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4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88" i="10" l="1"/>
  <c r="F1089" i="10"/>
  <c r="F1090" i="10"/>
  <c r="F1091" i="10"/>
  <c r="F1092" i="10"/>
  <c r="F1093" i="10"/>
  <c r="F1094" i="10"/>
  <c r="G1088" i="10"/>
  <c r="G1089" i="10"/>
  <c r="G1090" i="10"/>
  <c r="G1091" i="10"/>
  <c r="G1092" i="10"/>
  <c r="G1093" i="10"/>
  <c r="G1094" i="10"/>
  <c r="H1088" i="10"/>
  <c r="H1089" i="10"/>
  <c r="H1090" i="10"/>
  <c r="H1091" i="10"/>
  <c r="H1092" i="10"/>
  <c r="H1093" i="10"/>
  <c r="H1094" i="10"/>
  <c r="I1088" i="10"/>
  <c r="I1089" i="10"/>
  <c r="I1090" i="10"/>
  <c r="I1091" i="10"/>
  <c r="I1092" i="10"/>
  <c r="I1093" i="10"/>
  <c r="I1094" i="10"/>
  <c r="J1088" i="10"/>
  <c r="J1089" i="10"/>
  <c r="J1090" i="10"/>
  <c r="J1091" i="10"/>
  <c r="J1092" i="10"/>
  <c r="J1093" i="10"/>
  <c r="J1094" i="10"/>
  <c r="F1086" i="10"/>
  <c r="F1087" i="10"/>
  <c r="G1086" i="10"/>
  <c r="G1087" i="10"/>
  <c r="H1086" i="10"/>
  <c r="H1087" i="10"/>
  <c r="I1086" i="10"/>
  <c r="I1087" i="10"/>
  <c r="J1086" i="10"/>
  <c r="J1087" i="10"/>
  <c r="V295" i="1"/>
  <c r="V296" i="1"/>
  <c r="W295" i="1"/>
  <c r="W296" i="1"/>
  <c r="X295" i="1"/>
  <c r="X296" i="1"/>
  <c r="Y295" i="1"/>
  <c r="Y296" i="1"/>
  <c r="F1084" i="10" l="1"/>
  <c r="F1085" i="10"/>
  <c r="G1084" i="10"/>
  <c r="G1085" i="10"/>
  <c r="H1084" i="10"/>
  <c r="H1085" i="10"/>
  <c r="I1084" i="10"/>
  <c r="I1085" i="10"/>
  <c r="J1084" i="10"/>
  <c r="J1085" i="10"/>
  <c r="F1076" i="10"/>
  <c r="F1077" i="10"/>
  <c r="F1078" i="10"/>
  <c r="F1079" i="10"/>
  <c r="F1080" i="10"/>
  <c r="F1081" i="10"/>
  <c r="F1082" i="10"/>
  <c r="F1083" i="10"/>
  <c r="G1076" i="10"/>
  <c r="G1077" i="10"/>
  <c r="G1078" i="10"/>
  <c r="G1079" i="10"/>
  <c r="G1080" i="10"/>
  <c r="G1081" i="10"/>
  <c r="G1082" i="10"/>
  <c r="G1083" i="10"/>
  <c r="H1076" i="10"/>
  <c r="H1077" i="10"/>
  <c r="H1078" i="10"/>
  <c r="H1079" i="10"/>
  <c r="H1080" i="10"/>
  <c r="H1081" i="10"/>
  <c r="H1082" i="10"/>
  <c r="H1083" i="10"/>
  <c r="I1076" i="10"/>
  <c r="I1077" i="10"/>
  <c r="I1078" i="10"/>
  <c r="I1079" i="10"/>
  <c r="I1080" i="10"/>
  <c r="I1081" i="10"/>
  <c r="I1082" i="10"/>
  <c r="I1083" i="10"/>
  <c r="J1076" i="10"/>
  <c r="J1077" i="10"/>
  <c r="J1078" i="10"/>
  <c r="J1079" i="10"/>
  <c r="J1080" i="10"/>
  <c r="J1081" i="10"/>
  <c r="J1082" i="10"/>
  <c r="J1083" i="10"/>
  <c r="F1069" i="10" l="1"/>
  <c r="F1070" i="10"/>
  <c r="F1071" i="10"/>
  <c r="F1072" i="10"/>
  <c r="F1073" i="10"/>
  <c r="F1074" i="10"/>
  <c r="F1075" i="10"/>
  <c r="G1069" i="10"/>
  <c r="G1070" i="10"/>
  <c r="G1071" i="10"/>
  <c r="G1072" i="10"/>
  <c r="G1073" i="10"/>
  <c r="G1074" i="10"/>
  <c r="G1075" i="10"/>
  <c r="H1069" i="10"/>
  <c r="H1070" i="10"/>
  <c r="H1071" i="10"/>
  <c r="H1072" i="10"/>
  <c r="H1073" i="10"/>
  <c r="H1074" i="10"/>
  <c r="H1075" i="10"/>
  <c r="I1069" i="10"/>
  <c r="I1070" i="10"/>
  <c r="I1071" i="10"/>
  <c r="I1072" i="10"/>
  <c r="I1073" i="10"/>
  <c r="I1074" i="10"/>
  <c r="I1075" i="10"/>
  <c r="J1069" i="10"/>
  <c r="J1070" i="10"/>
  <c r="J1071" i="10"/>
  <c r="J1072" i="10"/>
  <c r="J1073" i="10"/>
  <c r="J1074" i="10"/>
  <c r="J1075" i="10"/>
  <c r="F1065" i="10"/>
  <c r="F1066" i="10"/>
  <c r="F1067" i="10"/>
  <c r="F1068" i="10"/>
  <c r="G1065" i="10"/>
  <c r="G1066" i="10"/>
  <c r="G1067" i="10"/>
  <c r="G1068" i="10"/>
  <c r="H1065" i="10"/>
  <c r="H1066" i="10"/>
  <c r="H1067" i="10"/>
  <c r="H1068" i="10"/>
  <c r="I1065" i="10"/>
  <c r="I1066" i="10"/>
  <c r="I1067" i="10"/>
  <c r="I1068" i="10"/>
  <c r="J1065" i="10"/>
  <c r="J1066" i="10"/>
  <c r="J1067" i="10"/>
  <c r="J1068" i="10"/>
  <c r="F1063" i="10" l="1"/>
  <c r="F1064" i="10"/>
  <c r="G1063" i="10"/>
  <c r="G1064" i="10"/>
  <c r="H1063" i="10"/>
  <c r="H1064" i="10"/>
  <c r="I1063" i="10"/>
  <c r="I1064" i="10"/>
  <c r="J1063" i="10"/>
  <c r="J1064" i="10"/>
  <c r="F1059" i="10"/>
  <c r="F1060" i="10"/>
  <c r="F1061" i="10"/>
  <c r="F1062" i="10"/>
  <c r="G1059" i="10"/>
  <c r="G1060" i="10"/>
  <c r="G1061" i="10"/>
  <c r="G1062" i="10"/>
  <c r="H1059" i="10"/>
  <c r="H1060" i="10"/>
  <c r="H1061" i="10"/>
  <c r="H1062" i="10"/>
  <c r="I1059" i="10"/>
  <c r="I1060" i="10"/>
  <c r="I1061" i="10"/>
  <c r="I1062" i="10"/>
  <c r="J1059" i="10"/>
  <c r="J1060" i="10"/>
  <c r="J1061" i="10"/>
  <c r="J1062" i="10"/>
  <c r="F1054" i="10" l="1"/>
  <c r="F1055" i="10"/>
  <c r="F1056" i="10"/>
  <c r="F1057" i="10"/>
  <c r="F1058" i="10"/>
  <c r="G1054" i="10"/>
  <c r="G1055" i="10"/>
  <c r="G1056" i="10"/>
  <c r="G1057" i="10"/>
  <c r="G1058" i="10"/>
  <c r="H1054" i="10"/>
  <c r="H1055" i="10"/>
  <c r="H1056" i="10"/>
  <c r="H1057" i="10"/>
  <c r="H1058" i="10"/>
  <c r="I1054" i="10"/>
  <c r="I1055" i="10"/>
  <c r="I1056" i="10"/>
  <c r="I1057" i="10"/>
  <c r="I1058" i="10"/>
  <c r="J1054" i="10"/>
  <c r="J1055" i="10"/>
  <c r="J1056" i="10"/>
  <c r="J1057" i="10"/>
  <c r="J1058" i="10"/>
  <c r="F1051" i="10"/>
  <c r="F1052" i="10"/>
  <c r="F1053" i="10"/>
  <c r="G1051" i="10"/>
  <c r="G1052" i="10"/>
  <c r="G1053" i="10"/>
  <c r="H1051" i="10"/>
  <c r="H1052" i="10"/>
  <c r="H1053" i="10"/>
  <c r="I1051" i="10"/>
  <c r="I1052" i="10"/>
  <c r="I1053" i="10"/>
  <c r="J1051" i="10"/>
  <c r="J1052" i="10"/>
  <c r="J1053" i="10"/>
  <c r="V292" i="1"/>
  <c r="V293" i="1"/>
  <c r="V294" i="1"/>
  <c r="W292" i="1"/>
  <c r="W293" i="1"/>
  <c r="W294" i="1"/>
  <c r="X292" i="1"/>
  <c r="X293" i="1"/>
  <c r="X294" i="1"/>
  <c r="Y292" i="1"/>
  <c r="Y293" i="1"/>
  <c r="Y294" i="1"/>
  <c r="F1046" i="10" l="1"/>
  <c r="F1047" i="10"/>
  <c r="F1048" i="10"/>
  <c r="F1049" i="10"/>
  <c r="F1050" i="10"/>
  <c r="G1046" i="10"/>
  <c r="G1047" i="10"/>
  <c r="G1048" i="10"/>
  <c r="G1049" i="10"/>
  <c r="G1050" i="10"/>
  <c r="H1046" i="10"/>
  <c r="H1047" i="10"/>
  <c r="H1048" i="10"/>
  <c r="H1049" i="10"/>
  <c r="H1050" i="10"/>
  <c r="I1046" i="10"/>
  <c r="I1047" i="10"/>
  <c r="I1048" i="10"/>
  <c r="I1049" i="10"/>
  <c r="I1050" i="10"/>
  <c r="J1046" i="10"/>
  <c r="J1047" i="10"/>
  <c r="J1048" i="10"/>
  <c r="J1049" i="10"/>
  <c r="J1050" i="10"/>
  <c r="F1041" i="10"/>
  <c r="F1042" i="10"/>
  <c r="F1043" i="10"/>
  <c r="F1044" i="10"/>
  <c r="F1045" i="10"/>
  <c r="G1041" i="10"/>
  <c r="G1042" i="10"/>
  <c r="G1043" i="10"/>
  <c r="G1044" i="10"/>
  <c r="G1045" i="10"/>
  <c r="H1041" i="10"/>
  <c r="H1042" i="10"/>
  <c r="H1043" i="10"/>
  <c r="H1044" i="10"/>
  <c r="H1045" i="10"/>
  <c r="I1041" i="10"/>
  <c r="I1042" i="10"/>
  <c r="I1043" i="10"/>
  <c r="I1044" i="10"/>
  <c r="I1045" i="10"/>
  <c r="J1041" i="10"/>
  <c r="J1042" i="10"/>
  <c r="J1043" i="10"/>
  <c r="J1044" i="10"/>
  <c r="J1045" i="10"/>
  <c r="V287" i="1"/>
  <c r="V288" i="1"/>
  <c r="V289" i="1"/>
  <c r="V290" i="1"/>
  <c r="V291" i="1"/>
  <c r="W287" i="1"/>
  <c r="W288" i="1"/>
  <c r="W289" i="1"/>
  <c r="W290" i="1"/>
  <c r="W291" i="1"/>
  <c r="X287" i="1"/>
  <c r="X288" i="1"/>
  <c r="X289" i="1"/>
  <c r="X290" i="1"/>
  <c r="X291" i="1"/>
  <c r="Y287" i="1"/>
  <c r="Y288" i="1"/>
  <c r="Y289" i="1"/>
  <c r="Y290" i="1"/>
  <c r="Y291" i="1"/>
  <c r="F1039" i="10" l="1"/>
  <c r="F1040" i="10"/>
  <c r="G1039" i="10"/>
  <c r="G1040" i="10"/>
  <c r="H1039" i="10"/>
  <c r="H1040" i="10"/>
  <c r="I1039" i="10"/>
  <c r="I1040" i="10"/>
  <c r="J1039" i="10"/>
  <c r="J1040" i="10"/>
  <c r="F1037" i="10" l="1"/>
  <c r="F1038" i="10"/>
  <c r="G1037" i="10"/>
  <c r="G1038" i="10"/>
  <c r="H1037" i="10"/>
  <c r="H1038" i="10"/>
  <c r="I1037" i="10"/>
  <c r="I1038" i="10"/>
  <c r="J1037" i="10"/>
  <c r="J1038" i="10"/>
  <c r="F1033" i="10"/>
  <c r="F1034" i="10"/>
  <c r="F1035" i="10"/>
  <c r="F1036" i="10"/>
  <c r="G1033" i="10"/>
  <c r="G1034" i="10"/>
  <c r="G1035" i="10"/>
  <c r="G1036" i="10"/>
  <c r="H1033" i="10"/>
  <c r="H1034" i="10"/>
  <c r="H1035" i="10"/>
  <c r="H1036" i="10"/>
  <c r="I1033" i="10"/>
  <c r="I1034" i="10"/>
  <c r="I1035" i="10"/>
  <c r="I1036" i="10"/>
  <c r="J1033" i="10"/>
  <c r="J1034" i="10"/>
  <c r="J1035" i="10"/>
  <c r="J1036" i="10"/>
  <c r="F1030" i="10"/>
  <c r="G1030" i="10"/>
  <c r="H1030" i="10"/>
  <c r="I1030" i="10"/>
  <c r="J1030" i="10"/>
  <c r="F1025" i="10" l="1"/>
  <c r="F1026" i="10"/>
  <c r="F1027" i="10"/>
  <c r="F1028" i="10"/>
  <c r="F1029" i="10"/>
  <c r="F1031" i="10"/>
  <c r="F1032" i="10"/>
  <c r="G1025" i="10"/>
  <c r="G1026" i="10"/>
  <c r="G1027" i="10"/>
  <c r="G1028" i="10"/>
  <c r="G1029" i="10"/>
  <c r="G1031" i="10"/>
  <c r="G1032" i="10"/>
  <c r="H1025" i="10"/>
  <c r="H1026" i="10"/>
  <c r="H1027" i="10"/>
  <c r="H1028" i="10"/>
  <c r="H1029" i="10"/>
  <c r="H1031" i="10"/>
  <c r="H1032" i="10"/>
  <c r="I1025" i="10"/>
  <c r="I1026" i="10"/>
  <c r="I1027" i="10"/>
  <c r="I1028" i="10"/>
  <c r="I1029" i="10"/>
  <c r="I1031" i="10"/>
  <c r="I1032" i="10"/>
  <c r="J1025" i="10"/>
  <c r="J1026" i="10"/>
  <c r="J1027" i="10"/>
  <c r="J1028" i="10"/>
  <c r="J1029" i="10"/>
  <c r="J1031" i="10"/>
  <c r="J1032" i="10"/>
  <c r="F1021" i="10"/>
  <c r="F1022" i="10"/>
  <c r="F1023" i="10"/>
  <c r="F1024" i="10"/>
  <c r="G1021" i="10"/>
  <c r="G1022" i="10"/>
  <c r="G1023" i="10"/>
  <c r="G1024" i="10"/>
  <c r="H1021" i="10"/>
  <c r="H1022" i="10"/>
  <c r="H1023" i="10"/>
  <c r="H1024" i="10"/>
  <c r="I1021" i="10"/>
  <c r="I1022" i="10"/>
  <c r="I1023" i="10"/>
  <c r="I1024" i="10"/>
  <c r="J1021" i="10"/>
  <c r="J1022" i="10"/>
  <c r="J1023" i="10"/>
  <c r="J1024" i="10"/>
  <c r="V285" i="1"/>
  <c r="V286" i="1"/>
  <c r="W285" i="1"/>
  <c r="W286" i="1"/>
  <c r="X285" i="1"/>
  <c r="X286" i="1"/>
  <c r="Y285" i="1"/>
  <c r="Y286" i="1"/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<sst xmlns="http://schemas.openxmlformats.org/spreadsheetml/2006/main" count="25466" uniqueCount="17979">
  <si>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</si>
  <si>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</si>
  <si>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</si>
  <si>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</si>
  <si>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</si>
  <si>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</si>
  <si>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</si>
  <si>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</si>
  <si>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</si>
  <si>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</si>
  <si>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</si>
  <si>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</si>
  <si>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</si>
  <si>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</si>
  <si>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</si>
  <si>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</si>
  <si>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</si>
  <si>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</si>
  <si>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</si>
  <si>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</si>
  <si>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</si>
  <si>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</si>
  <si>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</si>
  <si>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</si>
  <si>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</si>
  <si>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</si>
  <si>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</si>
  <si>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</si>
  <si>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</si>
  <si>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</si>
  <si>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</si>
  <si>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</si>
  <si>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</si>
  <si>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</si>
  <si>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</si>
  <si>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</si>
  <si>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</si>
  <si>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</si>
  <si>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</si>
  <si>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</si>
  <si>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</si>
  <si>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</si>
  <si>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</si>
  <si>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</si>
  <si>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</si>
  <si>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</si>
  <si>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</si>
  <si>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</si>
  <si>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</si>
  <si>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</si>
  <si>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</si>
  <si>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</si>
  <si>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</si>
  <si>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</si>
  <si>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</si>
  <si>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</si>
  <si>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</si>
  <si>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</si>
  <si>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</si>
  <si>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</si>
  <si>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</si>
  <si>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</si>
  <si>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</si>
  <si>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</si>
  <si>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</si>
  <si>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</si>
  <si>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</si>
  <si>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</si>
  <si>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</si>
  <si>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</si>
  <si>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</si>
  <si>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</si>
  <si>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</si>
  <si>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</si>
  <si>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</si>
  <si>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</si>
  <si>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</si>
  <si>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</si>
  <si>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</si>
  <si>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</si>
  <si>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</si>
  <si>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</si>
  <si>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</si>
  <si>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</si>
  <si>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</si>
  <si>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</si>
  <si>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</si>
  <si>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</si>
  <si>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</si>
  <si>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</si>
  <si>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</si>
  <si>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</si>
  <si>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</si>
  <si>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</si>
  <si>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</si>
  <si>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</si>
  <si>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</si>
  <si>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</si>
  <si>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</si>
  <si>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</si>
  <si>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</si>
  <si>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</si>
  <si>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</si>
  <si>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</si>
  <si>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</si>
  <si>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</si>
  <si>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</si>
  <si>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</si>
  <si>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</si>
  <si>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</si>
  <si>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</si>
  <si>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</si>
  <si>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</si>
  <si>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</si>
  <si>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</si>
  <si>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</si>
  <si>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</si>
  <si>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</si>
  <si>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</si>
  <si>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</si>
  <si>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</si>
  <si>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</si>
  <si>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</si>
  <si>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</si>
  <si>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</si>
  <si>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</si>
  <si>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</si>
  <si>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</si>
  <si>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</si>
  <si>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</si>
  <si>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</si>
  <si>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</si>
  <si>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</si>
  <si>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</si>
  <si>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</si>
  <si>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</si>
  <si>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</si>
  <si>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</si>
  <si>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</si>
  <si>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</si>
  <si>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</si>
  <si>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</si>
  <si>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</si>
  <si>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</si>
  <si>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</si>
  <si>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</si>
  <si>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</si>
  <si>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</si>
  <si>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</si>
  <si>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</si>
  <si>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</si>
  <si>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</si>
  <si>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</si>
  <si>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</si>
  <si>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</si>
  <si>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</si>
  <si>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</si>
  <si>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</si>
  <si>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</si>
  <si>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</si>
  <si>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</si>
  <si>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</si>
  <si>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</si>
  <si>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</si>
  <si>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</si>
  <si>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</si>
  <si>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</si>
  <si>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</si>
  <si>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</si>
  <si>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</si>
  <si>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</si>
  <si>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</si>
  <si>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</si>
  <si>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</si>
  <si>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</si>
  <si>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</si>
  <si>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</si>
  <si>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</si>
  <si>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</si>
  <si>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</si>
  <si>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</si>
  <si>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</si>
  <si>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</si>
  <si>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</si>
  <si>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</si>
  <si>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</si>
  <si>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</si>
  <si>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</si>
  <si>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</si>
  <si>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</si>
  <si>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</si>
  <si>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</si>
  <si>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</si>
  <si>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</si>
  <si>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</si>
  <si>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</si>
  <si>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</si>
  <si>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</si>
  <si>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</si>
  <si>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</si>
  <si>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</si>
  <si>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</si>
  <si>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</si>
  <si>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</si>
  <si>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</si>
  <si>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</si>
  <si>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</si>
  <si>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</si>
  <si>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</si>
  <si>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</si>
  <si>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</si>
  <si>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</si>
  <si>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</si>
  <si>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</si>
  <si>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</si>
  <si>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</si>
  <si>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</si>
  <si>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</si>
  <si>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</si>
  <si>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</si>
  <si>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</si>
  <si>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</si>
  <si>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</si>
  <si>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</si>
  <si>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</si>
  <si>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</si>
  <si>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</si>
  <si>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</si>
  <si>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</si>
  <si>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</si>
  <si>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</si>
  <si>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</si>
  <si>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</si>
  <si>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</si>
  <si>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</si>
  <si>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</si>
  <si>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</si>
  <si>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</si>
  <si>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</si>
  <si>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</si>
  <si>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</si>
  <si>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</si>
  <si>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</si>
  <si>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</si>
  <si>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</si>
  <si>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</si>
  <si>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</si>
  <si>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</si>
  <si>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</si>
  <si>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</si>
  <si>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</si>
  <si>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</si>
  <si>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</si>
  <si>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</si>
  <si>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</si>
  <si>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</si>
  <si>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</si>
  <si>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</si>
  <si>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</si>
  <si>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</si>
  <si>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</si>
  <si>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</si>
  <si>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</si>
  <si>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</si>
  <si>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</si>
  <si>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</si>
  <si>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</si>
  <si>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</si>
  <si>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</si>
  <si>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</si>
  <si>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</si>
  <si>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</si>
  <si>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</si>
  <si>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</si>
  <si>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</si>
  <si>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</si>
  <si>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</si>
  <si>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</si>
  <si>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</si>
  <si>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</si>
  <si>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</si>
  <si>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</si>
  <si>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</si>
  <si>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</si>
  <si>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</si>
  <si>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</si>
  <si>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</si>
  <si>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</si>
  <si>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</si>
  <si>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</si>
  <si>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</si>
  <si>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</si>
  <si>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</si>
  <si>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</si>
  <si>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</si>
  <si>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</si>
  <si>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</si>
  <si>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</si>
  <si>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</si>
  <si>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</si>
  <si>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</si>
  <si>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</si>
  <si>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</si>
  <si>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</si>
  <si>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</si>
  <si>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</si>
  <si>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</si>
  <si>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</si>
  <si>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</si>
  <si>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</si>
  <si>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</si>
  <si>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</si>
  <si>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</si>
  <si>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</si>
  <si>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</si>
  <si>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</si>
  <si>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</si>
  <si>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</si>
  <si>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</si>
  <si>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</si>
  <si>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</si>
  <si>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</si>
  <si>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</si>
  <si>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</si>
  <si>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</si>
  <si>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</si>
  <si>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</si>
  <si>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</si>
  <si>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</si>
  <si>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</si>
  <si>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</si>
  <si>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</si>
  <si>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</si>
  <si>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</si>
  <si>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</si>
  <si>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</si>
  <si>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</si>
  <si>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</si>
  <si>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</si>
  <si>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</si>
  <si>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</si>
  <si>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</si>
  <si>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</si>
  <si>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</si>
  <si>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</si>
  <si>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</si>
  <si>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</si>
  <si>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</si>
  <si>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</si>
  <si>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</si>
  <si>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</si>
  <si>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</si>
  <si>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</si>
  <si>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</si>
  <si>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</si>
  <si>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</si>
  <si>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</si>
  <si>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</si>
  <si>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</si>
  <si>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</si>
  <si>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</si>
  <si>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</si>
  <si>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</si>
  <si>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</si>
  <si>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</si>
  <si>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</si>
  <si>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</si>
  <si>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</si>
  <si>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</si>
  <si>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</si>
  <si>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</si>
  <si>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</si>
  <si>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</si>
  <si>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</si>
  <si>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</si>
  <si>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</si>
  <si>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</si>
  <si>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</si>
  <si>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</si>
  <si>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</si>
  <si>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</si>
  <si>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</si>
  <si>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</si>
  <si>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</si>
  <si>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</si>
  <si>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</si>
  <si>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</si>
  <si>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</si>
  <si>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</si>
  <si>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</si>
  <si>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</si>
  <si>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</si>
  <si>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</si>
  <si>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</si>
  <si>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</si>
  <si>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</si>
  <si>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</si>
  <si>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</si>
  <si>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</si>
  <si>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</si>
  <si>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</si>
  <si>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</si>
  <si>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</si>
  <si>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</si>
  <si>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</si>
  <si>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</si>
  <si>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</si>
  <si>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</si>
  <si>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</si>
  <si>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</si>
  <si>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</si>
  <si>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</si>
  <si>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</si>
  <si>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</si>
  <si>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</si>
  <si>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</si>
  <si>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</si>
  <si>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</si>
  <si>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</si>
  <si>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</si>
  <si>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</si>
  <si>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</si>
  <si>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</si>
  <si>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</si>
  <si>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</si>
  <si>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</si>
  <si>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</si>
  <si>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</si>
  <si>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</si>
  <si>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</si>
  <si>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</si>
  <si>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</si>
  <si>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</si>
  <si>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</si>
  <si>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</si>
  <si>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</si>
  <si>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</si>
  <si>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</si>
  <si>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</si>
  <si>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</si>
  <si>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</si>
  <si>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</si>
  <si>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</si>
  <si>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</si>
  <si>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</si>
  <si>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</si>
  <si>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</si>
  <si>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</si>
  <si>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</si>
  <si>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</si>
  <si>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</si>
  <si>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</si>
  <si>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</si>
  <si>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</si>
  <si>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</si>
  <si>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</si>
  <si>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</si>
  <si>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</si>
  <si>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</si>
  <si>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</si>
  <si>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</si>
  <si>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</si>
  <si>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</si>
  <si>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</si>
  <si>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</si>
  <si>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</si>
  <si>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</si>
  <si>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</si>
  <si>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</si>
  <si>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</si>
  <si>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</si>
  <si>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</si>
  <si>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</si>
  <si>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</si>
  <si>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</si>
  <si>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</si>
  <si>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</si>
  <si>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</si>
  <si>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</si>
  <si>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</si>
  <si>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</si>
  <si>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</si>
  <si>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</si>
  <si>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</si>
  <si>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</si>
  <si>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</si>
  <si>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</si>
  <si>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</si>
  <si>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</si>
  <si>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</si>
  <si>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</si>
  <si>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</si>
  <si>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</si>
  <si>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</si>
  <si>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</si>
  <si>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</si>
  <si>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</si>
  <si>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</si>
  <si>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</si>
  <si>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</si>
  <si>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</si>
  <si>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</si>
  <si>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</si>
  <si>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</si>
  <si>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</si>
  <si>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</si>
  <si>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</si>
  <si>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</si>
  <si>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</si>
  <si>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</si>
  <si>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</si>
  <si>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</si>
  <si>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</si>
  <si>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</si>
  <si>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</si>
  <si>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</si>
  <si>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</si>
  <si>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</si>
  <si>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</si>
  <si>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</si>
  <si>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</si>
  <si>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</si>
  <si>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</si>
  <si>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</si>
  <si>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</si>
  <si>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</si>
  <si>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</si>
  <si>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</si>
  <si>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</si>
  <si>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</si>
  <si>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</si>
  <si>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</si>
  <si>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</si>
  <si>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</si>
  <si>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</si>
  <si>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</si>
  <si>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</si>
  <si>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</si>
  <si>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</si>
  <si>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</si>
  <si>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</si>
  <si>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</si>
  <si>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</si>
  <si>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</si>
  <si>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</si>
  <si>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</si>
  <si>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</si>
  <si>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</si>
  <si>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</si>
  <si>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</si>
  <si>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</si>
  <si>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</si>
  <si>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</si>
  <si>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</si>
  <si>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</si>
  <si>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</si>
  <si>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</si>
  <si>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</si>
  <si>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</si>
  <si>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</si>
  <si>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</si>
  <si>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</si>
  <si>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</si>
  <si>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</si>
  <si>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</si>
  <si>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</si>
  <si>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</si>
  <si>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</si>
  <si>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</si>
  <si>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</si>
  <si>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</si>
  <si>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</si>
  <si>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</si>
  <si>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</si>
  <si>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</si>
  <si>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</si>
  <si>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</si>
  <si>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</si>
  <si>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</si>
  <si>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</si>
  <si>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</si>
  <si>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</si>
  <si>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</si>
  <si>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</si>
  <si>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</si>
  <si>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</si>
  <si>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</si>
  <si>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</si>
  <si>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</si>
  <si>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</si>
  <si>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</si>
  <si>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</si>
  <si>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</si>
  <si>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</si>
  <si>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</si>
  <si>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</si>
  <si>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</si>
  <si>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</si>
  <si>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</si>
  <si>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</si>
  <si>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</si>
  <si>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</si>
  <si>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</si>
  <si>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</si>
  <si>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</si>
  <si>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</si>
  <si>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</si>
  <si>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</si>
  <si>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</si>
  <si>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</si>
  <si>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</si>
  <si>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</si>
  <si>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</si>
  <si>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</si>
  <si>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</si>
  <si>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</si>
  <si>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</si>
  <si>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</si>
  <si>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</si>
  <si>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</si>
  <si>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</si>
  <si>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</si>
  <si>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</si>
  <si>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</si>
  <si>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</si>
  <si>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</si>
  <si>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</si>
  <si>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</si>
  <si>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</si>
  <si>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</si>
  <si>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</si>
  <si>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</si>
  <si>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</si>
  <si>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</si>
  <si>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</si>
  <si>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</si>
  <si>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</si>
  <si>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</si>
  <si>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</si>
  <si>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</si>
  <si>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</si>
  <si>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</si>
  <si>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</si>
  <si>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</si>
  <si>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</si>
  <si>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</si>
  <si>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</si>
  <si>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</si>
  <si>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</si>
  <si>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</si>
  <si>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</si>
  <si>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</si>
  <si>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</si>
  <si>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</si>
  <si>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</si>
  <si>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</si>
  <si>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</si>
  <si>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</si>
  <si>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</si>
  <si>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</si>
  <si>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</si>
  <si>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</si>
  <si>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</si>
  <si>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</si>
  <si>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</si>
  <si>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</si>
  <si>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</si>
  <si>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</si>
  <si>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</si>
  <si>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</si>
  <si>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</si>
  <si>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</si>
  <si>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</si>
  <si>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</si>
  <si>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</si>
  <si>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</si>
  <si>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</si>
  <si>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</si>
  <si>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</si>
  <si>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</si>
  <si>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</si>
  <si>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</si>
  <si>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</si>
  <si>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</si>
  <si>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</si>
  <si>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</si>
  <si>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</si>
  <si>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</si>
  <si>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</si>
  <si>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</si>
  <si>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</si>
  <si>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</si>
  <si>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</si>
  <si>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</si>
  <si>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</si>
  <si>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</si>
  <si>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</si>
  <si>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</si>
  <si>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</si>
  <si>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</si>
  <si>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</si>
  <si>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</si>
  <si>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</si>
  <si>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</si>
  <si>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</si>
  <si>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</si>
  <si>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</si>
  <si>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</si>
  <si>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</si>
  <si>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</si>
  <si>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</si>
  <si>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</si>
  <si>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</si>
  <si>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</si>
  <si>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</si>
  <si>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</si>
  <si>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</si>
  <si>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</si>
  <si>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</si>
  <si>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</si>
  <si>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</si>
  <si>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</si>
  <si>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</si>
  <si>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</si>
  <si>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</si>
  <si>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</si>
  <si>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</si>
  <si>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</si>
  <si>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</si>
  <si>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</si>
  <si>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</si>
  <si>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</si>
  <si>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</si>
  <si>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</si>
  <si>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</si>
  <si>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</si>
  <si>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</si>
  <si>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</si>
  <si>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</si>
  <si>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</si>
  <si>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</si>
  <si>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</si>
  <si>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</si>
  <si>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</si>
  <si>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</si>
  <si>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</si>
  <si>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</si>
  <si>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</si>
  <si>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</si>
  <si>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</si>
  <si>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</si>
  <si>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</si>
  <si>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</si>
  <si>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</si>
  <si>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</si>
  <si>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</si>
  <si>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</si>
  <si>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</si>
  <si>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</si>
  <si>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</si>
  <si>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</si>
  <si>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</si>
  <si>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</si>
  <si>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</si>
  <si>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</si>
  <si>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</si>
  <si>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</si>
  <si>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</si>
  <si>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</si>
  <si>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</si>
  <si>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</si>
  <si>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</si>
  <si>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</si>
  <si>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</si>
  <si>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</si>
  <si>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</si>
  <si>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</si>
  <si>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</si>
  <si>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</si>
  <si>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</si>
  <si>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</si>
  <si>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</si>
  <si>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</si>
  <si>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</si>
  <si>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</si>
  <si>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</si>
  <si>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</si>
  <si>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</si>
  <si>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</si>
  <si>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</si>
  <si>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</si>
  <si>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</si>
  <si>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</si>
  <si>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</si>
  <si>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</si>
  <si>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</si>
  <si>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</si>
  <si>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</si>
  <si>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</si>
  <si>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</si>
  <si>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</si>
  <si>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</si>
  <si>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</si>
  <si>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</si>
  <si>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</si>
  <si>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</si>
  <si>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</si>
  <si>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</si>
  <si>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</si>
  <si>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</si>
  <si>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</si>
  <si>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</si>
  <si>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</si>
  <si>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</si>
  <si>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</si>
  <si>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</si>
  <si>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</si>
  <si>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</si>
  <si>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</si>
  <si>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</si>
  <si>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</si>
  <si>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</si>
  <si>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</si>
  <si>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</si>
  <si>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</si>
  <si>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</si>
  <si>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</si>
  <si>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</si>
  <si>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</si>
  <si>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</si>
  <si>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</si>
  <si>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</si>
  <si>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</si>
  <si>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</si>
  <si>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</si>
  <si>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</si>
  <si>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</si>
  <si>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</si>
  <si>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</si>
  <si>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</si>
  <si>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</si>
  <si>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</si>
  <si>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</si>
  <si>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</si>
  <si>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</si>
  <si>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</si>
  <si>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</si>
  <si>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</si>
  <si>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</si>
  <si>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</si>
  <si>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</si>
  <si>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</si>
  <si>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</si>
  <si>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</si>
  <si>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</si>
  <si>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</si>
  <si>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</si>
  <si>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</si>
  <si>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</si>
  <si>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</si>
  <si>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</si>
  <si>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</si>
  <si>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</si>
  <si>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</si>
  <si>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</si>
  <si>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</si>
  <si>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</si>
  <si>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</si>
  <si>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</si>
  <si>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</si>
  <si>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</si>
  <si>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</si>
  <si>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</si>
  <si>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</si>
  <si>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</si>
  <si>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</si>
  <si>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</si>
  <si>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</si>
  <si>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</si>
  <si>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</si>
  <si>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</si>
  <si>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</si>
  <si>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</si>
  <si>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</si>
  <si>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</si>
  <si>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</si>
  <si>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</si>
  <si>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</si>
  <si>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</si>
  <si>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</si>
  <si>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</si>
  <si>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</si>
  <si>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</si>
  <si>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</si>
  <si>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</si>
  <si>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</si>
  <si>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</si>
  <si>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</si>
  <si>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</si>
  <si>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</si>
  <si>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</si>
  <si>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</si>
  <si>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</si>
  <si>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</si>
  <si>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</si>
  <si>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</si>
  <si>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</si>
  <si>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</si>
  <si>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</si>
  <si>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</si>
  <si>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</si>
  <si>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</si>
  <si>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</si>
  <si>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</si>
  <si>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</si>
  <si>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</si>
  <si>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</si>
  <si>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</si>
  <si>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</si>
  <si>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</si>
  <si>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</si>
  <si>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</si>
  <si>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</si>
  <si>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</si>
  <si>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</si>
  <si>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</si>
  <si>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</si>
  <si>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</si>
  <si>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</si>
  <si>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</si>
  <si>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</si>
  <si>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</si>
  <si>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</si>
  <si>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</si>
  <si>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</si>
  <si>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</si>
  <si>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</si>
  <si>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</si>
  <si>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</si>
  <si>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</si>
  <si>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</si>
  <si>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</si>
  <si>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</si>
  <si>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</si>
  <si>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</si>
  <si>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</si>
  <si>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</si>
  <si>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</si>
  <si>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</si>
  <si>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</si>
  <si>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</si>
  <si>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</si>
  <si>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</si>
  <si>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</si>
  <si>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</si>
  <si>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</si>
  <si>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</si>
  <si>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</si>
  <si>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</si>
  <si>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</si>
  <si>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</si>
  <si>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</si>
  <si>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</si>
  <si>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</si>
  <si>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</si>
  <si>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</si>
  <si>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</si>
  <si>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</si>
  <si>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</si>
  <si>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</si>
  <si>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</si>
  <si>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</si>
  <si>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</si>
  <si>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</si>
  <si>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</si>
  <si>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</si>
  <si>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</si>
  <si>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</si>
  <si>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</si>
  <si>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</si>
  <si>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</si>
  <si>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</si>
  <si>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</si>
  <si>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</si>
  <si>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</si>
  <si>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</si>
  <si>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</si>
  <si>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</si>
  <si>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</si>
  <si>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</si>
  <si>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</si>
  <si>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</si>
  <si>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</si>
  <si>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</si>
  <si>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</si>
  <si>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</si>
  <si>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</si>
  <si>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</si>
  <si>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</si>
  <si>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</si>
  <si>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</si>
  <si>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</si>
  <si>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</si>
  <si>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</si>
  <si>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</si>
  <si>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</si>
  <si>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</si>
  <si>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</si>
  <si>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</si>
  <si>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</si>
  <si>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</si>
  <si>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</si>
  <si>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</si>
  <si>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</si>
  <si>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</si>
  <si>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</si>
  <si>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</si>
  <si>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</si>
  <si>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</si>
  <si>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</si>
  <si>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</si>
  <si>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</si>
  <si>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</si>
  <si>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</si>
  <si>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</si>
  <si>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</si>
  <si>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</si>
  <si>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</si>
  <si>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</si>
  <si>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</si>
  <si>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</si>
  <si>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</si>
  <si>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</si>
  <si>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</si>
  <si>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</si>
  <si>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</si>
  <si>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</si>
  <si>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</si>
  <si>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</si>
  <si>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</si>
  <si>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</si>
  <si>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</si>
  <si>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</si>
  <si>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</si>
  <si>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</si>
  <si>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</si>
  <si>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</si>
  <si>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</si>
  <si>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</si>
  <si>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</si>
  <si>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</si>
  <si>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</si>
  <si>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</si>
  <si>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</si>
  <si>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</si>
  <si>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</si>
  <si>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</si>
  <si>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</si>
  <si>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</si>
  <si>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</si>
  <si>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</si>
  <si>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</si>
  <si>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</si>
  <si>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</si>
  <si>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</si>
  <si>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</si>
  <si>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</si>
  <si>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</si>
  <si>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</si>
  <si>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</si>
  <si>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</si>
  <si>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</si>
  <si>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</si>
  <si>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</si>
  <si>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</si>
  <si>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</si>
  <si>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</si>
  <si>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</si>
  <si>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</si>
  <si>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</si>
  <si>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</si>
  <si>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</si>
  <si>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</si>
  <si>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</si>
  <si>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</si>
  <si>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</si>
  <si>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</si>
  <si>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</si>
  <si>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</si>
  <si>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</si>
  <si>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</si>
  <si>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</si>
  <si>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</si>
  <si>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</si>
  <si>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</si>
  <si>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</si>
  <si>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</si>
  <si>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</si>
  <si>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</si>
  <si>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</si>
  <si>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</si>
  <si>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</si>
  <si>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</si>
  <si>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</si>
  <si>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</si>
  <si>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</si>
  <si>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</si>
  <si>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</si>
  <si>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</si>
  <si>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</si>
  <si>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</si>
  <si>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</si>
  <si>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</si>
  <si>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</si>
  <si>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</si>
  <si>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</si>
  <si>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</si>
  <si>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</si>
  <si>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</si>
  <si>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</si>
  <si>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</si>
  <si>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</si>
  <si>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</si>
  <si>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</si>
  <si>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</si>
  <si>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</si>
  <si>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</si>
  <si>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</si>
  <si>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</si>
  <si>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</si>
  <si>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</si>
  <si>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</si>
  <si>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</si>
  <si>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</si>
  <si>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</si>
  <si>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</si>
  <si>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</si>
  <si>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</si>
  <si>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</si>
  <si>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</si>
  <si>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</si>
  <si>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</si>
  <si>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</si>
  <si>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</si>
  <si>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</si>
  <si>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</si>
  <si>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</si>
  <si>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</si>
  <si>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</si>
  <si>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</si>
  <si>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</si>
  <si>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</si>
  <si>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</si>
  <si>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</si>
  <si>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</si>
  <si>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</si>
  <si>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</si>
  <si>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</si>
  <si>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</si>
  <si>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</si>
  <si>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</si>
  <si>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</si>
  <si>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</si>
  <si>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</si>
  <si>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</si>
  <si>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</si>
  <si>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</si>
  <si>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</si>
  <si>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</si>
  <si>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</si>
  <si>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</si>
  <si>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</si>
  <si>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</si>
  <si>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</si>
  <si>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</si>
  <si>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</si>
  <si>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</si>
  <si>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</si>
  <si>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</si>
  <si>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</si>
  <si>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</si>
  <si>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</si>
  <si>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</si>
  <si>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</si>
  <si>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</si>
  <si>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</si>
  <si>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</si>
  <si>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</si>
  <si>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</si>
  <si>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</si>
  <si>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</si>
  <si>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</si>
  <si>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</si>
  <si>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</si>
  <si>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</si>
  <si>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</si>
  <si>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</si>
  <si>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</si>
  <si>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</si>
  <si>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</si>
  <si>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</si>
  <si>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</si>
  <si>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</si>
  <si>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</si>
  <si>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</si>
  <si>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</si>
  <si>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</si>
  <si>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</si>
  <si>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</si>
  <si>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</si>
  <si>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</si>
  <si>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</si>
  <si>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</si>
  <si>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</si>
  <si>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</si>
  <si>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</si>
  <si>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</si>
  <si>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</si>
  <si>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</si>
  <si>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</si>
  <si>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</si>
  <si>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</si>
  <si>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</si>
  <si>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</si>
  <si>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</si>
  <si>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</si>
  <si>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</si>
  <si>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</si>
  <si>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</si>
  <si>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</si>
  <si>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</si>
  <si>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</si>
  <si>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</si>
  <si>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</si>
  <si>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</si>
  <si>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</si>
  <si>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</si>
  <si>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</si>
  <si>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</si>
  <si>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</si>
  <si>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</si>
  <si>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</si>
  <si>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</si>
  <si>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</si>
  <si>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</si>
  <si>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</si>
  <si>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</si>
  <si>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</si>
  <si>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</si>
  <si>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</si>
  <si>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</si>
  <si>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</si>
  <si>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</si>
  <si>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</si>
  <si>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</si>
  <si>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</si>
  <si>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</si>
  <si>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</si>
  <si>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</si>
  <si>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</si>
  <si>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</si>
  <si>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</si>
  <si>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</si>
  <si>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</si>
  <si>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</si>
  <si>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</si>
  <si>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</si>
  <si>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</si>
  <si>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</si>
  <si>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</si>
  <si>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</si>
  <si>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</si>
  <si>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</si>
  <si>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</si>
  <si>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</si>
  <si>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</si>
  <si>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</si>
  <si>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</si>
  <si>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</si>
  <si>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</si>
  <si>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</si>
  <si>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</si>
  <si>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</si>
  <si>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</si>
  <si>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</si>
  <si>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</si>
  <si>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</si>
  <si>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</si>
  <si>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</si>
  <si>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</si>
  <si>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</si>
  <si>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</si>
  <si>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</si>
  <si>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</si>
  <si>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</si>
  <si>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</si>
  <si>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</si>
  <si>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</si>
  <si>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</si>
  <si>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</si>
  <si>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</si>
  <si>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</si>
  <si>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</si>
  <si>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</si>
  <si>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</si>
  <si>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</si>
  <si>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</si>
  <si>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</si>
  <si>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</si>
  <si>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</si>
  <si>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</si>
  <si>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</si>
  <si>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</si>
  <si>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</si>
  <si>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</si>
  <si>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</si>
  <si>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</si>
  <si>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</si>
  <si>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</si>
  <si>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</si>
  <si>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</si>
  <si>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</si>
  <si>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</si>
  <si>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</si>
  <si>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</si>
  <si>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</si>
  <si>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</si>
  <si>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</si>
  <si>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</si>
  <si>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</si>
  <si>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</si>
  <si>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</si>
  <si>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</si>
  <si>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</si>
  <si>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</si>
  <si>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</si>
  <si>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</si>
  <si>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</si>
  <si>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</si>
  <si>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</si>
  <si>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</si>
  <si>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</si>
  <si>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</si>
  <si>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</si>
  <si>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</si>
  <si>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</si>
  <si>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</si>
  <si>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</si>
  <si>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</si>
  <si>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</si>
  <si>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</si>
  <si>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</si>
  <si>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</si>
  <si>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</si>
  <si>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</si>
  <si>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</si>
  <si>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</si>
  <si>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</si>
  <si>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</si>
  <si>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</si>
  <si>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</si>
  <si>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</si>
  <si>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</si>
  <si>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</si>
  <si>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</si>
  <si>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</si>
  <si>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</si>
  <si>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</si>
  <si>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</si>
  <si>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</si>
  <si>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</si>
  <si>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</si>
  <si>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</si>
  <si>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</si>
  <si>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</si>
  <si>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</si>
  <si>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</si>
  <si>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</si>
  <si>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</si>
  <si>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</si>
  <si>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</si>
  <si>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</si>
  <si>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</si>
  <si>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</si>
  <si>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</si>
  <si>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</si>
  <si>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</si>
  <si>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</si>
  <si>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</si>
  <si>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</si>
  <si>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</si>
  <si>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</si>
  <si>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</si>
  <si>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</si>
  <si>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</si>
  <si>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</si>
  <si>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</si>
  <si>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</si>
  <si>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</si>
  <si>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</si>
  <si>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</si>
  <si>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</si>
  <si>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</si>
  <si>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</si>
  <si>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</si>
  <si>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</si>
  <si>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</si>
  <si>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</si>
  <si>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</si>
  <si>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</si>
  <si>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</si>
  <si>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</si>
  <si>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</si>
  <si>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</si>
  <si>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</si>
  <si>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</si>
  <si>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</si>
  <si>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</si>
  <si>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</si>
  <si>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</si>
  <si>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</si>
  <si>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</si>
  <si>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</si>
  <si>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</si>
  <si>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</si>
  <si>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</si>
  <si>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</si>
  <si>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</si>
  <si>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</si>
  <si>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</si>
  <si>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</si>
  <si>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</si>
  <si>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</si>
  <si>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</si>
  <si>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</si>
  <si>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</si>
  <si>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</si>
  <si>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</si>
  <si>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</si>
  <si>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</si>
  <si>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</si>
  <si>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</si>
  <si>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</si>
  <si>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</si>
  <si>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</si>
  <si>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</si>
  <si>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</si>
  <si>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</si>
  <si>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</si>
  <si>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</si>
  <si>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</si>
  <si>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</si>
  <si>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</si>
  <si>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</si>
  <si>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</si>
  <si>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</si>
  <si>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</si>
  <si>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</si>
  <si>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</si>
  <si>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</si>
  <si>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</si>
  <si>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</si>
  <si>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</si>
  <si>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</si>
  <si>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</si>
  <si>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</si>
  <si>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</si>
  <si>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</si>
  <si>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</si>
  <si>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</si>
  <si>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</si>
  <si>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</si>
  <si>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</si>
  <si>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</si>
  <si>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</si>
  <si>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</si>
  <si>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</si>
  <si>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</si>
  <si>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</si>
  <si>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</si>
  <si>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</si>
  <si>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</si>
  <si>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</si>
  <si>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</si>
  <si>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</si>
  <si>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</si>
  <si>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</si>
  <si>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</si>
  <si>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</si>
  <si>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</si>
  <si>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</si>
  <si>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</si>
  <si>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</si>
  <si>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</si>
  <si>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</si>
  <si>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</si>
  <si>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</si>
  <si>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</si>
  <si>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</si>
  <si>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</si>
  <si>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</si>
  <si>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</si>
  <si>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</si>
  <si>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</si>
  <si>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</si>
  <si>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</si>
  <si>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</si>
  <si>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</si>
  <si>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</si>
  <si>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</si>
  <si>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</si>
  <si>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</si>
  <si>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</si>
  <si>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</si>
  <si>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</si>
  <si>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</si>
  <si>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</si>
  <si>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</si>
  <si>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</si>
  <si>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</si>
  <si>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</si>
  <si>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</si>
  <si>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</si>
  <si>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</si>
  <si>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</si>
  <si>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</si>
  <si>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</si>
  <si>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</si>
  <si>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</si>
  <si>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</si>
  <si>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</si>
  <si>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</si>
  <si>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</si>
  <si>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</si>
  <si>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</si>
  <si>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</si>
  <si>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</si>
  <si>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</si>
  <si>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</si>
  <si>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</si>
  <si>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</si>
  <si>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</si>
  <si>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</si>
  <si>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</si>
  <si>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</si>
  <si>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</si>
  <si>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</si>
  <si>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</si>
  <si>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</si>
  <si>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</si>
  <si>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</si>
  <si>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</si>
  <si>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</si>
  <si>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</si>
  <si>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</si>
  <si>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</si>
  <si>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</si>
  <si>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</si>
  <si>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</si>
  <si>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</si>
  <si>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</si>
  <si>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</si>
  <si>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</si>
  <si>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</si>
  <si>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</si>
  <si>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</si>
  <si>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</si>
  <si>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</si>
  <si>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</si>
  <si>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</si>
  <si>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</si>
  <si>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</si>
  <si>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</si>
  <si>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</si>
  <si>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</si>
  <si>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</si>
  <si>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</si>
  <si>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</si>
  <si>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</si>
  <si>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</si>
  <si>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</si>
  <si>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</si>
  <si>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</si>
  <si>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</si>
  <si>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</si>
  <si>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</si>
  <si>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</si>
  <si>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</si>
  <si>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</si>
  <si>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</si>
  <si>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</si>
  <si>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</si>
  <si>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</si>
  <si>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</si>
  <si>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</si>
  <si>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</si>
  <si>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</si>
  <si>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</si>
  <si>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</si>
  <si>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</si>
  <si>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</si>
  <si>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</si>
  <si>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</si>
  <si>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</si>
  <si>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</si>
  <si>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</si>
  <si>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</si>
  <si>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</si>
  <si>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</si>
  <si>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</si>
  <si>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</si>
  <si>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</si>
  <si>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</si>
  <si>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</si>
  <si>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</si>
  <si>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</si>
  <si>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</si>
  <si>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</si>
  <si>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</si>
  <si>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</si>
  <si>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</si>
  <si>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</si>
  <si>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</si>
  <si>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</si>
  <si>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</si>
  <si>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</si>
  <si>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</si>
  <si>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</si>
  <si>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</si>
  <si>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</si>
  <si>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</si>
  <si>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</si>
  <si>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</si>
  <si>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</si>
  <si>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</si>
  <si>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</si>
  <si>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</si>
  <si>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</si>
  <si>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</si>
  <si>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</si>
  <si>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</si>
  <si>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</si>
  <si>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</si>
  <si>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</si>
  <si>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</si>
  <si>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</si>
  <si>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</si>
  <si>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</si>
  <si>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</si>
  <si>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</si>
  <si>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</si>
  <si>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</si>
  <si>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</si>
  <si>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</si>
  <si>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</si>
  <si>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</si>
  <si>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</si>
  <si>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</si>
  <si>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</si>
  <si>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</si>
  <si>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</si>
  <si>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</si>
  <si>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</si>
  <si>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</si>
  <si>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</si>
  <si>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</si>
  <si>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</si>
  <si>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</si>
  <si>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</si>
  <si>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</si>
  <si>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</si>
  <si>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</si>
  <si>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</si>
  <si>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</si>
  <si>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</si>
  <si>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</si>
  <si>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</si>
  <si>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</si>
  <si>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</si>
  <si>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</si>
  <si>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</si>
  <si>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</si>
  <si>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</si>
  <si>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</si>
  <si>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</si>
  <si>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</si>
  <si>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</si>
  <si>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</si>
  <si>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</si>
  <si>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</si>
  <si>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</si>
  <si>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</si>
  <si>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</si>
  <si>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</si>
  <si>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</si>
  <si>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</si>
  <si>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</si>
  <si>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</si>
  <si>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</si>
  <si>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</si>
  <si>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</si>
  <si>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</si>
  <si>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</si>
  <si>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</si>
  <si>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</si>
  <si>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</si>
  <si>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</si>
  <si>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</si>
  <si>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</si>
  <si>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</si>
  <si>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</si>
  <si>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</si>
  <si>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</si>
  <si>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</si>
  <si>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</si>
  <si>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</si>
  <si>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</si>
  <si>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</si>
  <si>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</si>
  <si>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</si>
  <si>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</si>
  <si>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</si>
  <si>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</si>
  <si>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</si>
  <si>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</si>
  <si>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</si>
  <si>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</si>
  <si>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</si>
  <si>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</si>
  <si>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</si>
  <si>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</si>
  <si>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</si>
  <si>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</si>
  <si>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</si>
  <si>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</si>
  <si>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</si>
  <si>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</si>
  <si>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</si>
  <si>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</si>
  <si>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</si>
  <si>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</si>
  <si>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</si>
  <si>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</si>
  <si>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</si>
  <si>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</si>
  <si>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</si>
  <si>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</si>
  <si>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</si>
  <si>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</si>
  <si>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</si>
  <si>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</si>
  <si>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</si>
  <si>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</si>
  <si>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</si>
  <si>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</si>
  <si>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</si>
  <si>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</si>
  <si>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</si>
  <si>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</si>
  <si>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</si>
  <si>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</si>
  <si>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</si>
  <si>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</si>
  <si>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</si>
  <si>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</si>
  <si>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</si>
  <si>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</si>
  <si>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</si>
  <si>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</si>
  <si>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</si>
  <si>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</si>
  <si>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</si>
  <si>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</si>
  <si>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</si>
  <si>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</si>
  <si>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</si>
  <si>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</si>
  <si>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</si>
  <si>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</si>
  <si>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</si>
  <si>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</si>
  <si>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</si>
  <si>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</si>
  <si>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</si>
  <si>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</si>
  <si>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</si>
  <si>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</si>
  <si>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</si>
  <si>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</si>
  <si>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</si>
  <si>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</si>
  <si>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</si>
  <si>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</si>
  <si>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</si>
  <si>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</si>
  <si>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</si>
  <si>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</si>
  <si>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</si>
  <si>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</si>
  <si>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</si>
  <si>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</si>
  <si>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</si>
  <si>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</si>
  <si>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</si>
  <si>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</si>
  <si>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</si>
  <si>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</si>
  <si>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</si>
  <si>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</si>
  <si>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</si>
  <si>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</si>
  <si>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</si>
  <si>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</si>
  <si>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</si>
  <si>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</si>
  <si>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</si>
  <si>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</si>
  <si>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</si>
  <si>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</si>
  <si>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</si>
  <si>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</si>
  <si>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</si>
  <si>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</si>
  <si>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</si>
  <si>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</si>
  <si>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</si>
  <si>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</si>
  <si>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</si>
  <si>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</si>
  <si>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</si>
  <si>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</si>
  <si>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</si>
  <si>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</si>
  <si>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</si>
  <si>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</si>
  <si>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</si>
  <si>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</si>
  <si>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</si>
  <si>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</si>
  <si>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</si>
  <si>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</si>
  <si>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</si>
  <si>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</si>
  <si>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</si>
  <si>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</si>
  <si>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</si>
  <si>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</si>
  <si>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</si>
  <si>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</si>
  <si>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</si>
  <si>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</si>
  <si>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</si>
  <si>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</si>
  <si>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</si>
  <si>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</si>
  <si>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</si>
  <si>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</si>
  <si>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</si>
  <si>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</si>
  <si>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</si>
  <si>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</si>
  <si>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</si>
  <si>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</si>
  <si>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</si>
  <si>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</si>
  <si>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</si>
  <si>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</si>
  <si>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</si>
  <si>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</si>
  <si>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</si>
  <si>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</si>
  <si>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</si>
  <si>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</si>
  <si>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</si>
  <si>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</si>
  <si>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</si>
  <si>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</si>
  <si>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</si>
  <si>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</si>
  <si>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</si>
  <si>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</si>
  <si>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</si>
  <si>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</si>
  <si>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</si>
  <si>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</si>
  <si>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</si>
  <si>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</si>
  <si>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</si>
  <si>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</si>
  <si>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</si>
  <si>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</si>
  <si>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</si>
  <si>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</si>
  <si>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</si>
  <si>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</si>
  <si>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</si>
  <si>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</si>
  <si>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</si>
  <si>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</si>
  <si>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</si>
  <si>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</si>
  <si>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</si>
  <si>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</si>
  <si>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</si>
  <si>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</si>
  <si>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</si>
  <si>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</si>
  <si>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</si>
  <si>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</si>
  <si>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</si>
  <si>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</si>
  <si>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</si>
  <si>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</si>
  <si>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</si>
  <si>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</si>
  <si>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</si>
  <si>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</si>
  <si>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</si>
  <si>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</si>
  <si>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</si>
  <si>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</si>
  <si>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</si>
  <si>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</si>
  <si>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</si>
  <si>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</si>
  <si>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</si>
  <si>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</si>
  <si>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</si>
  <si>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</si>
  <si>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</si>
  <si>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</si>
  <si>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</si>
  <si>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</si>
  <si>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</si>
  <si>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</si>
  <si>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</si>
  <si>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</si>
  <si>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</si>
  <si>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</si>
  <si>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</si>
  <si>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</si>
  <si>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</si>
  <si>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</si>
  <si>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</si>
  <si>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</si>
  <si>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</si>
  <si>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</si>
  <si>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</si>
  <si>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</si>
  <si>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</si>
  <si>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</si>
  <si>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</si>
  <si>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</si>
  <si>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</si>
  <si>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</si>
  <si>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</si>
  <si>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</si>
  <si>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</si>
  <si>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</si>
  <si>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</si>
  <si>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</si>
  <si>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</si>
  <si>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</si>
  <si>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</si>
  <si>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</si>
  <si>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</si>
  <si>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</si>
  <si>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</si>
  <si>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</si>
  <si>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</si>
  <si>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</si>
  <si>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</si>
  <si>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</si>
  <si>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</si>
  <si>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</si>
  <si>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</si>
  <si>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</si>
  <si>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</si>
  <si>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</si>
  <si>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</si>
  <si>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</si>
  <si>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</si>
  <si>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</si>
  <si>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</si>
  <si>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</si>
  <si>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</si>
  <si>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</si>
  <si>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</si>
  <si>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</si>
  <si>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</si>
  <si>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</si>
  <si>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</si>
  <si>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</si>
  <si>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</si>
  <si>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</si>
  <si>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</si>
  <si>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</si>
  <si>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</si>
  <si>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</si>
  <si>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</si>
  <si>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</si>
  <si>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</si>
  <si>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</si>
  <si>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</si>
  <si>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</si>
  <si>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</si>
  <si>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</si>
  <si>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</si>
  <si>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</si>
  <si>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</si>
  <si>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</si>
  <si>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</si>
  <si>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</si>
  <si>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</si>
  <si>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</si>
  <si>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</si>
  <si>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</si>
  <si>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</si>
  <si>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</si>
  <si>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</si>
  <si>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</si>
  <si>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</si>
  <si>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</si>
  <si>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</si>
  <si>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</si>
  <si>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</si>
  <si>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</si>
  <si>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</si>
  <si>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</si>
  <si>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</si>
  <si>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</si>
  <si>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</si>
  <si>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</si>
  <si>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</si>
  <si>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</si>
  <si>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</si>
  <si>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</si>
  <si>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</si>
  <si>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</si>
  <si>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</si>
  <si>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</si>
  <si>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</si>
  <si>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</si>
  <si>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</si>
  <si>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</si>
  <si>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</si>
  <si>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</si>
  <si>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</si>
  <si>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</si>
  <si>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</si>
  <si>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</si>
  <si>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</si>
  <si>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</si>
  <si>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</si>
  <si>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</si>
  <si>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</si>
  <si>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</si>
  <si>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</si>
  <si>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</si>
  <si>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</si>
  <si>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</si>
  <si>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</si>
  <si>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</si>
  <si>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</si>
  <si>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</si>
  <si>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</si>
  <si>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</si>
  <si>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</si>
  <si>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</si>
  <si>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</si>
  <si>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</si>
  <si>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</si>
  <si>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</si>
  <si>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</si>
  <si>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</si>
  <si>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</si>
  <si>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</si>
  <si>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</si>
  <si>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</si>
  <si>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</si>
  <si>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</si>
  <si>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</si>
  <si>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</si>
  <si>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</si>
  <si>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</si>
  <si>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</si>
  <si>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</si>
  <si>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</si>
  <si>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</si>
  <si>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</si>
  <si>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</si>
  <si>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</si>
  <si>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</si>
  <si>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</si>
  <si>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</si>
  <si>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</si>
  <si>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</si>
  <si>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</si>
  <si>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</si>
  <si>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</si>
  <si>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</si>
  <si>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</si>
  <si>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</si>
  <si>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</si>
  <si>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</si>
  <si>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</si>
  <si>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</si>
  <si>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</si>
  <si>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</si>
  <si>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</si>
  <si>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</si>
  <si>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</si>
  <si>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</si>
  <si>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</si>
  <si>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</si>
  <si>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</si>
  <si>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</si>
  <si>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</si>
  <si>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</si>
  <si>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</si>
  <si>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</si>
  <si>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</si>
  <si>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</si>
  <si>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</si>
  <si>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</si>
  <si>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</si>
  <si>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</si>
  <si>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</si>
  <si>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</si>
  <si>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</si>
  <si>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</si>
  <si>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</si>
  <si>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</si>
  <si>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</si>
  <si>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</si>
  <si>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</si>
  <si>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</si>
  <si>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</si>
  <si>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</si>
  <si>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</si>
  <si>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</si>
  <si>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</si>
  <si>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</si>
  <si>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</si>
  <si>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</si>
  <si>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</si>
  <si>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</si>
  <si>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</si>
  <si>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</si>
  <si>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</si>
  <si>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</si>
  <si>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</si>
  <si>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</si>
  <si>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</si>
  <si>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</si>
  <si>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</si>
  <si>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</si>
  <si>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</si>
  <si>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</si>
  <si>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</si>
  <si>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</si>
  <si>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</si>
  <si>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</si>
  <si>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</si>
  <si>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</si>
  <si>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</si>
  <si>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</si>
  <si>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</si>
  <si>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</si>
  <si>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</si>
  <si>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</si>
  <si>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</si>
  <si>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</si>
  <si>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</si>
  <si>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</si>
  <si>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</si>
  <si>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</si>
  <si>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</si>
  <si>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</si>
  <si>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</si>
  <si>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</si>
  <si>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</si>
  <si>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</si>
  <si>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</si>
  <si>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</si>
  <si>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</si>
  <si>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</si>
  <si>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</si>
  <si>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</si>
  <si>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</si>
  <si>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</si>
  <si>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</si>
  <si>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</si>
  <si>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</si>
  <si>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</si>
  <si>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</si>
  <si>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</si>
  <si>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</si>
  <si>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</si>
  <si>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</si>
  <si>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</si>
  <si>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</si>
  <si>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</si>
  <si>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</si>
  <si>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</si>
  <si>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</si>
  <si>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</si>
  <si>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</si>
  <si>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</si>
  <si>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</si>
  <si>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</si>
  <si>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</si>
  <si>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</si>
  <si>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</si>
  <si>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</si>
  <si>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</si>
  <si>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</si>
  <si>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</si>
  <si>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</si>
  <si>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</si>
  <si>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</si>
  <si>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</si>
  <si>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</si>
  <si>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</si>
  <si>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</si>
  <si>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</si>
  <si>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</si>
  <si>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</si>
  <si>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</si>
  <si>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</si>
  <si>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</si>
  <si>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</si>
  <si>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</si>
  <si>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</si>
  <si>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</si>
  <si>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</si>
  <si>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</si>
  <si>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</si>
  <si>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</si>
  <si>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</si>
  <si>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</si>
  <si>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</si>
  <si>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</si>
  <si>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</si>
  <si>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</si>
  <si>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</si>
  <si>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</si>
  <si>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</si>
  <si>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</si>
  <si>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</si>
  <si>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</si>
  <si>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</si>
  <si>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</si>
  <si>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</si>
  <si>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</si>
  <si>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</si>
  <si>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</si>
  <si>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</si>
  <si>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</si>
  <si>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</si>
  <si>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</si>
  <si>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</si>
  <si>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</si>
  <si>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</si>
  <si>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</si>
  <si>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</si>
  <si>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</si>
  <si>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</si>
  <si>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</si>
  <si>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</si>
  <si>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</si>
  <si>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</si>
  <si>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</si>
  <si>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</si>
  <si>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</si>
  <si>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</si>
  <si>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</si>
  <si>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</si>
  <si>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</si>
  <si>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</si>
  <si>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</si>
  <si>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</si>
  <si>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</si>
  <si>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</si>
  <si>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</si>
  <si>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</si>
  <si>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</si>
  <si>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</si>
  <si>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</si>
  <si>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</si>
  <si>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</si>
  <si>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</si>
  <si>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</si>
  <si>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</si>
  <si>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</si>
  <si>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</si>
  <si>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</si>
  <si>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</si>
  <si>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</si>
  <si>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</si>
  <si>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</si>
  <si>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</si>
  <si>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</si>
  <si>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</si>
  <si>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</si>
  <si>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</si>
  <si>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</si>
  <si>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</si>
  <si>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</si>
  <si>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</si>
  <si>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</si>
  <si>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</si>
  <si>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</si>
  <si>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</si>
  <si>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</si>
  <si>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</si>
  <si>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</si>
  <si>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</si>
  <si>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</si>
  <si>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</si>
  <si>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</si>
  <si>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</si>
  <si>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</si>
  <si>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</si>
  <si>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</si>
  <si>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</si>
  <si>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</si>
  <si>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</si>
  <si>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</si>
  <si>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</si>
  <si>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</si>
  <si>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</si>
  <si>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</si>
  <si>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</si>
  <si>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</si>
  <si>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</si>
  <si>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</si>
  <si>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</si>
  <si>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</si>
  <si>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</si>
  <si>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</si>
  <si>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</si>
  <si>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</si>
  <si>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</si>
  <si>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</si>
  <si>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</si>
  <si>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</si>
  <si>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</si>
  <si>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</si>
  <si>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</si>
  <si>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</si>
  <si>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</si>
  <si>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</si>
  <si>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</si>
  <si>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</si>
  <si>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</si>
  <si>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</si>
  <si>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</si>
  <si>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</si>
  <si>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</si>
  <si>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</si>
  <si>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</si>
  <si>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</si>
  <si>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</si>
  <si>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</si>
  <si>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</si>
  <si>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</si>
  <si>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</si>
  <si>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</si>
  <si>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</si>
  <si>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</si>
  <si>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</si>
  <si>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</si>
  <si>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</si>
  <si>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</si>
  <si>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</si>
  <si>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</si>
  <si>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</si>
  <si>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</si>
  <si>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</si>
  <si>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</si>
  <si>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</si>
  <si>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</si>
  <si>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</si>
  <si>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</si>
  <si>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</si>
  <si>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</si>
  <si>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</si>
  <si>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</si>
  <si>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</si>
  <si>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</si>
  <si>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</si>
  <si>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</si>
  <si>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</si>
  <si>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</si>
  <si>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</si>
  <si>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</si>
  <si>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</si>
  <si>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</si>
  <si>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</si>
  <si>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</si>
  <si>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</si>
  <si>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</si>
  <si>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</si>
  <si>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</si>
  <si>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</si>
  <si>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</si>
  <si>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</si>
  <si>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</si>
  <si>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</si>
  <si>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</si>
  <si>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</si>
  <si>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</si>
  <si>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</si>
  <si>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</si>
  <si>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</si>
  <si>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</si>
  <si>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</si>
  <si>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</si>
  <si>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</si>
  <si>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</si>
  <si>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</si>
  <si>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</si>
  <si>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</si>
  <si>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</si>
  <si>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</si>
  <si>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</si>
  <si>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</si>
  <si>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</si>
  <si>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</si>
  <si>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</si>
  <si>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</si>
  <si>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</si>
  <si>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</si>
  <si>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</si>
  <si>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</si>
  <si>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</si>
  <si>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</si>
  <si>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</si>
  <si>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</si>
  <si>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</si>
  <si>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</si>
  <si>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</si>
  <si>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</si>
  <si>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</si>
  <si>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</si>
  <si>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</si>
  <si>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</si>
  <si>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</si>
  <si>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</si>
  <si>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</si>
  <si>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</si>
  <si>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</si>
  <si>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</si>
  <si>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</si>
  <si>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</si>
  <si>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</si>
  <si>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</si>
  <si>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</si>
  <si>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</si>
  <si>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</si>
  <si>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</si>
  <si>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</si>
  <si>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</si>
  <si>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</si>
  <si>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</si>
  <si>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</si>
  <si>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</si>
  <si>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</si>
  <si>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</si>
  <si>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</si>
  <si>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</si>
  <si>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</si>
  <si>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</si>
  <si>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</si>
  <si>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</si>
  <si>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</si>
  <si>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</si>
  <si>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</si>
  <si>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</si>
  <si>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</si>
  <si>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</si>
  <si>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</si>
  <si>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</si>
  <si>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</si>
  <si>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</si>
  <si>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</si>
  <si>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</si>
  <si>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</si>
  <si>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</si>
  <si>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</si>
  <si>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</si>
  <si>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</si>
  <si>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</si>
  <si>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</si>
  <si>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</si>
  <si>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</si>
  <si>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</si>
  <si>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</si>
  <si>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</si>
  <si>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</si>
  <si>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</si>
  <si>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</si>
  <si>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</si>
  <si>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</si>
  <si>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</si>
  <si>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</si>
  <si>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</si>
  <si>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</si>
  <si>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</si>
  <si>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</si>
  <si>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</si>
  <si>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</si>
  <si>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</si>
  <si>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</si>
  <si>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</si>
  <si>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</si>
  <si>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</si>
  <si>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</si>
  <si>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</si>
  <si>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</si>
  <si>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</si>
  <si>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</si>
  <si>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</si>
  <si>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</si>
  <si>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</si>
  <si>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</si>
  <si>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</si>
  <si>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</si>
  <si>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</si>
  <si>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</si>
  <si>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</si>
  <si>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</si>
  <si>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</si>
  <si>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</si>
  <si>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</si>
  <si>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</si>
  <si>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</si>
  <si>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</si>
  <si>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</si>
  <si>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</si>
  <si>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</si>
  <si>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</si>
  <si>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</si>
  <si>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</si>
  <si>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</si>
  <si>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</si>
  <si>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</si>
  <si>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</si>
  <si>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</si>
  <si>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</si>
  <si>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</si>
  <si>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</si>
  <si>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</si>
  <si>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</si>
  <si>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</si>
  <si>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</si>
  <si>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</si>
  <si>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</si>
  <si>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</si>
  <si>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</si>
  <si>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</si>
  <si>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</si>
  <si>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</si>
  <si>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</si>
  <si>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</si>
  <si>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</si>
  <si>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</si>
  <si>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</si>
  <si>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</si>
  <si>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</si>
  <si>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</si>
  <si>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</si>
  <si>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</si>
  <si>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</si>
  <si>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</si>
  <si>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</si>
  <si>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</si>
  <si>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</si>
  <si>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</si>
  <si>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</si>
  <si>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</si>
  <si>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</si>
  <si>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</si>
  <si>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</si>
  <si>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</si>
  <si>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</si>
  <si>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</si>
  <si>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</si>
  <si>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</si>
  <si>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</si>
  <si>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</si>
  <si>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</si>
  <si>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</si>
  <si>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</si>
  <si>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</si>
  <si>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</si>
  <si>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</si>
  <si>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</si>
  <si>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</si>
  <si>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</si>
  <si>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</si>
  <si>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</si>
  <si>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</si>
  <si>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</si>
  <si>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</si>
  <si>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</si>
  <si>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</si>
  <si>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</si>
  <si>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</si>
  <si>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</si>
  <si>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</si>
  <si>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</si>
  <si>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</si>
  <si>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</si>
  <si>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</si>
  <si>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</si>
  <si>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</si>
  <si>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</si>
  <si>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</si>
  <si>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</si>
  <si>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</si>
  <si>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</si>
  <si>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</si>
  <si>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</si>
  <si>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</si>
  <si>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</si>
  <si>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</si>
  <si>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</si>
  <si>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</si>
  <si>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</si>
  <si>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</si>
  <si>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</si>
  <si>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</si>
  <si>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</si>
  <si>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</si>
  <si>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</si>
  <si>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</si>
  <si>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</si>
  <si>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</si>
  <si>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</si>
  <si>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</si>
  <si>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</si>
  <si>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</si>
  <si>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</si>
  <si>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</si>
  <si>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</si>
  <si>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</si>
  <si>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</si>
  <si>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</si>
  <si>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</si>
  <si>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</si>
  <si>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</si>
  <si>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</si>
  <si>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</si>
  <si>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</si>
  <si>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</si>
  <si>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</si>
  <si>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</si>
  <si>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</si>
  <si>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</si>
  <si>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</si>
  <si>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</si>
  <si>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</si>
  <si>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</si>
  <si>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</si>
  <si>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</si>
  <si>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</si>
  <si>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</si>
  <si>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</si>
  <si>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</si>
  <si>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</si>
  <si>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</si>
  <si>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</si>
  <si>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</si>
  <si>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</si>
  <si>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</si>
  <si>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</si>
  <si>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</si>
  <si>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</si>
  <si>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</si>
  <si>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</si>
  <si>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</si>
  <si>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</si>
  <si>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</si>
  <si>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</si>
  <si>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</si>
  <si>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</si>
  <si>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</si>
  <si>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</si>
  <si>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</si>
  <si>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</si>
  <si>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</si>
  <si>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</si>
  <si>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</si>
  <si>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</si>
  <si>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</si>
  <si>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</si>
  <si>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</si>
  <si>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</si>
  <si>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</si>
  <si>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</si>
  <si>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</si>
  <si>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</si>
  <si>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</si>
  <si>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</si>
  <si>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</si>
  <si>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</si>
  <si>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</si>
  <si>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</si>
  <si>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</si>
  <si>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</si>
  <si>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</si>
  <si>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</si>
  <si>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</si>
  <si>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</si>
  <si>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</si>
  <si>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</si>
  <si>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</si>
  <si>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</si>
  <si>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</si>
  <si>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</si>
  <si>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</si>
  <si>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</si>
  <si>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</si>
  <si>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</si>
  <si>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</si>
  <si>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</si>
  <si>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</si>
  <si>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</si>
  <si>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</si>
  <si>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</si>
  <si>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</si>
  <si>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</si>
  <si>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</si>
  <si>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</si>
  <si>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</si>
  <si>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</si>
  <si>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</si>
  <si>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</si>
  <si>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</si>
  <si>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</si>
  <si>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</si>
  <si>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</si>
  <si>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</si>
  <si>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</si>
  <si>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</si>
  <si>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</si>
  <si>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</si>
  <si>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</si>
  <si>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</si>
  <si>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</si>
  <si>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</si>
  <si>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</si>
  <si>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</si>
  <si>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</si>
  <si>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</si>
  <si>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</si>
  <si>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</si>
  <si>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</si>
  <si>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</si>
  <si>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</si>
  <si>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</si>
  <si>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</si>
  <si>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</si>
  <si>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</si>
  <si>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</si>
  <si>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</si>
  <si>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</si>
  <si>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</si>
  <si>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</si>
  <si>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</si>
  <si>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</si>
  <si>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</si>
  <si>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</si>
  <si>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</si>
  <si>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</si>
  <si>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</si>
  <si>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</si>
  <si>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</si>
  <si>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</si>
  <si>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</si>
  <si>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</si>
  <si>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</si>
  <si>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</si>
  <si>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</si>
  <si>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</si>
  <si>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</si>
  <si>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</si>
  <si>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</si>
  <si>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</si>
  <si>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</si>
  <si>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</si>
  <si>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</si>
  <si>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</si>
  <si>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</si>
  <si>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</si>
  <si>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</si>
  <si>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</si>
  <si>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</si>
  <si>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</si>
  <si>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</si>
  <si>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</si>
  <si>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</si>
  <si>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</si>
  <si>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</si>
  <si>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</si>
  <si>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</si>
  <si>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</si>
  <si>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</si>
  <si>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</si>
  <si>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</si>
  <si>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</si>
  <si>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</si>
  <si>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</si>
  <si>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</si>
  <si>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</si>
  <si>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</si>
  <si>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</si>
  <si>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</si>
  <si>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</si>
  <si>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</si>
  <si>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</si>
  <si>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</si>
  <si>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</si>
  <si>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</si>
  <si>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</si>
  <si>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</si>
  <si>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</si>
  <si>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</si>
  <si>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</si>
  <si>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</si>
  <si>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</si>
  <si>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</si>
  <si>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</si>
  <si>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</si>
  <si>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</si>
  <si>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</si>
  <si>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</si>
  <si>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</si>
  <si>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</si>
  <si>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</si>
  <si>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</si>
  <si>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</si>
  <si>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</si>
  <si>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</si>
  <si>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</si>
  <si>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</si>
  <si>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</si>
  <si>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</si>
  <si>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</si>
  <si>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</si>
  <si>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</si>
  <si>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</si>
  <si>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</si>
  <si>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</si>
  <si>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</si>
  <si>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</si>
  <si>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</si>
  <si>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</si>
  <si>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</si>
  <si>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</si>
  <si>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</si>
  <si>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</si>
  <si>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</si>
  <si>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</si>
  <si>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</si>
  <si>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</si>
  <si>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</si>
  <si>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</si>
  <si>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</si>
  <si>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</si>
  <si>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</si>
  <si>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</si>
  <si>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</si>
  <si>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</si>
  <si>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</si>
  <si>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</si>
  <si>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</si>
  <si>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</si>
  <si>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</si>
  <si>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</si>
  <si>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</si>
  <si>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</si>
  <si>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</si>
  <si>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</si>
  <si>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</si>
  <si>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</si>
  <si>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</si>
  <si>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</si>
  <si>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</si>
  <si>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</si>
  <si>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</si>
  <si>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</si>
  <si>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</si>
  <si>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</si>
  <si>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</si>
  <si>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</si>
  <si>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</si>
  <si>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</si>
  <si>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</si>
  <si>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</si>
  <si>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</si>
  <si>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</si>
  <si>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</si>
  <si>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</si>
  <si>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</si>
  <si>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</si>
  <si>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</si>
  <si>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</si>
  <si>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</si>
  <si>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</si>
  <si>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</si>
  <si>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</si>
  <si>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</si>
  <si>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</si>
  <si>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</si>
  <si>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</si>
  <si>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</si>
  <si>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</si>
  <si>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</si>
  <si>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</si>
  <si>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</si>
  <si>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</si>
  <si>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</si>
  <si>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</si>
  <si>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</si>
  <si>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</si>
  <si>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</si>
  <si>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</si>
  <si>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</si>
  <si>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</si>
  <si>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</si>
  <si>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</si>
  <si>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</si>
  <si>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</si>
  <si>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</si>
  <si>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</si>
  <si>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</si>
  <si>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</si>
  <si>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</si>
  <si>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</si>
  <si>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</si>
  <si>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</si>
  <si>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</si>
  <si>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</si>
  <si>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</si>
  <si>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</si>
  <si>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</si>
  <si>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</si>
  <si>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</si>
  <si>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</si>
  <si>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</si>
  <si>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</si>
  <si>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</si>
  <si>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</si>
  <si>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</si>
  <si>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</si>
  <si>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</si>
  <si>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</si>
  <si>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</si>
  <si>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</si>
  <si>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</si>
  <si>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</si>
  <si>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</si>
  <si>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</si>
  <si>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</si>
  <si>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</si>
  <si>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</si>
  <si>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</si>
  <si>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</si>
  <si>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</si>
  <si>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</si>
  <si>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</si>
  <si>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</si>
  <si>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</si>
  <si>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</si>
  <si>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</si>
  <si>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</si>
  <si>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</si>
  <si>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</si>
  <si>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</si>
  <si>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</si>
  <si>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</si>
  <si>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</si>
  <si>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</si>
  <si>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</si>
  <si>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</si>
  <si>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</si>
  <si>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</si>
  <si>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</si>
  <si>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</si>
  <si>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</si>
  <si>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</si>
  <si>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</si>
  <si>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</si>
  <si>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</si>
  <si>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</si>
  <si>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</si>
  <si>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</si>
  <si>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</si>
  <si>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</si>
  <si>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</si>
  <si>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</si>
  <si>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</si>
  <si>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</si>
  <si>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</si>
  <si>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</si>
  <si>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</si>
  <si>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</si>
  <si>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</si>
  <si>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</si>
  <si>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</si>
  <si>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</si>
  <si>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</si>
  <si>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</si>
  <si>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</si>
  <si>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</si>
  <si>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</si>
  <si>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</si>
  <si>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</si>
  <si>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</si>
  <si>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</si>
  <si>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</si>
  <si>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</si>
  <si>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</si>
  <si>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</si>
  <si>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</si>
  <si>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</si>
  <si>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</si>
  <si>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</si>
  <si>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</si>
  <si>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</si>
  <si>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</si>
  <si>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</si>
  <si>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</si>
  <si>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</si>
  <si>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</si>
  <si>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</si>
  <si>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</si>
  <si>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</si>
  <si>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</si>
  <si>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</si>
  <si>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</si>
  <si>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</si>
  <si>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</si>
  <si>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</si>
  <si>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</si>
  <si>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</si>
  <si>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</si>
  <si>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</si>
  <si>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</si>
  <si>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</si>
  <si>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</si>
  <si>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</si>
  <si>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</si>
  <si>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</si>
  <si>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</si>
  <si>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</si>
  <si>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</si>
  <si>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</si>
  <si>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</si>
  <si>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</si>
  <si>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</si>
  <si>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</si>
  <si>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</si>
  <si>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</si>
  <si>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</si>
  <si>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</si>
  <si>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</si>
  <si>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</si>
  <si>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</si>
  <si>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</si>
  <si>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</si>
  <si>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</si>
  <si>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</si>
  <si>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</si>
  <si>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</si>
  <si>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</si>
  <si>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</si>
  <si>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</si>
  <si>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</si>
  <si>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</si>
  <si>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</si>
  <si>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</si>
  <si>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</si>
  <si>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</si>
  <si>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</si>
  <si>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</si>
  <si>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</si>
  <si>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</si>
  <si>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</si>
  <si>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</si>
  <si>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</si>
  <si>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</si>
  <si>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</si>
  <si>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</si>
  <si>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</si>
  <si>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</si>
  <si>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</si>
  <si>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</si>
  <si>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</si>
  <si>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</si>
  <si>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</si>
  <si>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</si>
  <si>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</si>
  <si>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</si>
  <si>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</si>
  <si>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</si>
  <si>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</si>
  <si>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</si>
  <si>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</si>
  <si>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</si>
  <si>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</si>
  <si>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</si>
  <si>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</si>
  <si>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</si>
  <si>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</si>
  <si>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</si>
  <si>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</si>
  <si>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</si>
  <si>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</si>
  <si>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</si>
  <si>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</si>
  <si>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</si>
  <si>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</si>
  <si>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</si>
  <si>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</si>
  <si>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</si>
  <si>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</si>
  <si>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</si>
  <si>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</si>
  <si>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</si>
  <si>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</si>
  <si>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</si>
  <si>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</si>
  <si>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</si>
  <si>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</si>
  <si>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</si>
  <si>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</si>
  <si>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</si>
  <si>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</si>
  <si>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</si>
  <si>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</si>
  <si>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</si>
  <si>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</si>
  <si>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</si>
  <si>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</si>
  <si>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</si>
  <si>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</si>
  <si>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</si>
  <si>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</si>
  <si>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</si>
  <si>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</si>
  <si>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</si>
  <si>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</si>
  <si>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</si>
  <si>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</si>
  <si>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</si>
  <si>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</si>
  <si>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</si>
  <si>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</si>
  <si>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</si>
  <si>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</si>
  <si>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</si>
  <si>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</si>
  <si>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</si>
  <si>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</si>
  <si>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</si>
  <si>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</si>
  <si>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</si>
  <si>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</si>
  <si>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</si>
  <si>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</si>
  <si>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</si>
  <si>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</si>
  <si>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</si>
  <si>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</si>
  <si>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</si>
  <si>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</si>
  <si>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</si>
  <si>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</si>
  <si>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</si>
  <si>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</si>
  <si>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</si>
  <si>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</si>
  <si>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</si>
  <si>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</si>
  <si>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</si>
  <si>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</si>
  <si>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</si>
  <si>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</si>
  <si>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</si>
  <si>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</si>
  <si>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</si>
  <si>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</si>
  <si>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</si>
  <si>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</si>
  <si>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</si>
  <si>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</si>
  <si>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</si>
  <si>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</si>
  <si>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</si>
  <si>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</si>
  <si>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</si>
  <si>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</si>
  <si>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</si>
  <si>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</si>
  <si>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</si>
  <si>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</si>
  <si>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</si>
  <si>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</si>
  <si>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</si>
  <si>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</si>
  <si>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</si>
  <si>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</si>
  <si>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</si>
  <si>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</si>
  <si>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</si>
  <si>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</si>
  <si>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</si>
  <si>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</si>
  <si>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</si>
  <si>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</si>
  <si>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</si>
  <si>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</si>
  <si>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</si>
  <si>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</si>
  <si>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</si>
  <si>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</si>
  <si>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</si>
  <si>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</si>
  <si>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</si>
  <si>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</si>
  <si>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</si>
  <si>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</si>
  <si>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</si>
  <si>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</si>
  <si>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</si>
  <si>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</si>
  <si>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</si>
  <si>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</si>
  <si>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</si>
  <si>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</si>
  <si>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</si>
  <si>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</si>
  <si>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</si>
  <si>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</si>
  <si>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</si>
  <si>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</si>
  <si>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</si>
  <si>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</si>
  <si>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</si>
  <si>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</si>
  <si>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</si>
  <si>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</si>
  <si>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</si>
  <si>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</si>
  <si>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</si>
  <si>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</si>
  <si>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</si>
  <si>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</si>
  <si>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</si>
  <si>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</si>
  <si>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</si>
  <si>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</si>
  <si>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</si>
  <si>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</si>
  <si>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</si>
  <si>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</si>
  <si>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</si>
  <si>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</si>
  <si>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</si>
  <si>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</si>
  <si>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</si>
  <si>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</si>
  <si>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</si>
  <si>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</si>
  <si>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</si>
  <si>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</si>
  <si>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</si>
  <si>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</si>
  <si>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</si>
  <si>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</si>
  <si>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</si>
  <si>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</si>
  <si>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</si>
  <si>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</si>
  <si>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</si>
  <si>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</si>
  <si>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</si>
  <si>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</si>
  <si>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</si>
  <si>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</si>
  <si>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</si>
  <si>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</si>
  <si>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</si>
  <si>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</si>
  <si>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</si>
  <si>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</si>
  <si>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</si>
  <si>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</si>
  <si>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</si>
  <si>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</si>
  <si>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</si>
  <si>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</si>
  <si>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</si>
  <si>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</si>
  <si>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</si>
  <si>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</si>
  <si>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</si>
  <si>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</si>
  <si>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</si>
  <si>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</si>
  <si>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</si>
  <si>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</si>
  <si>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</si>
  <si>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</si>
  <si>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</si>
  <si>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</si>
  <si>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</si>
  <si>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</si>
  <si>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</si>
  <si>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</si>
  <si>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</si>
  <si>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</si>
  <si>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</si>
  <si>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</si>
  <si>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</si>
  <si>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</si>
  <si>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</si>
  <si>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</si>
  <si>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</si>
  <si>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</si>
  <si>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</si>
  <si>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</si>
  <si>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</si>
  <si>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</si>
  <si>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</si>
  <si>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</si>
  <si>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</si>
  <si>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</si>
  <si>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</si>
  <si>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</si>
  <si>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</si>
  <si>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</si>
  <si>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</si>
  <si>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</si>
  <si>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</si>
  <si>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</si>
  <si>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</si>
  <si>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</si>
  <si>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</si>
  <si>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</si>
  <si>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</si>
  <si>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</si>
  <si>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</si>
  <si>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</si>
  <si>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</si>
  <si>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</si>
  <si>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</si>
  <si>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</si>
  <si>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</si>
  <si>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</si>
  <si>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</si>
  <si>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</si>
  <si>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</si>
  <si>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</si>
  <si>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</si>
  <si>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</si>
  <si>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</si>
  <si>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</si>
  <si>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</si>
  <si>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</si>
  <si>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</si>
  <si>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</si>
  <si>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</si>
  <si>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</si>
  <si>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</si>
  <si>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</si>
  <si>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</si>
  <si>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</si>
  <si>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</si>
  <si>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</si>
  <si>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</si>
  <si>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</si>
  <si>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</si>
  <si>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</si>
  <si>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</si>
  <si>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</si>
  <si>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</si>
  <si>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</si>
  <si>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</si>
  <si>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</si>
  <si>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</si>
  <si>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</si>
  <si>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</si>
  <si>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</si>
  <si>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</si>
  <si>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</si>
  <si>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</si>
  <si>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</si>
  <si>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</si>
  <si>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</si>
  <si>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</si>
  <si>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</si>
  <si>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</si>
  <si>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</si>
  <si>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</si>
  <si>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</si>
  <si>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</si>
  <si>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</si>
  <si>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</si>
  <si>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</si>
  <si>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</si>
  <si>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</si>
  <si>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</si>
  <si>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</si>
  <si>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</si>
  <si>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</si>
  <si>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</si>
  <si>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</si>
  <si>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</si>
  <si>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</si>
  <si>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</si>
  <si>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</si>
  <si>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</si>
  <si>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</si>
  <si>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</si>
  <si>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</si>
  <si>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</si>
  <si>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</si>
  <si>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</si>
  <si>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</si>
  <si>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</si>
  <si>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</si>
  <si>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</si>
  <si>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</si>
  <si>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</si>
  <si>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</si>
  <si>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</si>
  <si>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</si>
  <si>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</si>
  <si>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</si>
  <si>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</si>
  <si>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</si>
  <si>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</si>
  <si>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</si>
  <si>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</si>
  <si>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</si>
  <si>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</si>
  <si>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</si>
  <si>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</si>
  <si>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</si>
  <si>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</si>
  <si>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</si>
  <si>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</si>
  <si>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</si>
  <si>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</si>
  <si>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</si>
  <si>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</si>
  <si>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</si>
  <si>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</si>
  <si>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</si>
  <si>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</si>
  <si>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</si>
  <si>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</si>
  <si>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</si>
  <si>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</si>
  <si>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</si>
  <si>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</si>
  <si>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</si>
  <si>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</si>
  <si>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</si>
  <si>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</si>
  <si>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</si>
  <si>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</si>
  <si>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</si>
  <si>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</si>
  <si>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</si>
  <si>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</si>
  <si>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</si>
  <si>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</si>
  <si>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</si>
  <si>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</si>
  <si>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</si>
  <si>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</si>
  <si>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</si>
  <si>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</si>
  <si>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</si>
  <si>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</si>
  <si>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</si>
  <si>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</si>
  <si>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</si>
  <si>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</si>
  <si>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</si>
  <si>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</si>
  <si>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</si>
  <si>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</si>
  <si>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</si>
  <si>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</si>
  <si>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</si>
  <si>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</si>
  <si>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</si>
  <si>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</si>
  <si>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</si>
  <si>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</si>
  <si>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</si>
  <si>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</si>
  <si>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</si>
  <si>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</si>
  <si>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</si>
  <si>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</si>
  <si>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</si>
  <si>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</si>
  <si>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</si>
  <si>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</si>
  <si>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</si>
  <si>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</si>
  <si>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</si>
  <si>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</si>
  <si>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</si>
  <si>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</si>
  <si>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</si>
  <si>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</si>
  <si>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</si>
  <si>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</si>
  <si>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</si>
  <si>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</si>
  <si>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</si>
  <si>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</si>
  <si>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</si>
  <si>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</si>
  <si>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</si>
  <si>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</si>
  <si>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</si>
  <si>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</si>
  <si>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</si>
  <si>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</si>
  <si>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</si>
  <si>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</si>
  <si>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</si>
  <si>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</si>
  <si>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</si>
  <si>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</si>
  <si>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</si>
  <si>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</si>
  <si>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</si>
  <si>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</si>
  <si>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</si>
  <si>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</si>
  <si>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</si>
  <si>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</si>
  <si>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</si>
  <si>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</si>
  <si>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</si>
  <si>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</si>
  <si>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</si>
  <si>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</si>
  <si>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</si>
  <si>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</si>
  <si>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</si>
  <si>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</si>
  <si>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</si>
  <si>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</si>
  <si>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</si>
  <si>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</si>
  <si>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</si>
  <si>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</si>
  <si>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</si>
  <si>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</si>
  <si>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</si>
  <si>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</si>
  <si>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</si>
  <si>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</si>
  <si>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</si>
  <si>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</si>
  <si>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</si>
  <si>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</si>
  <si>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</si>
  <si>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</si>
  <si>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</si>
  <si>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</si>
  <si>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</si>
  <si>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</si>
  <si>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</si>
  <si>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</si>
  <si>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</si>
  <si>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</si>
  <si>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</si>
  <si>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</si>
  <si>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</si>
  <si>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</si>
  <si>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</si>
  <si>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</si>
  <si>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</si>
  <si>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</si>
  <si>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</si>
  <si>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</si>
  <si>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</si>
  <si>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</si>
  <si>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</si>
  <si>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</si>
  <si>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</si>
  <si>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</si>
  <si>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</si>
  <si>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</si>
  <si>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</si>
  <si>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</si>
  <si>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</si>
  <si>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</si>
  <si>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</si>
  <si>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</si>
  <si>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</si>
  <si>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</si>
  <si>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</si>
  <si>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</si>
  <si>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</si>
  <si>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</si>
  <si>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</si>
  <si>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</si>
  <si>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</si>
  <si>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</si>
  <si>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</si>
  <si>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</si>
  <si>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</si>
  <si>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</si>
  <si>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</si>
  <si>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</si>
  <si>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</si>
  <si>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</si>
  <si>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</si>
  <si>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</si>
  <si>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</si>
  <si>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</si>
  <si>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</si>
  <si>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</si>
  <si>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</si>
  <si>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</si>
  <si>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</si>
  <si>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</si>
  <si>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</si>
  <si>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</si>
  <si>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</si>
  <si>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</si>
  <si>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</si>
  <si>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</si>
  <si>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</si>
  <si>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</si>
  <si>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</si>
  <si>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</si>
  <si>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</si>
  <si>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</si>
  <si>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</si>
  <si>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</si>
  <si>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</si>
  <si>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</si>
  <si>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</si>
  <si>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</si>
  <si>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</si>
  <si>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</si>
  <si>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</si>
  <si>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</si>
  <si>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</si>
  <si>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</si>
  <si>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</si>
  <si>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</si>
  <si>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</si>
  <si>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</si>
  <si>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</si>
  <si>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</si>
  <si>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</si>
  <si>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</si>
  <si>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</si>
  <si>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</si>
  <si>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</si>
  <si>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</si>
  <si>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</si>
  <si>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</si>
  <si>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</si>
  <si>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</si>
  <si>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</si>
  <si>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</si>
  <si>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</si>
  <si>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</si>
  <si>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</si>
  <si>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</si>
  <si>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</si>
  <si>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</si>
  <si>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</si>
  <si>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</si>
  <si>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</si>
  <si>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</si>
  <si>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</si>
  <si>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</si>
  <si>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</si>
  <si>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</si>
  <si>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</si>
  <si>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</si>
  <si>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</si>
  <si>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</si>
  <si>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</si>
  <si>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</si>
  <si>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</si>
  <si>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</si>
  <si>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</si>
  <si>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</si>
  <si>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</si>
  <si>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</si>
  <si>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</si>
  <si>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</si>
  <si>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</si>
  <si>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</si>
  <si>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</si>
  <si>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</si>
  <si>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</si>
  <si>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</si>
  <si>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</si>
  <si>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</si>
  <si>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</si>
  <si>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</si>
  <si>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</si>
  <si>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</si>
  <si>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</si>
  <si>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</si>
  <si>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</si>
  <si>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</si>
  <si>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</si>
  <si>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</si>
  <si>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</si>
  <si>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</si>
  <si>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</si>
  <si>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</si>
  <si>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</si>
  <si>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</si>
  <si>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</si>
  <si>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</si>
  <si>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</si>
  <si>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</si>
  <si>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</si>
  <si>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</si>
  <si>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</si>
  <si>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</si>
  <si>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</si>
  <si>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</si>
  <si>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</si>
  <si>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</si>
  <si>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</si>
  <si>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</si>
  <si>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</si>
  <si>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</si>
  <si>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</si>
  <si>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</si>
  <si>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</si>
  <si>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</si>
  <si>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</si>
  <si>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</si>
  <si>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</si>
  <si>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</si>
  <si>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</si>
  <si>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</si>
  <si>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</si>
  <si>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</si>
  <si>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</si>
  <si>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</si>
  <si>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</si>
  <si>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</si>
  <si>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</si>
  <si>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</si>
  <si>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</si>
  <si>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</si>
  <si>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</si>
  <si>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</si>
  <si>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</si>
  <si>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</si>
  <si>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</si>
  <si>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</si>
  <si>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</si>
  <si>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</si>
  <si>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</si>
  <si>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</si>
  <si>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</si>
  <si>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</si>
  <si>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</si>
  <si>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</si>
  <si>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</si>
  <si>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</si>
  <si>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</si>
  <si>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</si>
  <si>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</si>
  <si>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</si>
  <si>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</si>
  <si>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</si>
  <si>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</si>
  <si>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</si>
  <si>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</si>
  <si>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</si>
  <si>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</si>
  <si>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</si>
  <si>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</si>
  <si>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</si>
  <si>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</si>
  <si>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</si>
  <si>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</si>
  <si>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</si>
  <si>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</si>
  <si>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</si>
  <si>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</si>
  <si>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</si>
  <si>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</si>
  <si>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</si>
  <si>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</si>
  <si>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</si>
  <si>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</si>
  <si>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</si>
  <si>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</si>
  <si>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</si>
  <si>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</si>
  <si>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</si>
  <si>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</si>
  <si>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</si>
  <si>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</si>
  <si>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</si>
  <si>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</si>
  <si>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</si>
  <si>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</si>
  <si>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</si>
  <si>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</si>
  <si>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</si>
  <si>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</si>
  <si>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</si>
  <si>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</si>
  <si>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</si>
  <si>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</si>
  <si>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</si>
  <si>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</si>
  <si>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</si>
  <si>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</si>
  <si>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</si>
  <si>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</si>
  <si>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</si>
  <si>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</si>
  <si>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</si>
  <si>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</si>
  <si>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</si>
  <si>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</si>
  <si>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</si>
  <si>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</si>
  <si>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</si>
  <si>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</si>
  <si>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</si>
  <si>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</si>
  <si>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</si>
  <si>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</si>
  <si>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</si>
  <si>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</si>
  <si>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</si>
  <si>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</si>
  <si>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</si>
  <si>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</si>
  <si>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</si>
  <si>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</si>
  <si>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</si>
  <si>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</si>
  <si>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</si>
  <si>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</si>
  <si>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</si>
  <si>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</si>
  <si>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</si>
  <si>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</si>
  <si>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</si>
  <si>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</si>
  <si>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</si>
  <si>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</si>
  <si>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</si>
  <si>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</si>
  <si>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</si>
  <si>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</si>
  <si>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</si>
  <si>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</si>
  <si>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</si>
  <si>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</si>
  <si>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</si>
  <si>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</si>
  <si>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</si>
  <si>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</si>
  <si>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</si>
  <si>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</si>
  <si>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</si>
  <si>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</si>
  <si>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</si>
  <si>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</si>
  <si>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</si>
  <si>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</si>
  <si>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</si>
  <si>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</si>
  <si>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</si>
  <si>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</si>
  <si>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</si>
  <si>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</si>
  <si>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</si>
  <si>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</si>
  <si>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</si>
  <si>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</si>
  <si>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</si>
  <si>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</si>
  <si>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</si>
  <si>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</si>
  <si>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</si>
  <si>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</si>
  <si>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</si>
  <si>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</si>
  <si>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</si>
  <si>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</si>
  <si>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</si>
  <si>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</si>
  <si>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</si>
  <si>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</si>
  <si>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</si>
  <si>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</si>
  <si>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</si>
  <si>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</si>
  <si>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</si>
  <si>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</si>
  <si>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</si>
  <si>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</si>
  <si>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</si>
  <si>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</si>
  <si>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</si>
  <si>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</si>
  <si>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</si>
  <si>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</si>
  <si>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</si>
  <si>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</si>
  <si>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</si>
  <si>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</si>
  <si>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</si>
  <si>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</si>
  <si>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</si>
  <si>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</si>
  <si>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</si>
  <si>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</si>
  <si>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</si>
  <si>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</si>
  <si>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</si>
  <si>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</si>
  <si>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</si>
  <si>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</si>
  <si>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</si>
  <si>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</si>
  <si>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</si>
  <si>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</si>
  <si>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</si>
  <si>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</si>
  <si>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</si>
  <si>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</si>
  <si>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</si>
  <si>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</si>
  <si>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</si>
  <si>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</si>
  <si>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</si>
  <si>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</si>
  <si>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</si>
  <si>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</si>
  <si>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</si>
  <si>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</si>
  <si>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</si>
  <si>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</si>
  <si>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</si>
  <si>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</si>
  <si>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</si>
  <si>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</si>
  <si>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</si>
  <si>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</si>
  <si>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</si>
  <si>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</si>
  <si>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</si>
  <si>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</si>
  <si>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</si>
  <si>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</si>
  <si>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</si>
  <si>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</si>
  <si>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</si>
  <si>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</si>
  <si>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</si>
  <si>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</si>
  <si>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</si>
  <si>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</si>
  <si>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</si>
  <si>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</si>
  <si>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</si>
  <si>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</si>
  <si>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</si>
  <si>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</si>
  <si>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</si>
  <si>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</si>
  <si>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</si>
  <si>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</si>
  <si>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</si>
  <si>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</si>
  <si>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</si>
  <si>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</si>
  <si>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</si>
  <si>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</si>
  <si>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</si>
  <si>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</si>
  <si>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</si>
  <si>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</si>
  <si>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</si>
  <si>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</si>
  <si>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</si>
  <si>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</si>
  <si>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</si>
  <si>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</si>
  <si>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</si>
  <si>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</si>
  <si>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</si>
  <si>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</si>
  <si>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</si>
  <si>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</si>
  <si>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</si>
  <si>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</si>
  <si>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</si>
  <si>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</si>
  <si>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</si>
  <si>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</si>
  <si>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</si>
  <si>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</si>
  <si>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</si>
  <si>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</si>
  <si>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</si>
  <si>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</si>
  <si>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</si>
  <si>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</si>
  <si>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</si>
  <si>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</si>
  <si>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</si>
  <si>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</si>
  <si>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</si>
  <si>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</si>
  <si>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</si>
  <si>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</si>
  <si>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</si>
  <si>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</si>
  <si>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</si>
  <si>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</si>
  <si>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</si>
  <si>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</si>
  <si>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</si>
  <si>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</si>
  <si>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</si>
  <si>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</si>
  <si>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</si>
  <si>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</si>
  <si>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</si>
  <si>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</si>
  <si>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</si>
  <si>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</si>
  <si>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</si>
  <si>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</si>
  <si>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</si>
  <si>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</si>
  <si>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</si>
  <si>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</si>
  <si>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</si>
  <si>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</si>
  <si>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</si>
  <si>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</si>
  <si>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</si>
  <si>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</si>
  <si>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</si>
  <si>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</si>
  <si>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</si>
  <si>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</si>
  <si>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</si>
  <si>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</si>
  <si>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</si>
  <si>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</si>
  <si>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</si>
  <si>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</si>
  <si>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</si>
  <si>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</si>
  <si>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</si>
  <si>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</si>
  <si>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</si>
  <si>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</si>
  <si>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</si>
  <si>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</si>
  <si>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</si>
  <si>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</si>
  <si>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</si>
  <si>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</si>
  <si>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</si>
  <si>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</si>
  <si>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</si>
  <si>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</si>
  <si>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</si>
  <si>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</si>
  <si>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</si>
  <si>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</si>
  <si>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</si>
  <si>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</si>
  <si>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</si>
  <si>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</si>
  <si>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</si>
  <si>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</si>
  <si>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</si>
  <si>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</si>
  <si>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</si>
  <si>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</si>
  <si>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</si>
  <si>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</si>
  <si>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</si>
  <si>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</si>
  <si>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</si>
  <si>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</si>
  <si>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</si>
  <si>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</si>
  <si>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</si>
  <si>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</si>
  <si>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</si>
  <si>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</si>
  <si>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</si>
  <si>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</si>
  <si>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</si>
  <si>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</si>
  <si>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</si>
  <si>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</si>
  <si>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</si>
  <si>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</si>
  <si>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</si>
  <si>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</si>
  <si>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</si>
  <si>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</si>
  <si>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</si>
  <si>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</si>
  <si>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</si>
  <si>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</si>
  <si>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</si>
  <si>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</si>
  <si>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</si>
  <si>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</si>
  <si>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</si>
  <si>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</si>
  <si>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</si>
  <si>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</si>
  <si>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</si>
  <si>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</si>
  <si>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</si>
  <si>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</si>
  <si>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</si>
  <si>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</si>
  <si>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</si>
  <si>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</si>
  <si>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</si>
  <si>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</si>
  <si>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</si>
  <si>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</si>
  <si>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</si>
  <si>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</si>
  <si>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</si>
  <si>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</si>
  <si>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</si>
  <si>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</si>
  <si>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</si>
  <si>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</si>
  <si>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</si>
  <si>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</si>
  <si>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</si>
  <si>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</si>
  <si>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</si>
  <si>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</si>
  <si>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</si>
  <si>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</si>
  <si>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</si>
  <si>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</si>
  <si>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</si>
  <si>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</si>
  <si>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</si>
  <si>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</si>
  <si>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</si>
  <si>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</si>
  <si>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</si>
  <si>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</si>
  <si>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</si>
  <si>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</si>
  <si>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</si>
  <si>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</si>
  <si>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</si>
  <si>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</si>
  <si>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</si>
  <si>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</si>
  <si>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</si>
  <si>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</si>
  <si>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</si>
  <si>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</si>
  <si>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</si>
  <si>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</si>
  <si>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</si>
  <si>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</si>
  <si>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</si>
  <si>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</si>
  <si>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</si>
  <si>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</si>
  <si>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</si>
  <si>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</si>
  <si>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</si>
  <si>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</si>
  <si>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</si>
  <si>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</si>
  <si>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</si>
  <si>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</si>
  <si>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</si>
  <si>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</si>
  <si>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</si>
  <si>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</si>
  <si>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</si>
  <si>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</si>
  <si>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</si>
  <si>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</si>
  <si>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</si>
  <si>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</si>
  <si>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</si>
  <si>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</si>
  <si>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</si>
  <si>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</si>
  <si>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</si>
  <si>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</si>
  <si>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</si>
  <si>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</si>
  <si>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</si>
  <si>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</si>
  <si>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</si>
  <si>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</si>
  <si>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</si>
  <si>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</si>
  <si>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</si>
  <si>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</si>
  <si>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</si>
  <si>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</si>
  <si>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</si>
  <si>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</si>
  <si>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</si>
  <si>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</si>
  <si>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</si>
  <si>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</si>
  <si>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</si>
  <si>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</si>
  <si>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</si>
  <si>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</si>
  <si>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</si>
  <si>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</si>
  <si>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</si>
  <si>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</si>
  <si>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</si>
  <si>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</si>
  <si>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</si>
  <si>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</si>
  <si>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</si>
  <si>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</si>
  <si>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</si>
  <si>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</si>
  <si>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</si>
  <si>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</si>
  <si>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</si>
  <si>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</si>
  <si>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</si>
  <si>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</si>
  <si>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</si>
  <si>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</si>
  <si>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</si>
  <si>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</si>
  <si>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</si>
  <si>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</si>
  <si>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</si>
  <si>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</si>
  <si>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</si>
  <si>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</si>
  <si>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</si>
  <si>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</si>
  <si>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</si>
  <si>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</si>
  <si>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</si>
  <si>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</si>
  <si>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</si>
  <si>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</si>
  <si>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</si>
  <si>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</si>
  <si>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</si>
  <si>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</si>
  <si>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</si>
  <si>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</si>
  <si>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</si>
  <si>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</si>
  <si>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</si>
  <si>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</si>
  <si>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</si>
  <si>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</si>
  <si>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</si>
  <si>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</si>
  <si>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</si>
  <si>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</si>
  <si>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</si>
  <si>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</si>
  <si>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</si>
  <si>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</si>
  <si>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</si>
  <si>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</si>
  <si>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</si>
  <si>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</si>
  <si>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</si>
  <si>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</si>
  <si>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</si>
  <si>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</si>
  <si>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</si>
  <si>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</si>
  <si>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</si>
  <si>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</si>
  <si>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</si>
  <si>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</si>
  <si>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</si>
  <si>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</si>
  <si>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</si>
  <si>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</si>
  <si>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</si>
  <si>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</si>
  <si>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</si>
  <si>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</si>
  <si>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</si>
  <si>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</si>
  <si>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</si>
  <si>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</si>
  <si>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</si>
  <si>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</si>
  <si>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</si>
  <si>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</si>
  <si>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</si>
  <si>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</si>
  <si>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</si>
  <si>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</si>
  <si>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</si>
  <si>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</si>
  <si>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</si>
  <si>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</si>
  <si>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</si>
  <si>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</si>
  <si>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</si>
  <si>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</si>
  <si>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</si>
  <si>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</si>
  <si>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</si>
  <si>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</si>
  <si>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</si>
  <si>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</si>
  <si>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</si>
  <si>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</si>
  <si>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</si>
  <si>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</si>
  <si>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</si>
  <si>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</si>
  <si>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</si>
  <si>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</si>
  <si>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</si>
  <si>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</si>
  <si>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</si>
  <si>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</si>
  <si>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</si>
  <si>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</si>
  <si>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</si>
  <si>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</si>
  <si>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</si>
  <si>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</si>
  <si>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</si>
  <si>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</si>
  <si>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</si>
  <si>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</si>
  <si>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</si>
  <si>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</si>
  <si>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</si>
  <si>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</si>
  <si>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</si>
  <si>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</si>
  <si>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</si>
  <si>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</si>
  <si>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</si>
  <si>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</si>
  <si>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</si>
  <si>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</si>
  <si>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</si>
  <si>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</si>
  <si>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</si>
  <si>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</si>
  <si>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</si>
  <si>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</si>
  <si>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</si>
  <si>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</si>
  <si>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</si>
  <si>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</si>
  <si>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</si>
  <si>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</si>
  <si>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</si>
  <si>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</si>
  <si>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</si>
  <si>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</si>
  <si>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</si>
  <si>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</si>
  <si>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</si>
  <si>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</si>
  <si>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</si>
  <si>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</si>
  <si>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</si>
  <si>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</si>
  <si>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</si>
  <si>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</si>
  <si>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</si>
  <si>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</si>
  <si>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</si>
  <si>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</si>
  <si>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</si>
  <si>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</si>
  <si>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</si>
  <si>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</si>
  <si>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</si>
  <si>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</si>
  <si>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</si>
  <si>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</si>
  <si>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</si>
  <si>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</si>
  <si>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</si>
  <si>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</si>
  <si>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</si>
  <si>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</si>
  <si>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</si>
  <si>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</si>
  <si>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</si>
  <si>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</si>
  <si>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</si>
  <si>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</si>
  <si>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</si>
  <si>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</si>
  <si>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</si>
  <si>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</si>
  <si>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</si>
  <si>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</si>
  <si>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</si>
  <si>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</si>
  <si>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</si>
  <si>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</si>
  <si>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</si>
  <si>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</si>
  <si>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</si>
  <si>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</si>
  <si>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</si>
  <si>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</si>
  <si>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</si>
  <si>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</si>
  <si>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</si>
  <si>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</si>
  <si>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</si>
  <si>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</si>
  <si>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</si>
  <si>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</si>
  <si>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</si>
  <si>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</si>
  <si>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</si>
  <si>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</si>
  <si>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</si>
  <si>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</si>
  <si>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</si>
  <si>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</si>
  <si>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</si>
  <si>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</si>
  <si>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</si>
  <si>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</si>
  <si>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</si>
  <si>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</si>
  <si>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</si>
  <si>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</si>
  <si>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</si>
  <si>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</si>
  <si>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</si>
  <si>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</si>
  <si>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</si>
  <si>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</si>
  <si>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</si>
  <si>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</si>
  <si>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</si>
  <si>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</si>
  <si>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</si>
  <si>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</si>
  <si>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</si>
  <si>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</si>
  <si>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</si>
  <si>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</si>
  <si>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</si>
  <si>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</si>
  <si>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</si>
  <si>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</si>
  <si>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</si>
  <si>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</si>
  <si>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</si>
  <si>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</si>
  <si>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</si>
  <si>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</si>
  <si>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</si>
  <si>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</si>
  <si>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</si>
  <si>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</si>
  <si>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</si>
  <si>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</si>
  <si>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</si>
  <si>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</si>
  <si>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</si>
  <si>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</si>
  <si>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</si>
  <si>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</si>
  <si>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</si>
  <si>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</si>
  <si>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</si>
  <si>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</si>
  <si>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</si>
  <si>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</si>
  <si>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</si>
  <si>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</si>
  <si>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</si>
  <si>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</si>
  <si>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</si>
  <si>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</si>
  <si>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</si>
  <si>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</si>
  <si>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</si>
  <si>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</si>
  <si>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</si>
  <si>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</si>
  <si>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</si>
  <si>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</si>
  <si>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</si>
  <si>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</si>
  <si>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</si>
  <si>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</si>
  <si>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</si>
  <si>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</si>
  <si>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</si>
  <si>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</si>
  <si>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</si>
  <si>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</si>
  <si>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</si>
  <si>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</si>
  <si>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</si>
  <si>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</si>
  <si>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</si>
  <si>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</si>
  <si>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</si>
  <si>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</si>
  <si>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</si>
  <si>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</si>
  <si>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</si>
  <si>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</si>
  <si>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</si>
  <si>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</si>
  <si>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</si>
  <si>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</si>
  <si>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</si>
  <si>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</si>
  <si>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</si>
  <si>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</si>
  <si>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</si>
  <si>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</si>
  <si>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</si>
  <si>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</si>
  <si>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</si>
  <si>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</si>
  <si>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</si>
  <si>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</si>
  <si>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</si>
  <si>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</si>
  <si>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</si>
  <si>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</si>
  <si>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</si>
  <si>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</si>
  <si>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</si>
  <si>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</si>
  <si>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</si>
  <si>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</si>
  <si>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</si>
  <si>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</si>
  <si>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</si>
  <si>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</si>
  <si>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</si>
  <si>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</si>
  <si>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</si>
  <si>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</si>
  <si>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</si>
  <si>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</si>
  <si>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</si>
  <si>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</si>
  <si>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</si>
  <si>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</si>
  <si>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</si>
  <si>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</si>
  <si>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</si>
  <si>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</si>
  <si>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</si>
  <si>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</si>
  <si>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</si>
  <si>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</si>
  <si>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</si>
  <si>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</si>
  <si>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</si>
  <si>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</si>
  <si>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</si>
  <si>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</si>
  <si>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</si>
  <si>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</si>
  <si>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</si>
  <si>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</si>
  <si>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</si>
  <si>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</si>
  <si>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</si>
  <si>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</si>
  <si>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</si>
  <si>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</si>
  <si>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</si>
  <si>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</si>
  <si>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</si>
  <si>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</si>
  <si>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</si>
  <si>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</si>
  <si>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</si>
  <si>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</si>
  <si>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</si>
  <si>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</si>
  <si>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</si>
  <si>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</si>
  <si>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</si>
  <si>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</si>
  <si>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</si>
  <si>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</si>
  <si>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</si>
  <si>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</si>
  <si>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</si>
  <si>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</si>
  <si>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</si>
  <si>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</si>
  <si>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</si>
  <si>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</si>
  <si>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</si>
  <si>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</si>
  <si>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</si>
  <si>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</si>
  <si>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</si>
  <si>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</si>
  <si>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</si>
  <si>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</si>
  <si>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</si>
  <si>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</si>
  <si>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</si>
  <si>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</si>
  <si>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</si>
  <si>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</si>
  <si>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</si>
  <si>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</si>
  <si>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</si>
  <si>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</si>
  <si>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</si>
  <si>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</si>
  <si>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</si>
  <si>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</si>
  <si>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</si>
  <si>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</si>
  <si>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</si>
  <si>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</si>
  <si>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</si>
  <si>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</si>
  <si>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</si>
  <si>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</si>
  <si>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</si>
  <si>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</si>
  <si>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</si>
  <si>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</si>
  <si>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</si>
  <si>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</si>
  <si>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</si>
  <si>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</si>
  <si>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</si>
  <si>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</si>
  <si>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</si>
  <si>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</si>
  <si>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</si>
  <si>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</si>
  <si>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</si>
  <si>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</si>
  <si>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</si>
  <si>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</si>
  <si>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</si>
  <si>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</si>
  <si>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</si>
  <si>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</si>
  <si>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</si>
  <si>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</si>
  <si>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</si>
  <si>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</si>
  <si>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</si>
  <si>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</si>
  <si>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</si>
  <si>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</si>
  <si>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</si>
  <si>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</si>
  <si>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</si>
  <si>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</si>
  <si>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</si>
  <si>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</si>
  <si>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</si>
  <si>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</si>
  <si>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</si>
  <si>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</si>
  <si>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</si>
  <si>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</si>
  <si>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</si>
  <si>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</si>
  <si>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</si>
  <si>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</si>
  <si>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</si>
  <si>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</si>
  <si>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</si>
  <si>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</si>
  <si>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</si>
  <si>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</si>
  <si>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</si>
  <si>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</si>
  <si>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</si>
  <si>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</si>
  <si>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</si>
  <si>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</si>
  <si>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</si>
  <si>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</si>
  <si>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</si>
  <si>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</si>
  <si>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</si>
  <si>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</si>
  <si>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</si>
  <si>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</si>
  <si>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</si>
  <si>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</si>
  <si>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</si>
  <si>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</si>
  <si>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</si>
  <si>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</si>
  <si>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</si>
  <si>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</si>
  <si>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</si>
  <si>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</si>
  <si>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</si>
  <si>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</si>
  <si>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</si>
  <si>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</si>
  <si>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</si>
  <si>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</si>
  <si>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</si>
  <si>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</si>
  <si>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</si>
  <si>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</si>
  <si>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</si>
  <si>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</si>
  <si>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</si>
  <si>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</si>
  <si>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</si>
  <si>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</si>
  <si>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</si>
  <si>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</si>
  <si>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</si>
  <si>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</si>
  <si>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</si>
  <si>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</si>
  <si>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</si>
  <si>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</si>
  <si>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</si>
  <si>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</si>
  <si>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</si>
  <si>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</si>
  <si>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</si>
  <si>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</si>
  <si>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</si>
  <si>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</si>
  <si>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</si>
  <si>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</si>
  <si>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</si>
  <si>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</si>
  <si>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</si>
  <si>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</si>
  <si>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</si>
  <si>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</si>
  <si>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</si>
  <si>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</si>
  <si>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</si>
  <si>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</si>
  <si>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</si>
  <si>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</si>
  <si>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</si>
  <si>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</si>
  <si>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</si>
  <si>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</si>
  <si>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</si>
  <si>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</si>
  <si>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</si>
  <si>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</si>
  <si>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</si>
  <si>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</si>
  <si>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</si>
  <si>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</si>
  <si>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</si>
  <si>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</si>
  <si>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</si>
  <si>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</si>
  <si>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</si>
  <si>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</si>
  <si>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</si>
  <si>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</si>
  <si>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</si>
  <si>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</si>
  <si>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</si>
  <si>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</si>
  <si>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</si>
  <si>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</si>
  <si>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</si>
  <si>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</si>
  <si>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</si>
  <si>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</si>
  <si>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</si>
  <si>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</si>
  <si>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</si>
  <si>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</si>
  <si>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</si>
  <si>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</si>
  <si>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</si>
  <si>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</si>
  <si>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</si>
  <si>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</si>
  <si>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</si>
  <si>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</si>
  <si>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</si>
  <si>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</si>
  <si>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</si>
  <si>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</si>
  <si>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</si>
  <si>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</si>
  <si>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</si>
  <si>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</si>
  <si>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</si>
  <si>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</si>
  <si>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</si>
  <si>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</si>
  <si>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</si>
  <si>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</si>
  <si>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</si>
  <si>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</si>
  <si>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</si>
  <si>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</si>
  <si>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</si>
  <si>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</si>
  <si>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</si>
  <si>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</si>
  <si>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</si>
  <si>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</si>
  <si>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</si>
  <si>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</si>
  <si>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</si>
  <si>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</si>
  <si>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</si>
  <si>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</si>
  <si>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</si>
  <si>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</si>
  <si>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</si>
  <si>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</si>
  <si>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</si>
  <si>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</si>
  <si>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</si>
  <si>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</si>
  <si>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</si>
  <si>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</si>
  <si>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</si>
  <si>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</si>
  <si>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</si>
  <si>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</si>
  <si>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</si>
  <si>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</si>
  <si>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</si>
  <si>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</si>
  <si>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</si>
  <si>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</si>
  <si>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</si>
  <si>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</si>
  <si>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</si>
  <si>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</si>
  <si>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</si>
  <si>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</si>
  <si>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</si>
  <si>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</si>
  <si>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</si>
  <si>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</si>
  <si>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</si>
  <si>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</si>
  <si>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</si>
  <si>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</si>
  <si>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</si>
  <si>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</si>
  <si>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</si>
  <si>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</si>
  <si>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</si>
  <si>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</si>
  <si>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</si>
  <si>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</si>
  <si>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</si>
  <si>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</si>
  <si>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</si>
  <si>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</si>
  <si>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</si>
  <si>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</si>
  <si>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</si>
  <si>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</si>
  <si>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</si>
  <si>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</si>
  <si>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</si>
  <si>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</si>
  <si>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</si>
  <si>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</si>
  <si>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</si>
  <si>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</si>
  <si>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</si>
  <si>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</si>
  <si>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</si>
  <si>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</si>
  <si>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</si>
  <si>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</si>
  <si>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</si>
  <si>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</si>
  <si>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</si>
  <si>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</si>
  <si>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</si>
  <si>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</si>
  <si>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</si>
  <si>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</si>
  <si>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</si>
  <si>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</si>
  <si>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</si>
  <si>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</si>
  <si>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</si>
  <si>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</si>
  <si>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</si>
  <si>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</si>
  <si>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</si>
  <si>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</si>
  <si>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</si>
  <si>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</si>
  <si>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</si>
  <si>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</si>
  <si>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</si>
  <si>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</si>
  <si>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</si>
  <si>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</si>
  <si>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</si>
  <si>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</si>
  <si>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</si>
  <si>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</si>
  <si>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</si>
  <si>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</si>
  <si>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</si>
  <si>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</si>
  <si>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</si>
  <si>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</si>
  <si>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</si>
  <si>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</si>
  <si>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</si>
  <si>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</si>
  <si>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</si>
  <si>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</si>
  <si>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</si>
  <si>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</si>
  <si>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</si>
  <si>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</si>
  <si>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</si>
  <si>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</si>
  <si>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</si>
  <si>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</si>
  <si>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</si>
  <si>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</si>
  <si>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</si>
  <si>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</si>
  <si>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</si>
  <si>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</si>
  <si>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</si>
  <si>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</si>
  <si>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</si>
  <si>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</si>
  <si>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</si>
  <si>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</si>
  <si>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</si>
  <si>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</si>
  <si>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</si>
  <si>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</si>
  <si>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</si>
  <si>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</si>
  <si>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</si>
  <si>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</si>
  <si>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</si>
  <si>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</si>
  <si>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</si>
  <si>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</si>
  <si>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</si>
  <si>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</si>
  <si>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</si>
  <si>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</si>
  <si>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</si>
  <si>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</si>
  <si>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</si>
  <si>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</si>
  <si>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</si>
  <si>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</si>
  <si>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</si>
  <si>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</si>
  <si>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</si>
  <si>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</si>
  <si>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</si>
  <si>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</si>
  <si>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</si>
  <si>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</si>
  <si>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</si>
  <si>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</si>
  <si>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</si>
  <si>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</si>
  <si>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</si>
  <si>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</si>
  <si>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</si>
  <si>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</si>
  <si>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</si>
  <si>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</si>
  <si>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</si>
  <si>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</si>
  <si>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</si>
  <si>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</si>
  <si>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</si>
  <si>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</si>
  <si>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</si>
  <si>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</si>
  <si>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</si>
  <si>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</si>
  <si>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</si>
  <si>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</si>
  <si>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</si>
  <si>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</si>
  <si>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</si>
  <si>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</si>
  <si>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</si>
  <si>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</si>
  <si>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</si>
  <si>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</si>
  <si>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</si>
  <si>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</si>
  <si>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</si>
  <si>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</si>
  <si>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</si>
  <si>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</si>
  <si>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</si>
  <si>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</si>
  <si>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</si>
  <si>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</si>
  <si>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</si>
  <si>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</si>
  <si>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</si>
  <si>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</si>
  <si>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</si>
  <si>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</si>
  <si>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</si>
  <si>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</si>
  <si>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</si>
  <si>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</si>
  <si>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</si>
  <si>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</si>
  <si>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</si>
  <si>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</si>
  <si>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</si>
  <si>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</si>
  <si>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</si>
  <si>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</si>
  <si>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</si>
  <si>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</si>
  <si>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</si>
  <si>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</si>
  <si>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</si>
  <si>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</si>
  <si>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</si>
  <si>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</si>
  <si>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</si>
  <si>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</si>
  <si>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</si>
  <si>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</si>
  <si>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</si>
  <si>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</si>
  <si>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</si>
  <si>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</si>
  <si>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</si>
  <si>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</si>
  <si>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</si>
  <si>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</si>
  <si>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</si>
  <si>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</si>
  <si>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</si>
  <si>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</si>
  <si>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</si>
  <si>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</si>
  <si>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</si>
  <si>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</si>
  <si>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</si>
  <si>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</si>
  <si>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</si>
  <si>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</si>
  <si>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</si>
  <si>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</si>
  <si>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</si>
  <si>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</si>
  <si>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</si>
  <si>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</si>
  <si>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</si>
  <si>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</si>
  <si>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</si>
  <si>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</si>
  <si>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</si>
  <si>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</si>
  <si>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</si>
  <si>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</si>
  <si>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</si>
  <si>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</si>
  <si>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</si>
  <si>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</si>
  <si>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</si>
  <si>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</si>
  <si>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</si>
  <si>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</si>
  <si>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</si>
  <si>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</si>
  <si>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</si>
  <si>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</si>
  <si>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</si>
  <si>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</si>
  <si>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</si>
  <si>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</si>
  <si>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</si>
  <si>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</si>
  <si>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</si>
  <si>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</si>
  <si>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</si>
  <si>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</si>
  <si>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</si>
  <si>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</si>
  <si>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</si>
  <si>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</si>
  <si>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</si>
  <si>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</si>
  <si>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</si>
  <si>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</si>
  <si>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</si>
  <si>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</si>
  <si>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</si>
  <si>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</si>
  <si>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</si>
  <si>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</si>
  <si>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</si>
  <si>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</si>
  <si>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</si>
  <si>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</si>
  <si>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</si>
  <si>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</si>
  <si>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</si>
  <si>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</si>
  <si>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</si>
  <si>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</si>
  <si>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</si>
  <si>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</si>
  <si>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</si>
  <si>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</si>
  <si>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</si>
  <si>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</si>
  <si>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</si>
  <si>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</si>
  <si>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</si>
  <si>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</si>
  <si>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</si>
  <si>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</si>
  <si>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</si>
  <si>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</si>
  <si>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</si>
  <si>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</si>
  <si>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</si>
  <si>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</si>
  <si>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</si>
  <si>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</si>
  <si>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</si>
  <si>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</si>
  <si>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</si>
  <si>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</si>
  <si>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</si>
  <si>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</si>
  <si>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</si>
  <si>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</si>
  <si>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</si>
  <si>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</si>
  <si>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</si>
  <si>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</si>
  <si>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</si>
  <si>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</si>
  <si>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</si>
  <si>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</si>
  <si>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</si>
  <si>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</si>
  <si>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</si>
  <si>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</si>
  <si>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</si>
  <si>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</si>
  <si>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</si>
  <si>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</si>
  <si>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</si>
  <si>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</si>
  <si>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</si>
  <si>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</si>
  <si>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</si>
  <si>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</si>
  <si>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</si>
  <si>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</si>
  <si>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</si>
  <si>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</si>
  <si>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</si>
  <si>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</si>
  <si>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</si>
  <si>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</si>
  <si>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</si>
  <si>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</si>
  <si>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</si>
  <si>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</si>
  <si>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</si>
  <si>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</si>
  <si>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</si>
  <si>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</si>
  <si>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</si>
  <si>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</si>
  <si>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</si>
  <si>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</si>
  <si>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</si>
  <si>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</si>
  <si>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</si>
  <si>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</si>
  <si>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</si>
  <si>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</si>
  <si>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</si>
  <si>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</si>
  <si>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</si>
  <si>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</si>
  <si>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</si>
  <si>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</si>
  <si>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</si>
  <si>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</si>
  <si>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</si>
  <si>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</si>
  <si>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</si>
  <si>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</si>
  <si>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</si>
  <si>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</si>
  <si>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</si>
  <si>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</si>
  <si>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</si>
  <si>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</si>
  <si>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</si>
  <si>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</si>
  <si>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</si>
  <si>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</si>
  <si>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</si>
  <si>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</si>
  <si>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</si>
  <si>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</si>
  <si>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</si>
  <si>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</si>
  <si>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</si>
  <si>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</si>
  <si>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</si>
  <si>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</si>
  <si>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</si>
  <si>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</si>
  <si>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</si>
  <si>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</si>
  <si>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</si>
  <si>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</si>
  <si>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</si>
  <si>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</si>
  <si>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</si>
  <si>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</si>
  <si>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</si>
  <si>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</si>
  <si>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</si>
  <si>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</si>
  <si>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</si>
  <si>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</si>
  <si>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</si>
  <si>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</si>
  <si>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</si>
  <si>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</si>
  <si>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</si>
  <si>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</si>
  <si>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</si>
  <si>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</si>
  <si>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</si>
  <si>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</si>
  <si>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</si>
  <si>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</si>
  <si>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</si>
  <si>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</si>
  <si>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</si>
  <si>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</si>
  <si>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</si>
  <si>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</si>
  <si>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</si>
  <si>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</si>
  <si>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</si>
  <si>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</si>
  <si>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</si>
  <si>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</si>
  <si>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</si>
  <si>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</si>
  <si>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</si>
  <si>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</si>
  <si>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</si>
  <si>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</si>
  <si>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</si>
  <si>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</si>
  <si>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</si>
  <si>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</si>
  <si>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</si>
  <si>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</si>
  <si>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</si>
  <si>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</si>
  <si>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</si>
  <si>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</si>
  <si>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</si>
  <si>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</si>
  <si>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</si>
  <si>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</si>
  <si>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</si>
  <si>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</si>
  <si>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</si>
  <si>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</si>
  <si>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</si>
  <si>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</si>
  <si>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</si>
  <si>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</si>
  <si>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</si>
  <si>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</si>
  <si>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</si>
  <si>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</si>
  <si>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</si>
  <si>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</si>
  <si>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</si>
  <si>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</si>
  <si>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</si>
  <si>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</si>
  <si>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</si>
  <si>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</si>
  <si>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</si>
  <si>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</si>
  <si>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</si>
  <si>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</si>
  <si>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</si>
  <si>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</si>
  <si>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</si>
  <si>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</si>
  <si>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</si>
  <si>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</si>
  <si>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</si>
  <si>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</si>
  <si>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</si>
  <si>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</si>
  <si>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</si>
  <si>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</si>
  <si>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</si>
  <si>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</si>
  <si>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</si>
  <si>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</si>
  <si>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</si>
  <si>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</si>
  <si>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</si>
  <si>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</si>
  <si>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</si>
  <si>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</si>
  <si>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</si>
  <si>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</si>
  <si>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</si>
  <si>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</si>
  <si>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</si>
  <si>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</si>
  <si>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</si>
  <si>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</si>
  <si>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</si>
  <si>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</si>
  <si>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</si>
  <si>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</si>
  <si>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</si>
  <si>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</si>
  <si>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</si>
  <si>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</si>
  <si>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</si>
  <si>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</si>
  <si>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</si>
  <si>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</si>
  <si>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</si>
  <si>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</si>
  <si>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</si>
  <si>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</si>
  <si>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</si>
  <si>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</si>
  <si>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</si>
  <si>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</si>
  <si>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</si>
  <si>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</si>
  <si>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</si>
  <si>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</si>
  <si>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</si>
  <si>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</si>
  <si>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</si>
  <si>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</si>
  <si>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</si>
  <si>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</si>
  <si>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</si>
  <si>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</si>
  <si>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</si>
  <si>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</si>
  <si>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</si>
  <si>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</si>
  <si>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</si>
  <si>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</si>
  <si>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</si>
  <si>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</si>
  <si>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</si>
  <si>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</si>
  <si>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</si>
  <si>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</si>
  <si>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</si>
  <si>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</si>
  <si>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</si>
  <si>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</si>
  <si>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</si>
  <si>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</si>
  <si>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</si>
  <si>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</si>
  <si>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</si>
  <si>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</si>
  <si>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</si>
  <si>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</si>
  <si>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</si>
  <si>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</si>
  <si>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</si>
  <si>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</si>
  <si>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</si>
  <si>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</si>
  <si>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</si>
  <si>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</si>
  <si>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</si>
  <si>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</si>
  <si>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</si>
  <si>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</si>
  <si>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</si>
  <si>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</si>
  <si>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</si>
  <si>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</si>
  <si>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</si>
  <si>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</si>
  <si>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</si>
  <si>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</si>
  <si>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</si>
  <si>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</si>
  <si>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</si>
  <si>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</si>
  <si>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</si>
  <si>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</si>
  <si>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</si>
  <si>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</si>
  <si>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</si>
  <si>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</si>
  <si>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</si>
  <si>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</si>
  <si>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</si>
  <si>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</si>
  <si>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</si>
  <si>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</si>
  <si>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</si>
  <si>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</si>
  <si>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</si>
  <si>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</si>
  <si>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</si>
  <si>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</si>
  <si>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</si>
  <si>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</si>
  <si>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</si>
  <si>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</si>
  <si>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</si>
  <si>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</si>
  <si>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</si>
  <si>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</si>
  <si>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</si>
  <si>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</si>
  <si>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</si>
  <si>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</si>
  <si>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</si>
  <si>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</si>
  <si>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</si>
  <si>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</si>
  <si>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</si>
  <si>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</si>
  <si>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</si>
  <si>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</si>
  <si>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</si>
  <si>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</si>
  <si>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</si>
  <si>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</si>
  <si>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</si>
  <si>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</si>
  <si>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</si>
  <si>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</si>
  <si>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</si>
  <si>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</si>
  <si>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</si>
  <si>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</si>
  <si>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</si>
  <si>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</si>
  <si>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</si>
  <si>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</si>
  <si>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</si>
  <si>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</si>
  <si>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</si>
  <si>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</si>
  <si>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</si>
  <si>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</si>
  <si>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</si>
  <si>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</si>
  <si>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</si>
  <si>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</si>
  <si>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</si>
  <si>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</si>
  <si>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</si>
  <si>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</si>
  <si>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</si>
  <si>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</si>
  <si>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</si>
  <si>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</si>
  <si>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</si>
  <si>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</si>
  <si>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</si>
  <si>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</si>
  <si>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</si>
  <si>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</si>
  <si>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</si>
  <si>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</si>
  <si>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</si>
  <si>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</si>
  <si>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</si>
  <si>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</si>
  <si>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</si>
  <si>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</si>
  <si>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</si>
  <si>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</si>
  <si>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</si>
  <si>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</si>
  <si>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</si>
  <si>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</si>
  <si>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</si>
  <si>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</si>
  <si>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</si>
  <si>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</si>
  <si>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</si>
  <si>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</si>
  <si>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</si>
  <si>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</si>
  <si>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</si>
  <si>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</si>
  <si>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</si>
  <si>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</si>
  <si>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</si>
  <si>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</si>
  <si>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</si>
  <si>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</si>
  <si>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</si>
  <si>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</si>
  <si>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</si>
  <si>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</si>
  <si>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</si>
  <si>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</si>
  <si>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</si>
  <si>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</si>
  <si>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</si>
  <si>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</si>
  <si>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</si>
  <si>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</si>
  <si>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</si>
  <si>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</si>
  <si>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</si>
  <si>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</si>
  <si>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</si>
  <si>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</si>
  <si>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</si>
  <si>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</si>
  <si>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</si>
  <si>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</si>
  <si>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</si>
  <si>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</si>
  <si>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</si>
  <si>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</si>
  <si>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</si>
  <si>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</si>
  <si>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</si>
  <si>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</si>
  <si>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</si>
  <si>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</si>
  <si>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</si>
  <si>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</si>
  <si>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</si>
  <si>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</si>
  <si>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</si>
  <si>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</si>
  <si>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</si>
  <si>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</si>
  <si>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</si>
  <si>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</si>
  <si>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</si>
  <si>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</si>
  <si>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</si>
  <si>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</si>
  <si>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</si>
  <si>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</si>
  <si>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</si>
  <si>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</si>
  <si>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</si>
  <si>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</si>
  <si>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</si>
  <si>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</si>
  <si>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</si>
  <si>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</si>
  <si>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</si>
  <si>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</si>
  <si>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</si>
  <si>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</si>
  <si>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</si>
  <si>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</si>
  <si>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</si>
  <si>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</si>
  <si>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</si>
  <si>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</si>
  <si>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</si>
  <si>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</si>
  <si>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</si>
  <si>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</si>
  <si>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</si>
  <si>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</si>
  <si>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</si>
  <si>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</si>
  <si>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</si>
  <si>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</si>
  <si>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</si>
  <si>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</si>
  <si>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</si>
  <si>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</si>
  <si>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</si>
  <si>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</si>
  <si>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</si>
  <si>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</si>
  <si>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</si>
  <si>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</si>
  <si>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</si>
  <si>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</si>
  <si>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</si>
  <si>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</si>
  <si>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</si>
  <si>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</si>
  <si>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</si>
  <si>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</si>
  <si>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</si>
  <si>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</si>
  <si>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</si>
  <si>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</si>
  <si>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</si>
  <si>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</si>
  <si>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</si>
  <si>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</si>
  <si>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</si>
  <si>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</si>
  <si>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</si>
  <si>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</si>
  <si>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</si>
  <si>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</si>
  <si>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</si>
  <si>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</si>
  <si>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</si>
  <si>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</si>
  <si>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</si>
  <si>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</si>
  <si>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</si>
  <si>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</si>
  <si>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</si>
  <si>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</si>
  <si>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</si>
  <si>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</si>
  <si>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</si>
  <si>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</si>
  <si>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</si>
  <si>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</si>
  <si>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</si>
  <si>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</si>
  <si>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</si>
  <si>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</si>
  <si>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</si>
  <si>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</si>
  <si>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</si>
  <si>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</si>
  <si>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</si>
  <si>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</si>
  <si>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</si>
  <si>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</si>
  <si>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</si>
  <si>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</si>
  <si>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</si>
  <si>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</si>
  <si>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</si>
  <si>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</si>
  <si>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</si>
  <si>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</si>
  <si>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</si>
  <si>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</si>
  <si>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</si>
  <si>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</si>
  <si>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</si>
  <si>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</si>
  <si>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</si>
  <si>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</si>
  <si>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</si>
  <si>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</si>
  <si>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</si>
  <si>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</si>
  <si>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</si>
  <si>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</si>
  <si>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</si>
  <si>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</si>
  <si>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</si>
  <si>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</si>
  <si>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</si>
  <si>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</si>
  <si>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</si>
  <si>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</si>
  <si>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</si>
  <si>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</si>
  <si>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</si>
  <si>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</si>
  <si>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</si>
  <si>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</si>
  <si>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</si>
  <si>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</si>
  <si>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</si>
  <si>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</si>
  <si>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</si>
  <si>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</si>
  <si>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</si>
  <si>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</si>
  <si>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</si>
  <si>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</si>
  <si>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</si>
  <si>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</si>
  <si>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</si>
  <si>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</si>
  <si>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</si>
  <si>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</si>
  <si>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</si>
  <si>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</si>
  <si>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</si>
  <si>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</si>
  <si>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</si>
  <si>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</si>
  <si>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</si>
  <si>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</si>
  <si>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</si>
  <si>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</si>
  <si>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</si>
  <si>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</si>
  <si>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</si>
  <si>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</si>
  <si>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</si>
  <si>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</si>
  <si>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</si>
  <si>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</si>
  <si>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</si>
  <si>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</si>
  <si>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</si>
  <si>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</si>
  <si>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</si>
  <si>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</si>
  <si>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</si>
  <si>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</si>
  <si>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</si>
  <si>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</si>
  <si>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</si>
  <si>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</si>
  <si>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</si>
  <si>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</si>
  <si>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</si>
  <si>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</si>
  <si>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</si>
  <si>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</si>
  <si>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</si>
  <si>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</si>
  <si>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</si>
  <si>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</si>
  <si>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</si>
  <si>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</si>
  <si>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</si>
  <si>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</si>
  <si>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</si>
  <si>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</si>
  <si>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</si>
  <si>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</si>
  <si>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</si>
  <si>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</si>
  <si>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</si>
  <si>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</si>
  <si>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</si>
  <si>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</si>
  <si>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</si>
  <si>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</si>
  <si>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</si>
  <si>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</si>
  <si>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</si>
  <si>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</si>
  <si>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</si>
  <si>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</si>
  <si>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</si>
  <si>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</si>
  <si>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</si>
  <si>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</si>
  <si>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</si>
  <si>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</si>
  <si>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</si>
  <si>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</si>
  <si>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</si>
  <si>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</si>
  <si>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</si>
  <si>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</si>
  <si>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</si>
  <si>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</si>
  <si>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</si>
  <si>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</si>
  <si>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</si>
  <si>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</si>
  <si>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</si>
  <si>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</si>
  <si>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</si>
  <si>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</si>
  <si>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</si>
  <si>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</si>
  <si>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</si>
  <si>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</si>
  <si>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</si>
  <si>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</si>
  <si>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</si>
  <si>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</si>
  <si>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</si>
  <si>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</si>
  <si>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</si>
  <si>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</si>
  <si>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</si>
  <si>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</si>
  <si>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</si>
  <si>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</si>
  <si>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</si>
  <si>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</si>
  <si>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</si>
  <si>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</si>
  <si>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</si>
  <si>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</si>
  <si>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</si>
  <si>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</si>
  <si>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</si>
  <si>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</si>
  <si>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</si>
  <si>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</si>
  <si>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</si>
  <si>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</si>
  <si>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</si>
  <si>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</si>
  <si>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</si>
  <si>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</si>
  <si>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</si>
  <si>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</si>
  <si>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</si>
  <si>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</si>
  <si>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</si>
  <si>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</si>
  <si>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</si>
  <si>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</si>
  <si>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</si>
  <si>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</si>
  <si>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</si>
  <si>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</si>
  <si>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</si>
  <si>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</si>
  <si>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</si>
  <si>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</si>
  <si>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</si>
  <si>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</si>
  <si>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</si>
  <si>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</si>
  <si>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</si>
  <si>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</si>
  <si>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</si>
  <si>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</si>
  <si>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</si>
  <si>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</si>
  <si>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</si>
  <si>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</si>
  <si>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</si>
  <si>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</si>
  <si>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</si>
  <si>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</si>
  <si>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</si>
  <si>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</si>
  <si>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</si>
  <si>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</si>
  <si>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</si>
  <si>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</si>
  <si>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</si>
  <si>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</si>
  <si>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</si>
  <si>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</si>
  <si>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</si>
  <si>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</si>
  <si>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</si>
  <si>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</si>
  <si>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</si>
  <si>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</si>
  <si>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</si>
  <si>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</si>
  <si>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</si>
  <si>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</si>
  <si>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</si>
  <si>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</si>
  <si>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</si>
  <si>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</si>
  <si>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</si>
  <si>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</si>
  <si>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</si>
  <si>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</si>
  <si>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</si>
  <si>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</si>
  <si>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</si>
  <si>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</si>
  <si>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</si>
  <si>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</si>
  <si>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</si>
  <si>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</si>
  <si>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</si>
  <si>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</si>
  <si>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</si>
  <si>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</si>
  <si>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</si>
  <si>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</si>
  <si>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</si>
  <si>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</si>
  <si>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</si>
  <si>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</si>
  <si>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</si>
  <si>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</si>
  <si>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</si>
  <si>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</si>
  <si>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</si>
  <si>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</si>
  <si>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</si>
  <si>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</si>
  <si>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</si>
  <si>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</si>
  <si>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</si>
  <si>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</si>
  <si>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</si>
  <si>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</si>
  <si>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</si>
  <si>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</si>
  <si>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</si>
  <si>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</si>
  <si>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</si>
  <si>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</si>
  <si>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</si>
  <si>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</si>
  <si>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</si>
  <si>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</si>
  <si>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</si>
  <si>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</si>
  <si>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</si>
  <si>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</si>
  <si>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</si>
  <si>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</si>
  <si>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</si>
  <si>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</si>
  <si>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</si>
  <si>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</si>
  <si>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</si>
  <si>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</si>
  <si>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</si>
  <si>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</si>
  <si>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</si>
  <si>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</si>
  <si>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</si>
  <si>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</si>
  <si>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</si>
  <si>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</si>
  <si>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</si>
  <si>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</si>
  <si>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</si>
  <si>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</si>
  <si>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</si>
  <si>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</si>
  <si>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</si>
  <si>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</si>
  <si>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</si>
  <si>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</si>
  <si>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</si>
  <si>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</si>
  <si>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</si>
  <si>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</si>
  <si>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</si>
  <si>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</si>
  <si>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</si>
  <si>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</si>
  <si>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</si>
  <si>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</si>
  <si>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</si>
  <si>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</si>
  <si>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</si>
  <si>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</si>
  <si>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</si>
  <si>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</si>
  <si>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</si>
  <si>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</si>
  <si>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</si>
  <si>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</si>
  <si>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</si>
  <si>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</si>
  <si>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</si>
  <si>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</si>
  <si>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</si>
  <si>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</si>
  <si>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</si>
  <si>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</si>
  <si>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</si>
  <si>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</si>
  <si>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</si>
  <si>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</si>
  <si>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</si>
  <si>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</si>
  <si>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</si>
  <si>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</si>
  <si>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</si>
  <si>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</si>
  <si>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</si>
  <si>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</si>
  <si>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</si>
  <si>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</si>
  <si>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</si>
  <si>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</si>
  <si>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</si>
  <si>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</si>
  <si>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</si>
  <si>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</si>
  <si>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</si>
  <si>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</si>
  <si>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</si>
  <si>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</si>
  <si>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</si>
  <si>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</si>
  <si>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</si>
  <si>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</si>
  <si>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</si>
  <si>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</si>
  <si>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</si>
  <si>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</si>
  <si>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</si>
  <si>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</si>
  <si>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</si>
  <si>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</si>
  <si>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</si>
  <si>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</si>
  <si>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</si>
  <si>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</si>
  <si>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</si>
  <si>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</si>
  <si>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</si>
  <si>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</si>
  <si>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</si>
  <si>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</si>
  <si>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</si>
  <si>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</si>
  <si>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</si>
  <si>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</si>
  <si>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</si>
  <si>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</si>
  <si>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</si>
  <si>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</si>
  <si>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</si>
  <si>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</si>
  <si>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</si>
  <si>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</si>
  <si>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</si>
  <si>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</si>
  <si>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</si>
  <si>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</si>
  <si>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</si>
  <si>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</si>
  <si>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</si>
  <si>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</si>
  <si>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</si>
  <si>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</si>
  <si>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</si>
  <si>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</si>
  <si>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</si>
  <si>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</si>
  <si>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</si>
  <si>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</si>
  <si>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</si>
  <si>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</si>
  <si>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</si>
  <si>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</si>
  <si>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</si>
  <si>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</si>
  <si>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</si>
  <si>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</si>
  <si>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</si>
  <si>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</si>
  <si>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</si>
  <si>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</si>
  <si>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</si>
  <si>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</si>
  <si>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</si>
  <si>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</si>
  <si>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</si>
  <si>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</si>
  <si>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</si>
  <si>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</si>
  <si>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</si>
  <si>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</si>
  <si>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</si>
  <si>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</si>
  <si>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</si>
  <si>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</si>
  <si>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</si>
  <si>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</si>
  <si>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</si>
  <si>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</si>
  <si>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</si>
  <si>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</si>
  <si>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</si>
  <si>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</si>
  <si>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</si>
  <si>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</si>
  <si>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</si>
  <si>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</si>
  <si>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</si>
  <si>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</si>
  <si>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</si>
  <si>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</si>
  <si>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</si>
  <si>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</si>
  <si>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</si>
  <si>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</si>
  <si>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</si>
  <si>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</si>
  <si>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</si>
  <si>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</si>
  <si>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</si>
  <si>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</si>
  <si>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</si>
  <si>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</si>
  <si>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</si>
  <si>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</si>
  <si>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</si>
  <si>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</si>
  <si>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</si>
  <si>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</si>
  <si>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</si>
  <si>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</si>
  <si>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</si>
  <si>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</si>
  <si>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</si>
  <si>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</si>
  <si>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</si>
  <si>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</si>
  <si>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</si>
  <si>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</si>
  <si>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</si>
  <si>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</si>
  <si>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</si>
  <si>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</si>
  <si>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</si>
  <si>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</si>
  <si>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</si>
  <si>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</si>
  <si>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</si>
  <si>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</si>
  <si>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</si>
  <si>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</si>
  <si>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</si>
  <si>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</si>
  <si>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</si>
  <si>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</si>
  <si>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</si>
  <si>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</si>
  <si>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</si>
  <si>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</si>
  <si>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</si>
  <si>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</si>
  <si>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</si>
  <si>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</si>
  <si>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</si>
  <si>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</si>
  <si>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</si>
  <si>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</si>
  <si>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</si>
  <si>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</si>
  <si>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</si>
  <si>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</si>
  <si>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</si>
  <si>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</si>
  <si>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</si>
  <si>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</si>
  <si>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</si>
  <si>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</si>
  <si>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</si>
  <si>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</si>
  <si>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</si>
  <si>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</si>
  <si>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</si>
  <si>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</si>
  <si>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</si>
  <si>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</si>
  <si>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</si>
  <si>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</si>
  <si>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</si>
  <si>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</si>
  <si>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</si>
  <si>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</si>
  <si>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</si>
  <si>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</si>
  <si>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</si>
  <si>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</si>
  <si>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</si>
  <si>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</si>
  <si>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</si>
  <si>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</si>
  <si>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</si>
  <si>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</si>
  <si>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</si>
  <si>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</si>
  <si>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</si>
  <si>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</si>
  <si>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</si>
  <si>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</si>
  <si>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</si>
  <si>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</si>
  <si>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</si>
  <si>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</si>
  <si>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</si>
  <si>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</si>
  <si>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</si>
  <si>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</si>
  <si>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</si>
  <si>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</si>
  <si>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</si>
  <si>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</si>
  <si>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</si>
  <si>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</si>
  <si>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</si>
  <si>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</si>
  <si>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</si>
  <si>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</si>
  <si>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</si>
  <si>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</si>
  <si>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</si>
  <si>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</si>
  <si>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</si>
  <si>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</si>
  <si>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</si>
  <si>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</si>
  <si>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</si>
  <si>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</si>
  <si>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</si>
  <si>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</si>
  <si>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</si>
  <si>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</si>
  <si>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</si>
  <si>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</si>
  <si>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</si>
  <si>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</si>
  <si>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</si>
  <si>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</si>
  <si>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</si>
  <si>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</si>
  <si>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</si>
  <si>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</si>
  <si>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</si>
  <si>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</si>
  <si>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</si>
  <si>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</si>
  <si>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</si>
  <si>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</si>
  <si>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</si>
  <si>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</si>
  <si>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</si>
  <si>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</si>
  <si>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</si>
  <si>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</si>
  <si>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</si>
  <si>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</si>
  <si>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</si>
  <si>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</si>
  <si>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</si>
  <si>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</si>
  <si>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</si>
  <si>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</si>
  <si>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</si>
  <si>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</si>
  <si>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</si>
  <si>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</si>
  <si>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</si>
  <si>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</si>
  <si>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</si>
  <si>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</si>
  <si>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</si>
  <si>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</si>
  <si>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</si>
  <si>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</si>
  <si>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</si>
  <si>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</si>
  <si>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</si>
  <si>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</si>
  <si>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</si>
  <si>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</si>
  <si>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</si>
  <si>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</si>
  <si>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</si>
  <si>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</si>
  <si>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</si>
  <si>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</si>
  <si>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</si>
  <si>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</si>
  <si>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</si>
  <si>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</si>
  <si>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</si>
  <si>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</si>
  <si>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</si>
  <si>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</si>
  <si>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</si>
  <si>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</si>
  <si>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</si>
  <si>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</si>
  <si>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</si>
  <si>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</si>
  <si>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</si>
  <si>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</si>
  <si>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</si>
  <si>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</si>
  <si>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</si>
  <si>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</si>
  <si>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</si>
  <si>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</si>
  <si>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</si>
  <si>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</si>
  <si>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</si>
  <si>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</si>
  <si>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</si>
  <si>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</si>
  <si>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</si>
  <si>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</si>
  <si>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</si>
  <si>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</si>
  <si>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</si>
  <si>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</si>
  <si>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</si>
  <si>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</si>
  <si>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</si>
  <si>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</si>
  <si>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</si>
  <si>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</si>
  <si>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</si>
  <si>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</si>
  <si>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</si>
  <si>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</si>
  <si>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</si>
  <si>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</si>
  <si>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</si>
  <si>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</si>
  <si>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</si>
  <si>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</si>
  <si>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</si>
  <si>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</si>
  <si>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</si>
  <si>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</si>
  <si>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</si>
  <si>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</si>
  <si>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</si>
  <si>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</si>
  <si>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</si>
  <si>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</si>
  <si>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</si>
  <si>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</si>
  <si>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</si>
  <si>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</si>
  <si>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</si>
  <si>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</si>
  <si>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</si>
  <si>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</si>
  <si>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</si>
  <si>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</si>
  <si>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</si>
  <si>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</si>
  <si>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</si>
  <si>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</si>
  <si>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</si>
  <si>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</si>
  <si>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</si>
  <si>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</si>
  <si>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</si>
  <si>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</si>
  <si>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</si>
  <si>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</si>
  <si>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</si>
  <si>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</si>
  <si>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</si>
  <si>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</si>
  <si>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</si>
  <si>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</si>
  <si>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</si>
  <si>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</si>
  <si>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</si>
  <si>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</si>
  <si>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</si>
  <si>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</si>
  <si>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</si>
  <si>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</si>
  <si>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</si>
  <si>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</si>
  <si>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</si>
  <si>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</si>
  <si>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</si>
  <si>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</si>
  <si>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</si>
  <si>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</si>
  <si>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</si>
  <si>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</si>
  <si>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</si>
  <si>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</si>
  <si>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</si>
  <si>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</si>
  <si>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</si>
  <si>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</si>
  <si>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</si>
  <si>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</si>
  <si>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</si>
  <si>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</si>
  <si>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</si>
  <si>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</si>
  <si>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</si>
  <si>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</si>
  <si>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</si>
  <si>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</si>
  <si>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</si>
  <si>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</si>
  <si>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</si>
  <si>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</si>
  <si>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</si>
  <si>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</si>
  <si>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</si>
  <si>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</si>
  <si>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</si>
  <si>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</si>
  <si>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</si>
  <si>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</si>
  <si>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</si>
  <si>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</si>
  <si>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</si>
  <si>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</si>
  <si>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</si>
  <si>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</si>
  <si>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</si>
  <si>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</si>
  <si>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</si>
  <si>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</si>
  <si>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</si>
  <si>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</si>
  <si>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</si>
  <si>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</si>
  <si>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</si>
  <si>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</si>
  <si>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</si>
  <si>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</si>
  <si>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</si>
  <si>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</si>
  <si>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</si>
  <si>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</si>
  <si>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</si>
  <si>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</si>
  <si>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</si>
  <si>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</si>
  <si>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</si>
  <si>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</si>
  <si>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</si>
  <si>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</si>
  <si>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</si>
  <si>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</si>
  <si>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</si>
  <si>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</si>
  <si>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</si>
  <si>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</si>
  <si>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</si>
  <si>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</si>
  <si>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</si>
  <si>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</si>
  <si>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</si>
  <si>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</si>
  <si>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</si>
  <si>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</si>
  <si>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</si>
  <si>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</si>
  <si>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</si>
  <si>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</si>
  <si>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</si>
  <si>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</si>
  <si>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</si>
  <si>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</si>
  <si>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</si>
  <si>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</si>
  <si>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</si>
  <si>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</si>
  <si>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</si>
  <si>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</si>
  <si>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</si>
  <si>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</si>
  <si>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</si>
  <si>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</si>
  <si>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</si>
  <si>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</si>
  <si>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</si>
  <si>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</si>
  <si>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</si>
  <si>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</si>
  <si>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</si>
  <si>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</si>
  <si>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</si>
  <si>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</si>
  <si>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</si>
  <si>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</si>
  <si>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</si>
  <si>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</si>
  <si>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</si>
  <si>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</si>
  <si>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</si>
  <si>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</si>
  <si>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</si>
  <si>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</si>
  <si>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</si>
  <si>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</si>
  <si>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</si>
  <si>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</si>
  <si>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</si>
  <si>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</si>
  <si>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</si>
  <si>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</si>
  <si>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</si>
  <si>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</si>
  <si>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</si>
  <si>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</si>
  <si>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</si>
  <si>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</si>
  <si>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</si>
  <si>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</si>
  <si>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</si>
  <si>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</si>
  <si>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</si>
  <si>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</si>
  <si>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</si>
  <si>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</si>
  <si>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</si>
  <si>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</si>
  <si>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</si>
  <si>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</si>
  <si>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</si>
  <si>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</si>
  <si>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</si>
  <si>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</si>
  <si>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</si>
  <si>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</si>
  <si>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</si>
  <si>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</si>
  <si>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</si>
  <si>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</si>
  <si>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</si>
  <si>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</si>
  <si>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</si>
  <si>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</si>
  <si>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</si>
  <si>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</si>
  <si>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</si>
  <si>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</si>
  <si>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</si>
  <si>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</si>
  <si>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</si>
  <si>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</si>
  <si>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</si>
  <si>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</si>
  <si>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</si>
  <si>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</si>
  <si>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</si>
  <si>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</si>
  <si>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</si>
  <si>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</si>
  <si>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</si>
  <si>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</si>
  <si>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</si>
  <si>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</si>
  <si>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</si>
  <si>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</si>
  <si>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</si>
  <si>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</si>
  <si>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</si>
  <si>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</si>
  <si>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</si>
  <si>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</si>
  <si>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</si>
  <si>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</si>
  <si>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</si>
  <si>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</si>
  <si>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</si>
  <si>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</si>
  <si>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</si>
  <si>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</si>
  <si>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</si>
  <si>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</si>
  <si>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</si>
  <si>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</si>
  <si>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</si>
  <si>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</si>
  <si>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</si>
  <si>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</si>
  <si>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</si>
  <si>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</si>
  <si>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</si>
  <si>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</si>
  <si>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</si>
  <si>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</si>
  <si>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</si>
  <si>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</si>
  <si>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</si>
  <si>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</si>
  <si>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</si>
  <si>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</si>
  <si>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</si>
  <si>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</si>
  <si>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</si>
  <si>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</si>
  <si>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</si>
  <si>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</si>
  <si>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</si>
  <si>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</si>
  <si>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</si>
  <si>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</si>
  <si>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</si>
  <si>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</si>
  <si>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</si>
  <si>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</si>
  <si>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</si>
  <si>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</si>
  <si>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</si>
  <si>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</si>
  <si>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</si>
  <si>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</si>
  <si>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</si>
  <si>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</si>
  <si>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</si>
  <si>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</si>
  <si>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</si>
  <si>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</si>
  <si>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</si>
  <si>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</si>
  <si>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</si>
  <si>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</si>
  <si>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</si>
  <si>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</si>
  <si>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</si>
  <si>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</si>
  <si>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</si>
  <si>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</si>
  <si>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</si>
  <si>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</si>
  <si>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</si>
  <si>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</si>
  <si>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</si>
  <si>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</si>
  <si>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</si>
  <si>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</si>
  <si>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</si>
  <si>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</si>
  <si>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</si>
  <si>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</si>
  <si>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</si>
  <si>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</si>
  <si>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</si>
  <si>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</si>
  <si>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</si>
  <si>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</si>
  <si>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</si>
  <si>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</si>
  <si>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</si>
  <si>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</si>
  <si>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</si>
  <si>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</si>
  <si>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</si>
  <si>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</si>
  <si>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</si>
  <si>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</si>
  <si>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</si>
  <si>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</si>
  <si>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</si>
  <si>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</si>
  <si>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</si>
  <si>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</si>
  <si>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</si>
  <si>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</si>
  <si>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</si>
  <si>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</si>
  <si>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</si>
  <si>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</si>
  <si>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</si>
  <si>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</si>
  <si>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</si>
  <si>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</si>
  <si>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</si>
  <si>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</si>
  <si>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</si>
  <si>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</si>
  <si>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</si>
  <si>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</si>
  <si>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</si>
  <si>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</si>
  <si>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</si>
  <si>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</si>
  <si>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</si>
  <si>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</si>
  <si>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</si>
  <si>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</si>
  <si>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</si>
  <si>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</si>
  <si>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</si>
  <si>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</si>
  <si>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</si>
  <si>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</si>
  <si>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</si>
  <si>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</si>
  <si>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</si>
  <si>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</si>
  <si>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</si>
  <si>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</si>
  <si>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</si>
  <si>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</si>
  <si>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</si>
  <si>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</si>
  <si>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</si>
  <si>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</si>
  <si>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</si>
  <si>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</si>
  <si>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</si>
  <si>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</si>
  <si>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</si>
  <si>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</si>
  <si>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</si>
  <si>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</si>
  <si>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</si>
  <si>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</si>
  <si>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</si>
  <si>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</si>
  <si>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</si>
  <si>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</si>
  <si>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</si>
  <si>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</si>
  <si>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</si>
  <si>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</si>
  <si>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</si>
  <si>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</si>
  <si>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</si>
  <si>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</si>
  <si>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</si>
  <si>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</si>
  <si>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</si>
  <si>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</si>
  <si>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</si>
  <si>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</si>
  <si>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</si>
  <si>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</si>
  <si>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</si>
  <si>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</si>
  <si>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</si>
  <si>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</si>
  <si>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</si>
  <si>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</si>
  <si>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</si>
  <si>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</si>
  <si>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</si>
  <si>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</si>
  <si>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</si>
  <si>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</si>
  <si>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</si>
  <si>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</si>
  <si>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</si>
  <si>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</si>
  <si>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</si>
  <si>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</si>
  <si>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</si>
  <si>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</si>
  <si>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</si>
  <si>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</si>
  <si>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</si>
  <si>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</si>
  <si>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</si>
  <si>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</si>
  <si>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</si>
  <si>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</si>
  <si>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</si>
  <si>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</si>
  <si>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</si>
  <si>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</si>
  <si>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</si>
  <si>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</si>
  <si>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</si>
  <si>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</si>
  <si>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</si>
  <si>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</si>
  <si>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</si>
  <si>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</si>
  <si>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</si>
  <si>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</si>
  <si>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</si>
  <si>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</si>
  <si>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</si>
  <si>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</si>
  <si>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</si>
  <si>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</si>
  <si>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</si>
  <si>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</si>
  <si>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</si>
  <si>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</si>
  <si>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</si>
  <si>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</si>
  <si>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</si>
  <si>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</si>
  <si>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</si>
  <si>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</si>
  <si>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</si>
  <si>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</si>
  <si>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</si>
  <si>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</si>
  <si>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</si>
  <si>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</si>
  <si>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</si>
  <si>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</si>
  <si>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</si>
  <si>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</si>
  <si>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</si>
  <si>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</si>
  <si>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</si>
  <si>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</si>
  <si>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</si>
  <si>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</si>
  <si>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</si>
  <si>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</si>
  <si>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</si>
  <si>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</si>
  <si>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</si>
  <si>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</si>
  <si>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</si>
  <si>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</si>
  <si>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</si>
  <si>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</si>
  <si>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</si>
  <si>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</si>
  <si>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</si>
  <si>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</si>
  <si>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</si>
  <si>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</si>
  <si>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</si>
  <si>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</si>
  <si>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</si>
  <si>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</si>
  <si>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</si>
  <si>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</si>
  <si>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</si>
  <si>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</si>
  <si>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</si>
  <si>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</si>
  <si>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</si>
  <si>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</si>
  <si>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</si>
  <si>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</si>
  <si>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</si>
  <si>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</si>
  <si>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</si>
  <si>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</si>
  <si>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</si>
  <si>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</si>
  <si>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</si>
  <si>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</si>
  <si>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</si>
  <si>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</si>
  <si>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</si>
  <si>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</si>
  <si>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</si>
  <si>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</si>
  <si>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</si>
  <si>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</si>
  <si>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</si>
  <si>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</si>
  <si>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</si>
  <si>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</si>
  <si>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</si>
  <si>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</si>
  <si>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</si>
  <si>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</si>
  <si>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</si>
  <si>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</si>
  <si>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</si>
  <si>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</si>
  <si>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</si>
  <si>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</si>
  <si>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</si>
  <si>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</si>
  <si>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</si>
  <si>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</si>
  <si>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</si>
  <si>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</si>
  <si>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</si>
  <si>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</si>
  <si>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</si>
  <si>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</si>
  <si>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</si>
  <si>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</si>
  <si>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</si>
  <si>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</si>
  <si>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</si>
  <si>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</si>
  <si>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</si>
  <si>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</si>
  <si>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</si>
  <si>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</si>
  <si>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</si>
  <si>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</si>
  <si>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</si>
  <si>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</si>
  <si>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</si>
  <si>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</si>
  <si>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</si>
  <si>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</si>
  <si>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</si>
  <si>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</si>
  <si>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</si>
  <si>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</si>
  <si>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</si>
  <si>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</si>
  <si>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</si>
  <si>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</si>
  <si>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</si>
  <si>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</si>
  <si>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</si>
  <si>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</si>
  <si>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</si>
  <si>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</si>
  <si>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</si>
  <si>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</si>
  <si>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</si>
  <si>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</si>
  <si>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</si>
  <si>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</si>
  <si>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</si>
  <si>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</si>
  <si>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</si>
  <si>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</si>
  <si>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</si>
  <si>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</si>
  <si>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</si>
  <si>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</si>
  <si>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</si>
  <si>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</si>
  <si>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</si>
  <si>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</si>
  <si>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</si>
  <si>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</si>
  <si>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</si>
  <si>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</si>
  <si>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</si>
  <si>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</si>
  <si>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</si>
  <si>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</si>
  <si>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</si>
  <si>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</si>
  <si>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</si>
  <si>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</si>
  <si>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</si>
  <si>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</si>
  <si>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</si>
  <si>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</si>
  <si>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</si>
  <si>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</si>
  <si>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</si>
  <si>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</si>
  <si>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</si>
  <si>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</si>
  <si>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</si>
  <si>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</si>
  <si>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</si>
  <si>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</si>
  <si>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</si>
  <si>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</si>
  <si>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</si>
  <si>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</si>
  <si>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</si>
  <si>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</si>
  <si>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</si>
  <si>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</si>
  <si>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</si>
  <si>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</si>
  <si>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</si>
  <si>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</si>
  <si>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</si>
  <si>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</si>
  <si>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</si>
  <si>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</si>
  <si>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</si>
  <si>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</si>
  <si>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</si>
  <si>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</si>
  <si>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</si>
  <si>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</si>
  <si>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</si>
  <si>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</si>
  <si>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</si>
  <si>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</si>
  <si>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</si>
  <si>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</si>
  <si>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</si>
  <si>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</si>
  <si>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</si>
  <si>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</si>
  <si>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</si>
  <si>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</si>
  <si>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</si>
  <si>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</si>
  <si>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</si>
  <si>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</si>
  <si>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</si>
  <si>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</si>
  <si>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</si>
  <si>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</si>
  <si>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</si>
  <si>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</si>
  <si>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</si>
  <si>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</si>
  <si>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</si>
  <si>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</si>
  <si>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</si>
  <si>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</si>
  <si>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</si>
  <si>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</si>
  <si>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</si>
  <si>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</si>
  <si>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</si>
  <si>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</si>
  <si>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</si>
  <si>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</si>
  <si>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</si>
  <si>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</si>
  <si>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</si>
  <si>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</si>
  <si>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</si>
  <si>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</si>
  <si>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</si>
  <si>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</si>
  <si>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</si>
  <si>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</si>
  <si>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</si>
  <si>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</si>
  <si>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</si>
  <si>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</si>
  <si>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</si>
  <si>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</si>
  <si>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</si>
  <si>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</si>
  <si>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</si>
  <si>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</si>
  <si>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</si>
  <si>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</si>
  <si>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</si>
  <si>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</si>
  <si>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</si>
  <si>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</si>
  <si>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</si>
  <si>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</si>
  <si>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</si>
  <si>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</si>
  <si>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</si>
  <si>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</si>
  <si>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</si>
  <si>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</si>
  <si>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</si>
  <si>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</si>
  <si>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</si>
  <si>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</si>
  <si>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</si>
  <si>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</si>
  <si>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</si>
  <si>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</si>
  <si>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</si>
  <si>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</si>
  <si>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</si>
  <si>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</si>
  <si>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</si>
  <si>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</si>
  <si>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</si>
  <si>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</si>
  <si>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</si>
  <si>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</si>
  <si>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</si>
  <si>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</si>
  <si>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</si>
  <si>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</si>
  <si>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</si>
  <si>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</si>
  <si>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</si>
  <si>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</si>
  <si>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</si>
  <si>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</si>
  <si>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</si>
  <si>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</si>
  <si>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</si>
  <si>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</si>
  <si>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</si>
  <si>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</si>
  <si>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</si>
  <si>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</si>
  <si>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</si>
  <si>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</si>
  <si>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</si>
  <si>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</si>
  <si>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</si>
  <si>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</si>
  <si>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</si>
  <si>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</si>
  <si>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</si>
  <si>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</si>
  <si>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</si>
  <si>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</si>
  <si>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</si>
  <si>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</si>
  <si>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</si>
  <si>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</si>
  <si>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</si>
  <si>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</si>
  <si>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</si>
  <si>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</si>
  <si>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</si>
  <si>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</si>
  <si>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</si>
  <si>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</si>
  <si>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</si>
  <si>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</si>
  <si>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</si>
  <si>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</si>
  <si>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</si>
  <si>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</si>
  <si>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</si>
  <si>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</si>
  <si>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</si>
  <si>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</si>
  <si>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</si>
  <si>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</si>
  <si>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</si>
  <si>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</si>
  <si>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</si>
  <si>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</si>
  <si>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</si>
  <si>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</si>
  <si>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</si>
  <si>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</si>
  <si>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</si>
  <si>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</si>
  <si>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</si>
  <si>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</si>
  <si>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</si>
  <si>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</si>
  <si>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</si>
  <si>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</si>
  <si>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</si>
  <si>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</si>
  <si>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</si>
  <si>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</si>
  <si>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</si>
  <si>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</si>
  <si>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</si>
  <si>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</si>
  <si>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</si>
  <si>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</si>
  <si>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</si>
  <si>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</si>
  <si>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</si>
  <si>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</si>
  <si>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</si>
  <si>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</si>
  <si>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</si>
  <si>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</si>
  <si>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</si>
  <si>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</si>
  <si>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</si>
  <si>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</si>
  <si>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</si>
  <si>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</si>
  <si>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</si>
  <si>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</si>
  <si>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</si>
  <si>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</si>
  <si>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</si>
  <si>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</si>
  <si>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</si>
  <si>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</si>
  <si>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</si>
  <si>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</si>
  <si>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</si>
  <si>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</si>
  <si>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</si>
  <si>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</si>
  <si>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</si>
  <si>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</si>
  <si>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</si>
  <si>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</si>
  <si>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</si>
  <si>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</si>
  <si>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</si>
  <si>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</si>
  <si>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</si>
  <si>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</si>
  <si>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</si>
  <si>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</si>
  <si>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</si>
  <si>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</si>
  <si>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</si>
  <si>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</si>
  <si>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</si>
  <si>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</si>
  <si>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</si>
  <si>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</si>
  <si>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</si>
  <si>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</si>
  <si>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</si>
  <si>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</si>
  <si>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</si>
  <si>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</si>
  <si>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</si>
  <si>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</si>
  <si>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</si>
  <si>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</si>
  <si>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</si>
  <si>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</si>
  <si>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</si>
  <si>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</si>
  <si>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</si>
  <si>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</si>
  <si>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</si>
  <si>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</si>
  <si>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</si>
  <si>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</si>
  <si>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</si>
  <si>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</si>
  <si>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</si>
  <si>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</si>
  <si>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</si>
  <si>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</si>
  <si>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</si>
  <si>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</si>
  <si>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</si>
  <si>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</si>
  <si>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</si>
  <si>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</si>
  <si>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</si>
  <si>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</si>
  <si>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</si>
  <si>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</si>
  <si>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</si>
  <si>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</si>
  <si>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</si>
  <si>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</si>
  <si>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</si>
  <si>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</si>
  <si>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</si>
  <si>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</si>
  <si>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</si>
  <si>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</si>
  <si>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</si>
  <si>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</si>
  <si>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</si>
  <si>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</si>
  <si>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</si>
  <si>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</si>
  <si>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</si>
  <si>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</si>
  <si>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</si>
  <si>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</si>
  <si>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</si>
  <si>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</si>
  <si>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</si>
  <si>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</si>
  <si>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</si>
  <si>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</si>
  <si>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</si>
  <si>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</si>
  <si>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</si>
  <si>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</si>
  <si>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</si>
  <si>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</si>
  <si>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</si>
  <si>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</si>
  <si>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</si>
  <si>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</si>
  <si>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</si>
  <si>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</si>
  <si>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</si>
  <si>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</si>
  <si>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</si>
  <si>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</si>
  <si>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</si>
  <si>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</si>
  <si>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</si>
  <si>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</si>
  <si>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</si>
  <si>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</si>
  <si>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</si>
  <si>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</si>
  <si>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</si>
  <si>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</si>
  <si>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</si>
  <si>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</si>
  <si>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</si>
  <si>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</si>
  <si>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</si>
  <si>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</si>
  <si>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</si>
  <si>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</si>
  <si>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</si>
  <si>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</si>
  <si>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</si>
  <si>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</si>
  <si>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</si>
  <si>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</si>
  <si>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</si>
  <si>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</si>
  <si>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</si>
  <si>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</si>
  <si>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</si>
  <si>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</si>
  <si>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</si>
  <si>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</si>
  <si>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</si>
  <si>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</si>
  <si>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</si>
  <si>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</si>
  <si>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</si>
  <si>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</si>
  <si>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</si>
  <si>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</si>
  <si>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</si>
  <si>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</si>
  <si>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</si>
  <si>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</si>
  <si>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</si>
  <si>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</si>
  <si>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</si>
  <si>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</si>
  <si>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</si>
  <si>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</si>
  <si>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</si>
  <si>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</si>
  <si>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</si>
  <si>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</si>
  <si>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</si>
  <si>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</si>
  <si>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</si>
  <si>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</si>
  <si>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</si>
  <si>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</si>
  <si>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</si>
  <si>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</si>
  <si>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</si>
  <si>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</si>
  <si>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</si>
  <si>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</si>
  <si>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</si>
  <si>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</si>
  <si>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</si>
  <si>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</si>
  <si>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</si>
  <si>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</si>
  <si>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</si>
  <si>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</si>
  <si>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</si>
  <si>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</si>
  <si>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</si>
  <si>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</si>
  <si>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</si>
  <si>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</si>
  <si>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</si>
  <si>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</si>
  <si>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</si>
  <si>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</si>
  <si>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</si>
  <si>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</si>
  <si>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</si>
  <si>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</si>
  <si>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</si>
  <si>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</si>
  <si>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</si>
  <si>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</si>
  <si>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</si>
  <si>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</si>
  <si>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</si>
  <si>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</si>
  <si>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</si>
  <si>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</si>
  <si>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</si>
  <si>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</si>
  <si>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</si>
  <si>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</si>
  <si>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</si>
  <si>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</si>
  <si>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</si>
  <si>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</si>
  <si>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</si>
  <si>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</si>
  <si>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</si>
  <si>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</si>
  <si>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</si>
  <si>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</si>
  <si>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</si>
  <si>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</si>
  <si>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</si>
  <si>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</si>
  <si>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</si>
  <si>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</si>
  <si>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</si>
  <si>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</si>
  <si>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</si>
  <si>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</si>
  <si>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</si>
  <si>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</si>
  <si>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</si>
  <si>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</si>
  <si>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</si>
  <si>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</si>
  <si>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</si>
  <si>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</si>
  <si>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</si>
  <si>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</si>
  <si>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</si>
  <si>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</si>
  <si>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</si>
  <si>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</si>
  <si>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</si>
  <si>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</si>
  <si>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</si>
  <si>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</si>
  <si>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</si>
  <si>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</si>
  <si>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</si>
  <si>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</si>
  <si>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</si>
  <si>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</si>
  <si>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</si>
  <si>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</si>
  <si>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</si>
  <si>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</si>
  <si>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</si>
  <si>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</si>
  <si>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</si>
  <si>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</si>
  <si>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</si>
  <si>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</si>
  <si>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</si>
  <si>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</si>
  <si>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</si>
  <si>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</si>
  <si>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</si>
  <si>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</si>
  <si>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</si>
  <si>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</si>
  <si>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</si>
  <si>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</si>
  <si>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</si>
  <si>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</si>
  <si>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</si>
  <si>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</si>
  <si>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</si>
  <si>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</si>
  <si>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</si>
  <si>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</si>
  <si>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</si>
  <si>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</si>
  <si>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</si>
  <si>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</si>
  <si>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</si>
  <si>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</si>
  <si>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</si>
  <si>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</si>
  <si>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</si>
  <si>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</si>
  <si>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</si>
  <si>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</si>
  <si>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</si>
  <si>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</si>
  <si>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</si>
  <si>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</si>
  <si>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</si>
  <si>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</si>
  <si>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</si>
  <si>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</si>
  <si>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</si>
  <si>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</si>
  <si>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</si>
  <si>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</si>
  <si>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</si>
  <si>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</si>
  <si>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</si>
  <si>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</si>
  <si>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</si>
  <si>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</si>
  <si>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</si>
  <si>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</si>
  <si>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</si>
  <si>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</si>
  <si>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</si>
  <si>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</si>
  <si>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</si>
  <si>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</si>
  <si>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</si>
  <si>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</si>
  <si>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</si>
  <si>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</si>
  <si>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</si>
  <si>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</si>
  <si>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</si>
  <si>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</si>
  <si>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</si>
  <si>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</si>
  <si>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</si>
  <si>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</si>
  <si>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</si>
  <si>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</si>
  <si>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</si>
  <si>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</si>
  <si>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</si>
  <si>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</si>
  <si>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</si>
  <si>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</si>
  <si>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</si>
  <si>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</si>
  <si>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</si>
  <si>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</si>
  <si>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</si>
  <si>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</si>
  <si>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</si>
  <si>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</si>
  <si>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</si>
  <si>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</si>
  <si>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</si>
  <si>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</si>
  <si>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</si>
  <si>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</si>
  <si>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</si>
  <si>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</si>
  <si>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</si>
  <si>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</si>
  <si>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</si>
  <si>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</si>
  <si>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</si>
  <si>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</si>
  <si>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</si>
  <si>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</si>
  <si>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</si>
  <si>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</si>
  <si>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</si>
  <si>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</si>
  <si>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</si>
  <si>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</si>
  <si>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</si>
  <si>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</si>
  <si>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</si>
  <si>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</si>
  <si>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</si>
  <si>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</si>
  <si>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</si>
  <si>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</si>
  <si>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</si>
  <si>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</si>
  <si>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</si>
  <si>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</si>
  <si>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</si>
  <si>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</si>
  <si>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</si>
  <si>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</si>
  <si>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</si>
  <si>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</si>
  <si>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</si>
  <si>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</si>
  <si>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</si>
  <si>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</si>
  <si>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</si>
  <si>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</si>
  <si>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</si>
  <si>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</si>
  <si>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</si>
  <si>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</si>
  <si>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</si>
  <si>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</si>
  <si>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</si>
  <si>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</si>
  <si>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</si>
  <si>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</si>
  <si>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</si>
  <si>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</si>
  <si>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</si>
  <si>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</si>
  <si>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</si>
  <si>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</si>
  <si>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</si>
  <si>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</si>
  <si>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</si>
  <si>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</si>
  <si>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</si>
  <si>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</si>
  <si>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</si>
  <si>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</si>
  <si>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</si>
  <si>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</si>
  <si>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</si>
  <si>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</si>
  <si>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</si>
  <si>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</si>
  <si>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</si>
  <si>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</si>
  <si>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</si>
  <si>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</si>
  <si>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</si>
  <si>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</si>
  <si>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</si>
  <si>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</si>
  <si>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</si>
  <si>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</si>
  <si>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</si>
  <si>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</si>
  <si>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</si>
  <si>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</si>
  <si>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</si>
  <si>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</si>
  <si>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</si>
  <si>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</si>
  <si>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</si>
  <si>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</si>
  <si>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</si>
  <si>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</si>
  <si>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</si>
  <si>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</si>
  <si>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</si>
  <si>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</si>
  <si>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</si>
  <si>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</si>
  <si>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</si>
  <si>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</si>
  <si>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</si>
  <si>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</si>
  <si>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</si>
  <si>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</si>
  <si>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</si>
  <si>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</si>
  <si>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</si>
  <si>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</si>
  <si>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</si>
  <si>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</si>
  <si>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</si>
  <si>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</si>
  <si>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</si>
  <si>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</si>
  <si>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</si>
  <si>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</si>
  <si>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</si>
  <si>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</si>
  <si>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</si>
  <si>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</si>
  <si>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</si>
  <si>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</si>
  <si>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</si>
  <si>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</si>
  <si>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</si>
  <si>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</si>
  <si>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</si>
  <si>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</si>
  <si>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</si>
  <si>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</si>
  <si>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</si>
  <si>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</si>
  <si>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</si>
  <si>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</si>
  <si>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</si>
  <si>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</si>
  <si>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</si>
  <si>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</si>
  <si>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</si>
  <si>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</si>
  <si>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</si>
  <si>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</si>
  <si>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</si>
  <si>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</si>
  <si>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</si>
  <si>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</si>
  <si>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</si>
  <si>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</si>
  <si>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</si>
  <si>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</si>
  <si>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</si>
  <si>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</si>
  <si>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</si>
  <si>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</si>
  <si>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</si>
  <si>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</si>
  <si>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</si>
  <si>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</si>
  <si>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</si>
  <si>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</si>
  <si>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</si>
  <si>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</si>
  <si>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</si>
  <si>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</si>
  <si>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</si>
  <si>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</si>
  <si>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</si>
  <si>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</si>
  <si>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</si>
  <si>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</si>
  <si>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</si>
  <si>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</si>
  <si>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</si>
  <si>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</si>
  <si>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</si>
  <si>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</si>
  <si>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</si>
  <si>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</si>
  <si>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</si>
  <si>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</si>
  <si>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</si>
  <si>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</si>
  <si>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</si>
  <si>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</si>
  <si>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</si>
  <si>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</si>
  <si>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</si>
  <si>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</si>
  <si>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</si>
  <si>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</si>
  <si>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</si>
  <si>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</si>
  <si>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</si>
  <si>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</si>
  <si>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</si>
  <si>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</si>
  <si>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</si>
  <si>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</si>
  <si>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</si>
  <si>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</si>
  <si>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</si>
  <si>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</si>
  <si>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</si>
  <si>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</si>
  <si>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</si>
  <si>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</si>
  <si>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</si>
  <si>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</si>
  <si>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</si>
  <si>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</si>
  <si>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</si>
  <si>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</si>
  <si>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</si>
  <si>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</si>
  <si>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</si>
  <si>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</si>
  <si>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</si>
  <si>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</si>
  <si>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</si>
  <si>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</si>
  <si>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</si>
  <si>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</si>
  <si>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</si>
  <si>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</si>
  <si>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</si>
  <si>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</si>
  <si>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</si>
  <si>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</si>
  <si>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</si>
  <si>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</si>
  <si>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</si>
  <si>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</si>
  <si>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</si>
  <si>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</si>
  <si>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</si>
  <si>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</si>
  <si>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</si>
  <si>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</si>
  <si>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</si>
  <si>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</si>
  <si>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</si>
  <si>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</si>
  <si>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</si>
  <si>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</si>
  <si>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</si>
  <si>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</si>
  <si>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</si>
  <si>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</si>
  <si>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</si>
  <si>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</si>
  <si>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</si>
  <si>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</si>
  <si>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</si>
  <si>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</si>
  <si>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</si>
  <si>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</si>
  <si>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</si>
  <si>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</si>
  <si>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</si>
  <si>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</si>
  <si>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</si>
  <si>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</si>
  <si>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</si>
  <si>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</si>
  <si>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</si>
  <si>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</si>
  <si>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</si>
  <si>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</si>
  <si>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</si>
  <si>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</si>
  <si>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</si>
  <si>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</si>
  <si>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</si>
  <si>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</si>
  <si>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</si>
  <si>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</si>
  <si>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</si>
  <si>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</si>
  <si>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</si>
  <si>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</si>
  <si>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</si>
  <si>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</si>
  <si>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</si>
  <si>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</si>
  <si>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</si>
  <si>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</si>
  <si>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</si>
  <si>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</si>
  <si>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</si>
  <si>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</si>
  <si>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</si>
  <si>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</si>
  <si>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</si>
  <si>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</si>
  <si>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</si>
  <si>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</si>
  <si>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</si>
  <si>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</si>
  <si>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</si>
  <si>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</si>
  <si>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</si>
  <si>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</si>
  <si>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</si>
  <si>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</si>
  <si>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</si>
  <si>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</si>
  <si>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</si>
  <si>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</si>
  <si>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</si>
  <si>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</si>
  <si>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</si>
  <si>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</si>
  <si>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</si>
  <si>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</si>
  <si>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</si>
  <si>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</si>
  <si>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</si>
  <si>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</si>
  <si>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</si>
  <si>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</si>
  <si>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</si>
  <si>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</si>
  <si>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</si>
  <si>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</si>
  <si>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</si>
  <si>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</si>
  <si>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</si>
  <si>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</si>
  <si>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</si>
  <si>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</si>
  <si>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</si>
  <si>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</si>
  <si>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</si>
  <si>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</si>
  <si>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</si>
  <si>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</si>
  <si>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</si>
  <si>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</si>
  <si>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</si>
  <si>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</si>
  <si>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</si>
  <si>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</si>
  <si>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</si>
  <si>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</si>
  <si>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</si>
  <si>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</si>
  <si>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</si>
  <si>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</si>
  <si>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</si>
  <si>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</si>
  <si>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</si>
  <si>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</si>
  <si>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</si>
  <si>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</si>
  <si>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</si>
  <si>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</si>
  <si>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</si>
  <si>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</si>
  <si>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</si>
  <si>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</si>
  <si>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</si>
  <si>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</si>
  <si>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</si>
  <si>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</si>
  <si>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</si>
  <si>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</si>
  <si>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</si>
  <si>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</si>
  <si>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</si>
  <si>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</si>
  <si>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</si>
  <si>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</si>
  <si>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</si>
  <si>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</si>
  <si>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</si>
  <si>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</si>
  <si>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</si>
  <si>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</si>
  <si>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</si>
  <si>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</si>
  <si>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</si>
  <si>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</si>
  <si>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</si>
  <si>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</si>
  <si>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</si>
  <si>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</si>
  <si>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</si>
  <si>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</si>
  <si>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</si>
  <si>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</si>
  <si>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</si>
  <si>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</si>
  <si>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</si>
  <si>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</si>
  <si>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</si>
  <si>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</si>
  <si>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</si>
  <si>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</si>
  <si>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</si>
  <si>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</si>
  <si>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</si>
  <si>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</si>
  <si>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</si>
  <si>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</si>
  <si>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</si>
  <si>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</si>
  <si>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</si>
  <si>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</si>
  <si>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</si>
  <si>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</si>
  <si>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</si>
  <si>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</si>
  <si>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</si>
  <si>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</si>
  <si>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</si>
  <si>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</si>
  <si>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</si>
  <si>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</si>
  <si>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</si>
  <si>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</si>
  <si>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</si>
  <si>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</si>
  <si>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</si>
  <si>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</si>
  <si>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</si>
  <si>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</si>
  <si>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</si>
  <si>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</si>
  <si>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</si>
  <si>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</si>
  <si>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</si>
  <si>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</si>
  <si>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</si>
  <si>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</si>
  <si>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</si>
  <si>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</si>
  <si>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</si>
  <si>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</si>
  <si>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</si>
  <si>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</si>
  <si>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</si>
  <si>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</si>
  <si>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</si>
  <si>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</si>
  <si>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</si>
  <si>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</si>
  <si>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</si>
  <si>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</si>
  <si>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</si>
  <si>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</si>
  <si>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</si>
  <si>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</si>
  <si>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</si>
  <si>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</si>
  <si>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</si>
  <si>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</si>
  <si>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</si>
  <si>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</si>
  <si>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</si>
  <si>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</si>
  <si>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</si>
  <si>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</si>
  <si>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</si>
  <si>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</si>
  <si>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</si>
  <si>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</si>
  <si>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</si>
  <si>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</si>
  <si>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</si>
  <si>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</si>
  <si>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</si>
  <si>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</si>
  <si>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</si>
  <si>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</si>
  <si>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</si>
  <si>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</si>
  <si>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</si>
  <si>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</si>
  <si>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</si>
  <si>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</si>
  <si>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</si>
  <si>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</si>
  <si>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</si>
  <si>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</si>
  <si>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</si>
  <si>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</si>
  <si>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</si>
  <si>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</si>
  <si>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</si>
  <si>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</si>
  <si>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</si>
  <si>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</si>
  <si>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</si>
  <si>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</si>
  <si>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</si>
  <si>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</si>
  <si>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</si>
  <si>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</si>
  <si>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</si>
  <si>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</si>
  <si>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</si>
  <si>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</si>
  <si>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</si>
  <si>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</si>
  <si>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</si>
  <si>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</si>
  <si>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</si>
  <si>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</si>
  <si>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</si>
  <si>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</si>
  <si>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</si>
  <si>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</si>
  <si>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</si>
  <si>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</si>
  <si>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</si>
  <si>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</si>
  <si>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</si>
  <si>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</si>
  <si>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</si>
  <si>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</si>
  <si>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</si>
  <si>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</si>
  <si>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</si>
  <si>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</si>
  <si>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</si>
  <si>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</si>
  <si>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</si>
  <si>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</si>
  <si>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</si>
  <si>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</si>
  <si>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</si>
  <si>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</si>
  <si>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</si>
  <si>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</si>
  <si>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</si>
  <si>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</si>
  <si>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</si>
  <si>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</si>
  <si>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</si>
  <si>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</si>
  <si>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</si>
  <si>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</si>
  <si>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</si>
  <si>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</si>
  <si>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</si>
  <si>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</si>
  <si>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</si>
  <si>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</si>
  <si>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</si>
  <si>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</si>
  <si>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</si>
  <si>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</si>
  <si>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</si>
  <si>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</si>
  <si>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</si>
  <si>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</si>
  <si>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</si>
  <si>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</si>
  <si>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</si>
  <si>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</si>
  <si>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</si>
  <si>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</si>
  <si>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</si>
  <si>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</si>
  <si>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</si>
  <si>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</si>
  <si>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</si>
  <si>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</si>
  <si>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</si>
  <si>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</si>
  <si>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</si>
  <si>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</si>
  <si>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</si>
  <si>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</si>
  <si>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</si>
  <si>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</si>
  <si>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</si>
  <si>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</si>
  <si>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</si>
  <si>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</si>
  <si>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</si>
  <si>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</si>
  <si>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</si>
  <si>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</si>
  <si>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</si>
  <si>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</si>
  <si>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</si>
  <si>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</si>
  <si>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</si>
  <si>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</si>
  <si>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</si>
  <si>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</si>
  <si>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</si>
  <si>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</si>
  <si>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</si>
  <si>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</si>
  <si>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</si>
  <si>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</si>
  <si>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</si>
  <si>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</si>
  <si>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</si>
  <si>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</si>
  <si>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</si>
  <si>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</si>
  <si>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</si>
  <si>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</si>
  <si>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</si>
  <si>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</si>
  <si>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</si>
  <si>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</si>
  <si>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</si>
  <si>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</si>
  <si>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</si>
  <si>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</si>
  <si>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</si>
  <si>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</si>
  <si>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</si>
  <si>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</si>
  <si>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</si>
  <si>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</si>
  <si>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</si>
  <si>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</si>
  <si>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</si>
  <si>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</si>
  <si>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</si>
  <si>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</si>
  <si>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</si>
  <si>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</si>
  <si>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</si>
  <si>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</si>
  <si>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</si>
  <si>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</si>
  <si>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</si>
  <si>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</si>
  <si>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</si>
  <si>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</si>
  <si>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</si>
  <si>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</si>
  <si>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</si>
  <si>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</si>
  <si>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</si>
  <si>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</si>
  <si>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</si>
  <si>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</si>
  <si>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</si>
  <si>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</si>
  <si>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</si>
  <si>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</si>
  <si>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</si>
  <si>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</si>
  <si>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</si>
  <si>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</si>
  <si>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</si>
  <si>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</si>
  <si>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</si>
  <si>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</si>
  <si>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</si>
  <si>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</si>
  <si>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</si>
  <si>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</si>
  <si>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</si>
  <si>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</si>
  <si>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</si>
  <si>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</si>
  <si>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</si>
  <si>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</si>
  <si>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</si>
  <si>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</si>
  <si>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</si>
  <si>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</si>
  <si>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</si>
  <si>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</si>
  <si>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</si>
  <si>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</si>
  <si>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</si>
  <si>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</si>
  <si>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</si>
  <si>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</si>
  <si>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</si>
  <si>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</si>
  <si>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</si>
  <si>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</si>
  <si>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</si>
  <si>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</si>
  <si>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</si>
  <si>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</si>
  <si>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</si>
  <si>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</si>
  <si>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</si>
  <si>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</si>
  <si>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</si>
  <si>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</si>
  <si>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</si>
  <si>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</si>
  <si>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</si>
  <si>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</si>
  <si>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</si>
  <si>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</si>
  <si>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</si>
  <si>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</si>
  <si>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</si>
  <si>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</si>
  <si>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</si>
  <si>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</si>
  <si>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</si>
  <si>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</si>
  <si>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</si>
  <si>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</si>
  <si>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</si>
  <si>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</si>
  <si>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</si>
  <si>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</si>
  <si>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</si>
  <si>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</si>
  <si>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</si>
  <si>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</si>
  <si>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</si>
  <si>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</si>
  <si>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</si>
  <si>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</si>
  <si>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</si>
  <si>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</si>
  <si>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</si>
  <si>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</si>
  <si>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</si>
  <si>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</si>
  <si>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</si>
  <si>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</si>
  <si>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</si>
  <si>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</si>
  <si>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</si>
  <si>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</si>
  <si>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</si>
  <si>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</si>
  <si>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</si>
  <si>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</si>
  <si>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</si>
  <si>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</si>
  <si>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</si>
  <si>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</si>
  <si>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</si>
  <si>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</si>
  <si>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</si>
  <si>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</si>
  <si>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</si>
  <si>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</si>
  <si>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</si>
  <si>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</si>
  <si>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</si>
  <si>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</si>
  <si>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</si>
  <si>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</si>
  <si>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</si>
  <si>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</si>
  <si>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</si>
  <si>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</si>
  <si>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</si>
  <si>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</si>
  <si>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</si>
  <si>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</si>
  <si>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</si>
  <si>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</si>
  <si>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</si>
  <si>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</si>
  <si>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</si>
  <si>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</si>
  <si>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</si>
  <si>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</si>
  <si>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</si>
  <si>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</si>
  <si>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</si>
  <si>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</si>
  <si>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</si>
  <si>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</si>
  <si>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</si>
  <si>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</si>
  <si>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</si>
  <si>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</si>
  <si>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</si>
  <si>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</si>
  <si>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</si>
  <si>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</si>
  <si>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</si>
  <si>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</si>
  <si>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</si>
  <si>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</si>
  <si>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</si>
  <si>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</si>
  <si>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</si>
  <si>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</si>
  <si>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</si>
  <si>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</si>
  <si>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</si>
  <si>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</si>
  <si>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</si>
  <si>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</si>
  <si>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</si>
  <si>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</si>
  <si>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</si>
  <si>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</si>
  <si>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</si>
  <si>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</si>
  <si>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</si>
  <si>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</si>
  <si>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</si>
  <si>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</si>
  <si>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</si>
  <si>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</si>
  <si>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</si>
  <si>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</si>
  <si>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</si>
  <si>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</si>
  <si>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</si>
  <si>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</si>
  <si>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</si>
  <si>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</si>
  <si>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</si>
  <si>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</si>
  <si>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</si>
  <si>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</si>
  <si>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</si>
  <si>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</si>
  <si>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</si>
  <si>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</si>
  <si>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</si>
  <si>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</si>
  <si>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</si>
  <si>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</si>
  <si>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</si>
  <si>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</si>
  <si>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</si>
  <si>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</si>
  <si>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</si>
  <si>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</si>
  <si>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</si>
  <si>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</si>
  <si>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</si>
  <si>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</si>
  <si>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</si>
  <si>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</si>
  <si>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</si>
  <si>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</si>
  <si>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</si>
  <si>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</si>
  <si>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</si>
  <si>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</si>
  <si>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</si>
  <si>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</si>
  <si>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</si>
  <si>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</si>
  <si>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</si>
  <si>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</si>
  <si>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</si>
  <si>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</si>
  <si>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</si>
  <si>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</si>
  <si>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</si>
  <si>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</si>
  <si>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</si>
  <si>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</si>
  <si>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</si>
  <si>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</si>
  <si>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</si>
  <si>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</si>
  <si>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</si>
  <si>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</si>
  <si>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</si>
  <si>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</si>
  <si>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</si>
  <si>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</si>
  <si>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</si>
  <si>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</si>
  <si>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</si>
  <si>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</si>
  <si>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</si>
  <si>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</si>
  <si>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</si>
  <si>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</si>
  <si>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</si>
  <si>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</si>
  <si>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</si>
  <si>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</si>
  <si>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</si>
  <si>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</si>
  <si>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</si>
  <si>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</si>
  <si>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</si>
  <si>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</si>
  <si>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</si>
  <si>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</si>
  <si>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</si>
  <si>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</si>
  <si>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</si>
  <si>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</si>
  <si>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</si>
  <si>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</si>
  <si>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</si>
  <si>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</si>
  <si>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</si>
  <si>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</si>
  <si>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</si>
  <si>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</si>
  <si>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</si>
  <si>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</si>
  <si>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</si>
  <si>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</si>
  <si>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</si>
  <si>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</si>
  <si>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</si>
  <si>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</si>
  <si>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</si>
  <si>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</si>
  <si>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</si>
  <si>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</si>
  <si>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</si>
  <si>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</si>
  <si>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</si>
  <si>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</si>
  <si>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</si>
  <si>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</si>
  <si>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</si>
  <si>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</si>
  <si>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</si>
  <si>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</si>
  <si>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</si>
  <si>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</si>
  <si>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</si>
  <si>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</si>
  <si>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</si>
  <si>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</si>
  <si>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</si>
  <si>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</si>
  <si>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</si>
  <si>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</si>
  <si>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</si>
  <si>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</si>
  <si>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</si>
  <si>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</si>
  <si>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</si>
  <si>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</si>
  <si>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</si>
  <si>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</si>
  <si>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</si>
  <si>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</si>
  <si>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</si>
  <si>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</si>
  <si>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</si>
  <si>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</si>
  <si>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</si>
  <si>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</si>
  <si>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</si>
  <si>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</si>
  <si>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</si>
  <si>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</si>
  <si>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</si>
  <si>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</si>
  <si>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</si>
  <si>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</si>
  <si>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</si>
  <si>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</si>
  <si>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</si>
  <si>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</si>
  <si>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</si>
  <si>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</si>
  <si>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</si>
  <si>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</si>
  <si>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</si>
  <si>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</si>
  <si>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</si>
  <si>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</si>
  <si>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</si>
  <si>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</si>
  <si>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</si>
  <si>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</si>
  <si>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</si>
  <si>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</si>
  <si>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</si>
  <si>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</si>
  <si>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</si>
  <si>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</si>
  <si>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</si>
  <si>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</si>
  <si>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</si>
  <si>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</si>
  <si>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</si>
  <si>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</si>
  <si>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</si>
  <si>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</si>
  <si>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</si>
  <si>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</si>
  <si>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</si>
  <si>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</si>
  <si>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</si>
  <si>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</si>
  <si>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</si>
  <si>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</si>
  <si>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</si>
  <si>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</si>
  <si>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</si>
  <si>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</si>
  <si>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</si>
  <si>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</si>
  <si>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</si>
  <si>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</si>
  <si>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</si>
  <si>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</si>
  <si>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</si>
  <si>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</si>
  <si>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</si>
  <si>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</si>
  <si>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</si>
  <si>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</si>
  <si>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</si>
  <si>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</si>
  <si>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</si>
  <si>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</si>
  <si>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</si>
  <si>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</si>
  <si>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</si>
  <si>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</si>
  <si>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</si>
  <si>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</si>
  <si>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</si>
  <si>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</si>
  <si>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</si>
  <si>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</si>
  <si>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</si>
  <si>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</si>
  <si>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</si>
  <si>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</si>
  <si>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</si>
  <si>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</si>
  <si>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</si>
  <si>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</si>
  <si>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</si>
  <si>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</si>
  <si>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</si>
  <si>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</si>
  <si>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</si>
  <si>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</si>
  <si>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</si>
  <si>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</si>
  <si>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</si>
  <si>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</si>
  <si>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</si>
  <si>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</si>
  <si>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</si>
  <si>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</si>
  <si>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</si>
  <si>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</si>
  <si>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</si>
  <si>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</si>
  <si>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</si>
  <si>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</si>
  <si>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</si>
  <si>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</si>
  <si>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</si>
  <si>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</si>
  <si>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</si>
  <si>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</si>
  <si>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</si>
  <si>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</si>
  <si>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</si>
  <si>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</si>
  <si>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</si>
  <si>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</si>
  <si>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</si>
  <si>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</si>
  <si>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</si>
  <si>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</si>
  <si>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</si>
  <si>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</si>
  <si>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</si>
  <si>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</si>
  <si>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</si>
  <si>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</si>
  <si>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</si>
  <si>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</si>
  <si>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</si>
  <si>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</si>
  <si>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</si>
  <si>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</si>
  <si>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</si>
  <si>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</si>
  <si>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</si>
  <si>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</si>
  <si>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</si>
  <si>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</si>
  <si>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</si>
  <si>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</si>
  <si>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</si>
  <si>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</si>
  <si>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</si>
  <si>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</si>
  <si>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</si>
  <si>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</si>
  <si>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</si>
  <si>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</si>
  <si>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</si>
  <si>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</si>
  <si>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</si>
  <si>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</si>
  <si>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</si>
  <si>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</si>
  <si>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</si>
  <si>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</si>
  <si>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</si>
  <si>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</si>
  <si>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</si>
  <si>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</si>
  <si>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</si>
  <si>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</si>
  <si>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</si>
  <si>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</si>
  <si>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</si>
  <si>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</si>
  <si>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</si>
  <si>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</si>
  <si>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</si>
  <si>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</si>
  <si>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</si>
  <si>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</si>
  <si>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</si>
  <si>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</si>
  <si>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</si>
  <si>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</si>
  <si>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</si>
  <si>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</si>
  <si>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</si>
  <si>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</si>
  <si>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</si>
  <si>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</si>
  <si>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</si>
  <si>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</si>
  <si>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</si>
  <si>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</si>
  <si>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</si>
  <si>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</si>
  <si>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</si>
  <si>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</si>
  <si>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</si>
  <si>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</si>
  <si>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</si>
  <si>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</si>
  <si>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</si>
  <si>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</si>
  <si>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</si>
  <si>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</si>
  <si>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</si>
  <si>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</si>
  <si>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</si>
  <si>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</si>
  <si>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</si>
  <si>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</si>
  <si>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</si>
  <si>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</si>
  <si>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</si>
  <si>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</si>
  <si>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</si>
  <si>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</si>
  <si>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</si>
  <si>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</si>
  <si>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</si>
  <si>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</si>
  <si>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</si>
  <si>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</si>
  <si>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</si>
  <si>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</si>
  <si>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</si>
  <si>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</si>
  <si>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</si>
  <si>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</si>
  <si>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</si>
  <si>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</si>
  <si>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</si>
  <si>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</si>
  <si>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</si>
  <si>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</si>
  <si>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</si>
  <si>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</si>
  <si>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</si>
  <si>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</si>
  <si>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</si>
  <si>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</si>
  <si>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</si>
  <si>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</si>
  <si>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</si>
  <si>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</si>
  <si>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</si>
  <si>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</si>
  <si>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</si>
  <si>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</si>
  <si>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</si>
  <si>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</si>
  <si>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</si>
  <si>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</si>
  <si>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</si>
  <si>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</si>
  <si>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</si>
  <si>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</si>
  <si>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</si>
  <si>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</si>
  <si>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</si>
  <si>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</si>
  <si>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</si>
  <si>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</si>
  <si>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</si>
  <si>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</si>
  <si>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</si>
  <si>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</si>
  <si>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</si>
  <si>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</si>
  <si>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</si>
  <si>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</si>
  <si>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</si>
  <si>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</si>
  <si>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</si>
  <si>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</si>
  <si>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</si>
  <si>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</si>
  <si>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</si>
  <si>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</si>
  <si>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</si>
  <si>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</si>
  <si>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</si>
  <si>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</si>
  <si>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</si>
  <si>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</si>
  <si>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</si>
  <si>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</si>
  <si>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</si>
  <si>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</si>
  <si>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</si>
  <si>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</si>
  <si>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</si>
  <si>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</si>
  <si>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</si>
  <si>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</si>
  <si>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</si>
  <si>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</si>
  <si>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</si>
  <si>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</si>
  <si>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</si>
  <si>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</si>
  <si>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</si>
  <si>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</si>
  <si>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</si>
  <si>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</si>
  <si>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</si>
  <si>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</si>
  <si>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</si>
  <si>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</si>
  <si>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</si>
  <si>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</si>
  <si>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</si>
  <si>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</si>
  <si>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</si>
  <si>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</si>
  <si>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</si>
  <si>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</si>
  <si>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</si>
  <si>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</si>
  <si>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</si>
  <si>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</si>
  <si>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</si>
  <si>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</si>
  <si>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</si>
  <si>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</si>
  <si>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</si>
  <si>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</si>
  <si>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</si>
  <si>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</si>
  <si>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</si>
  <si>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</si>
  <si>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</si>
  <si>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</si>
  <si>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</si>
  <si>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</si>
  <si>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</si>
  <si>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</si>
  <si>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</si>
  <si>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</si>
  <si>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</si>
  <si>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</si>
  <si>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</si>
  <si>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</si>
  <si>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</si>
  <si>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</si>
  <si>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</si>
  <si>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</si>
  <si>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</si>
  <si>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</si>
  <si>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</si>
  <si>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</si>
  <si>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</si>
  <si>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</si>
  <si>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</si>
  <si>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</si>
  <si>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</si>
  <si>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</si>
  <si>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</si>
  <si>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</si>
  <si>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</si>
  <si>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</si>
  <si>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</si>
  <si>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</si>
  <si>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</si>
  <si>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</si>
  <si>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</si>
  <si>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</si>
  <si>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</si>
  <si>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</si>
  <si>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</si>
  <si>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</si>
  <si>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</si>
  <si>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</si>
  <si>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</si>
  <si>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</si>
  <si>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</si>
  <si>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</si>
  <si>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</si>
  <si>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</si>
  <si>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</si>
  <si>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</si>
  <si>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</si>
  <si>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</si>
  <si>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</si>
  <si>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</si>
  <si>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</si>
  <si>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</si>
  <si>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</si>
  <si>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</si>
  <si>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</si>
  <si>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</si>
  <si>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</si>
  <si>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</si>
  <si>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</si>
  <si>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</si>
  <si>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</si>
  <si>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</si>
  <si>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</si>
  <si>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</si>
  <si>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</si>
  <si>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</si>
  <si>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</si>
  <si>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</si>
  <si>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</si>
  <si>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</si>
  <si>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</si>
  <si>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</si>
  <si>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</si>
  <si>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</si>
  <si>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</si>
  <si>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</si>
  <si>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</si>
  <si>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</si>
  <si>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</si>
  <si>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</si>
  <si>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</si>
  <si>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</si>
  <si>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</si>
  <si>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</si>
  <si>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</si>
  <si>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</si>
  <si>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</si>
  <si>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</si>
  <si>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</si>
  <si>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</si>
  <si>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</si>
  <si>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</si>
  <si>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</si>
  <si>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</si>
  <si>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</si>
  <si>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</si>
  <si>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</si>
  <si>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</si>
  <si>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</si>
  <si>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</si>
  <si>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</si>
  <si>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</si>
  <si>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</si>
  <si>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</si>
  <si>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</si>
  <si>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</si>
  <si>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</si>
  <si>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</si>
  <si>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</si>
  <si>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</si>
  <si>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</si>
  <si>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</si>
  <si>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</si>
  <si>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</si>
  <si>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</si>
  <si>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</si>
  <si>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</si>
  <si>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</si>
  <si>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</si>
  <si>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</si>
  <si>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</si>
  <si>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</si>
  <si>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</si>
  <si>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</si>
  <si>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</si>
  <si>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</si>
  <si>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</si>
  <si>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</si>
  <si>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</si>
  <si>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</si>
  <si>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</si>
  <si>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</si>
  <si>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</si>
  <si>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</si>
  <si>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</si>
  <si>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</si>
  <si>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</si>
  <si>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</si>
  <si>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</si>
  <si>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</si>
  <si>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</si>
  <si>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</si>
  <si>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</si>
  <si>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</si>
  <si>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</si>
  <si>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</si>
  <si>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</si>
  <si>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</si>
  <si>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</si>
  <si>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</si>
  <si>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</si>
  <si>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</si>
  <si>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</si>
  <si>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</si>
  <si>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</si>
  <si>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</si>
  <si>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</si>
  <si>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</si>
  <si>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</si>
  <si>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</si>
  <si>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</si>
  <si>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</si>
  <si>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</si>
  <si>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</si>
  <si>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</si>
  <si>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</si>
  <si>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</si>
  <si>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</si>
  <si>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</si>
  <si>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</si>
  <si>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</si>
  <si>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</si>
  <si>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</si>
  <si>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</si>
  <si>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</si>
  <si>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</si>
  <si>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</si>
  <si>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</si>
  <si>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</si>
  <si>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</si>
  <si>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</si>
  <si>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</si>
  <si>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</si>
  <si>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</si>
  <si>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</si>
  <si>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</si>
  <si>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</si>
  <si>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</si>
  <si>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</si>
  <si>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</si>
  <si>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</si>
  <si>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</si>
  <si>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</si>
  <si>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</si>
  <si>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</si>
  <si>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</si>
  <si>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</si>
  <si>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</si>
  <si>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</si>
  <si>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</si>
  <si>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</si>
  <si>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</si>
  <si>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</si>
  <si>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</si>
  <si>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</si>
  <si>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</si>
  <si>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</si>
  <si>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</si>
  <si>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</si>
  <si>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</si>
  <si>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</si>
  <si>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</si>
  <si>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</si>
  <si>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</si>
  <si>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</si>
  <si>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</si>
  <si>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</si>
  <si>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</si>
  <si>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</si>
  <si>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</si>
  <si>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</si>
  <si>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</si>
  <si>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</si>
  <si>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</si>
  <si>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</si>
  <si>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</si>
  <si>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</si>
  <si>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</si>
  <si>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</si>
  <si>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</si>
  <si>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</si>
  <si>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</si>
  <si>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</si>
  <si>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</si>
  <si>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</si>
  <si>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</si>
  <si>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</si>
  <si>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</si>
  <si>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</si>
  <si>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</si>
  <si>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</si>
  <si>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</si>
  <si>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</si>
  <si>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</si>
  <si>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</si>
  <si>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</si>
  <si>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</si>
  <si>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</si>
  <si>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</si>
  <si>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</si>
  <si>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</si>
  <si>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</si>
  <si>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</si>
  <si>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</si>
  <si>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</si>
  <si>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</si>
  <si>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</si>
  <si>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</si>
  <si>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</si>
  <si>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</si>
  <si>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</si>
  <si>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</si>
  <si>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</si>
  <si>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</si>
  <si>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</si>
  <si>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</si>
  <si>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</si>
  <si>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</si>
  <si>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</si>
  <si>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</si>
  <si>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</si>
  <si>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</si>
  <si>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</si>
  <si>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</si>
  <si>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</si>
  <si>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</si>
  <si>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</si>
  <si>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</si>
  <si>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</si>
  <si>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</si>
  <si>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</si>
  <si>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</si>
  <si>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</si>
  <si>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</si>
  <si>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</si>
  <si>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</si>
  <si>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</si>
  <si>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</si>
  <si>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</si>
  <si>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</si>
  <si>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</si>
  <si>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</si>
  <si>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</si>
  <si>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</si>
  <si>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</si>
  <si>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</si>
  <si>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</si>
  <si>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</si>
  <si>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</si>
  <si>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</si>
  <si>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</si>
  <si>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</si>
  <si>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</si>
  <si>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</si>
  <si>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</si>
  <si>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</si>
  <si>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</si>
  <si>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</si>
  <si>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</si>
  <si>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</si>
  <si>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</si>
  <si>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</si>
  <si>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</si>
  <si>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</si>
  <si>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</si>
  <si>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</si>
  <si>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</si>
  <si>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</si>
  <si>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</si>
  <si>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</si>
  <si>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</si>
  <si>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</si>
  <si>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</si>
  <si>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</si>
  <si>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</si>
  <si>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</si>
  <si>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</si>
  <si>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</si>
  <si>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</si>
  <si>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</si>
  <si>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</si>
  <si>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</si>
  <si>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</si>
  <si>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</si>
  <si>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</si>
  <si>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</si>
  <si>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</si>
  <si>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</si>
  <si>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</si>
  <si>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</si>
  <si>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</si>
  <si>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</si>
  <si>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</si>
  <si>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</si>
  <si>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</si>
  <si>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</si>
  <si>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</si>
  <si>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</si>
  <si>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</si>
  <si>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</si>
  <si>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</si>
  <si>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</si>
  <si>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</si>
  <si>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</si>
  <si>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</si>
  <si>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</si>
  <si>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</si>
  <si>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</si>
  <si>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</si>
  <si>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</si>
  <si>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</si>
  <si>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</si>
  <si>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</si>
  <si>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</si>
  <si>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</si>
  <si>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</si>
  <si>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</si>
  <si>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</si>
  <si>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</si>
  <si>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</si>
  <si>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</si>
  <si>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</si>
  <si>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</si>
  <si>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</si>
  <si>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</si>
  <si>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</si>
  <si>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</si>
  <si>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</si>
  <si>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</si>
  <si>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</si>
  <si>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</si>
  <si>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</si>
  <si>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</si>
  <si>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</si>
  <si>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</si>
  <si>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</si>
  <si>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</si>
  <si>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</si>
  <si>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</si>
  <si>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</si>
  <si>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</si>
  <si>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</si>
  <si>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</si>
  <si>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</si>
  <si>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</si>
  <si>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</si>
  <si>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</si>
  <si>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</si>
  <si>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</si>
  <si>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</si>
  <si>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</si>
  <si>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</si>
  <si>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</si>
  <si>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</si>
  <si>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</si>
  <si>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</si>
  <si>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</si>
  <si>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</si>
  <si>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</si>
  <si>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</si>
  <si>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</si>
  <si>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</si>
  <si>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</si>
  <si>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</si>
  <si>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</si>
  <si>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</si>
  <si>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</si>
  <si>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</si>
  <si>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</si>
  <si>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</si>
  <si>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</si>
  <si>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</si>
  <si>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</si>
  <si>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</si>
  <si>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</si>
  <si>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</si>
  <si>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</si>
  <si>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</si>
  <si>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</si>
  <si>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</si>
  <si>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</si>
  <si>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</si>
  <si>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</si>
  <si>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</si>
  <si>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</si>
  <si>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</si>
  <si>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</si>
  <si>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</si>
  <si>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</si>
  <si>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</si>
  <si>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</si>
  <si>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</si>
  <si>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</si>
  <si>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</si>
  <si>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</si>
  <si>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</si>
  <si>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</si>
  <si>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</si>
  <si>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</si>
  <si>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</si>
  <si>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</si>
  <si>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</si>
  <si>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</si>
  <si>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</si>
  <si>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</si>
  <si>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</si>
  <si>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</si>
  <si>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</si>
  <si>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</si>
  <si>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</si>
  <si>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</si>
  <si>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</si>
  <si>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</si>
  <si>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</si>
  <si>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</si>
  <si>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</si>
  <si>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</si>
  <si>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</si>
  <si>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</si>
  <si>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</si>
  <si>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</si>
  <si>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</si>
  <si>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</si>
  <si>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</si>
  <si>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</si>
  <si>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</si>
  <si>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</si>
  <si>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</si>
  <si>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</si>
  <si>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</si>
  <si>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</si>
  <si>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</si>
  <si>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</si>
  <si>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</si>
  <si>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</si>
  <si>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</si>
  <si>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</si>
  <si>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</si>
  <si>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</si>
  <si>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</si>
  <si>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</si>
  <si>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</si>
  <si>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</si>
  <si>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</si>
  <si>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</si>
  <si>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</si>
  <si>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</si>
  <si>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</si>
  <si>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</si>
  <si>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</si>
  <si>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</si>
  <si>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</si>
  <si>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</si>
  <si>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</si>
  <si>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</si>
  <si>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</si>
  <si>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</si>
  <si>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</si>
  <si>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</si>
  <si>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</si>
  <si>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</si>
  <si>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</si>
  <si>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</si>
  <si>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</si>
  <si>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</si>
  <si>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</si>
  <si>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</si>
  <si>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</si>
  <si>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</si>
  <si>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</si>
  <si>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</si>
  <si>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</si>
  <si>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</si>
  <si>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</si>
  <si>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</si>
  <si>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</si>
  <si>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</si>
  <si>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</si>
  <si>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</si>
  <si>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</si>
  <si>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</si>
  <si>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</si>
  <si>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</si>
  <si>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</si>
  <si>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</si>
  <si>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</si>
  <si>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</si>
  <si>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</si>
  <si>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</si>
  <si>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</si>
  <si>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</si>
  <si>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</si>
  <si>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</si>
  <si>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</si>
  <si>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</si>
  <si>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</si>
  <si>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</si>
  <si>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</si>
  <si>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</si>
  <si>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</si>
  <si>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</si>
  <si>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</si>
  <si>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</si>
  <si>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</si>
  <si>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</si>
  <si>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</si>
  <si>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</si>
  <si>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</si>
  <si>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</si>
  <si>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</si>
  <si>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</si>
  <si>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</si>
  <si>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</si>
  <si>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</si>
  <si>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</si>
  <si>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</si>
  <si>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</si>
  <si>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</si>
  <si>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</si>
  <si>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</si>
  <si>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</si>
  <si>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</si>
  <si>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</si>
  <si>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</si>
  <si>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</si>
  <si>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</si>
  <si>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</si>
  <si>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</si>
  <si>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</si>
  <si>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</si>
  <si>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</si>
  <si>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</si>
  <si>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</si>
  <si>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</si>
  <si>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</si>
  <si>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</si>
  <si>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</si>
  <si>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</si>
  <si>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</si>
  <si>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</si>
  <si>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</si>
  <si>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</si>
  <si>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</si>
  <si>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</si>
  <si>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</si>
  <si>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</si>
  <si>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</si>
  <si>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</si>
  <si>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</si>
  <si>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</si>
  <si>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</si>
  <si>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</si>
  <si>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</si>
  <si>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</si>
  <si>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</si>
  <si>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</si>
  <si>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</si>
  <si>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</si>
  <si>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</si>
  <si>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</si>
  <si>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</si>
  <si>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</si>
  <si>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</si>
  <si>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</si>
  <si>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</si>
  <si>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</si>
  <si>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</si>
  <si>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</si>
  <si>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</si>
  <si>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</si>
  <si>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</si>
  <si>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</si>
  <si>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</si>
  <si>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</si>
  <si>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</si>
  <si>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</si>
  <si>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</si>
  <si>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</si>
  <si>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</si>
  <si>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</si>
  <si>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</si>
  <si>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</si>
  <si>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</si>
  <si>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</si>
  <si>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</si>
  <si>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</si>
  <si>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</si>
  <si>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</si>
  <si>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</si>
  <si>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</si>
  <si>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</si>
  <si>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</si>
  <si>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</si>
  <si>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</si>
  <si>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</si>
  <si>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</si>
  <si>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</si>
  <si>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</si>
  <si>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</si>
  <si>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</si>
  <si>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</si>
  <si>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</si>
  <si>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</si>
  <si>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</si>
  <si>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</si>
  <si>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</si>
  <si>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</si>
  <si>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</si>
  <si>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</si>
  <si>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</si>
  <si>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</si>
  <si>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</si>
  <si>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</si>
  <si>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</si>
  <si>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</si>
  <si>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</si>
  <si>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</si>
  <si>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</si>
  <si>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</si>
  <si>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</si>
  <si>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</si>
  <si>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</si>
  <si>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</si>
  <si>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</si>
  <si>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</si>
  <si>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</si>
  <si>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</si>
  <si>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</si>
  <si>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</si>
  <si>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</si>
  <si>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</si>
  <si>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</si>
  <si>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</si>
  <si>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</si>
  <si>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</si>
  <si>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</si>
  <si>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</si>
  <si>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</si>
  <si>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</si>
  <si>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</si>
  <si>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</si>
  <si>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</si>
  <si>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</si>
  <si>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</si>
  <si>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</si>
  <si>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</si>
  <si>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</si>
  <si>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</si>
  <si>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</si>
  <si>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</si>
  <si>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</si>
  <si>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</si>
  <si>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</si>
  <si>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</si>
  <si>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</si>
  <si>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</si>
  <si>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</si>
  <si>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</si>
  <si>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</si>
  <si>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</si>
  <si>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</si>
  <si>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</si>
  <si>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</si>
  <si>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</si>
  <si>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</si>
  <si>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</si>
  <si>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</si>
  <si>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</si>
  <si>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</si>
  <si>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</si>
  <si>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</si>
  <si>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</si>
  <si>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</si>
  <si>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</si>
  <si>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</si>
  <si>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</si>
  <si>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</si>
  <si>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</si>
  <si>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</si>
  <si>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</si>
  <si>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</si>
  <si>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</si>
  <si>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</si>
  <si>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</si>
  <si>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</si>
  <si>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</si>
  <si>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</si>
  <si>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</si>
  <si>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</si>
  <si>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</si>
  <si>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</si>
  <si>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</si>
  <si>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</si>
  <si>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</si>
  <si>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</si>
  <si>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</si>
  <si>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</si>
  <si>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</si>
  <si>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</si>
  <si>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</si>
  <si>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</si>
  <si>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</si>
  <si>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</si>
  <si>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</si>
  <si>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</si>
  <si>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</si>
  <si>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</si>
  <si>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</si>
  <si>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</si>
  <si>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</si>
  <si>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</si>
  <si>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</si>
  <si>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</si>
  <si>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</si>
  <si>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</si>
  <si>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</si>
  <si>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</si>
  <si>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</si>
  <si>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</si>
  <si>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</si>
  <si>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</si>
  <si>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</si>
  <si>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</si>
  <si>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</si>
  <si>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</si>
  <si>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</si>
  <si>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</si>
  <si>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</si>
  <si>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</si>
  <si>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</si>
  <si>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</si>
  <si>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</si>
  <si>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</si>
  <si>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</si>
  <si>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</si>
  <si>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</si>
  <si>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</si>
  <si>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</si>
  <si>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</si>
  <si>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</si>
  <si>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</si>
  <si>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</si>
  <si>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</si>
  <si>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</si>
  <si>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</si>
  <si>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</si>
  <si>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</si>
  <si>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</si>
  <si>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</si>
  <si>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</si>
  <si>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</si>
  <si>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</si>
  <si>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</si>
  <si>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</si>
  <si>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</si>
  <si>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</si>
  <si>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</si>
  <si>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</si>
  <si>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</si>
  <si>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</si>
  <si>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</si>
  <si>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</si>
  <si>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</si>
  <si>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</si>
  <si>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</si>
  <si>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</si>
  <si>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</si>
  <si>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</si>
  <si>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</si>
  <si>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</si>
  <si>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</si>
  <si>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</si>
  <si>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</si>
  <si>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</si>
  <si>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</si>
  <si>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</si>
  <si>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</si>
  <si>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</si>
  <si>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</si>
  <si>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</si>
  <si>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</si>
  <si>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</si>
  <si>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</si>
  <si>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</si>
  <si>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</si>
  <si>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</si>
  <si>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</si>
  <si>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</si>
  <si>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</si>
  <si>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</si>
  <si>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</si>
  <si>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</si>
  <si>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</si>
  <si>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</si>
  <si>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</si>
  <si>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</si>
  <si>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</si>
  <si>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</si>
  <si>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</si>
  <si>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</si>
  <si>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</si>
  <si>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</si>
  <si>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</si>
  <si>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</si>
  <si>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</si>
  <si>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</si>
  <si>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</si>
  <si>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</si>
  <si>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</si>
  <si>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</si>
  <si>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</si>
  <si>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</si>
  <si>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</si>
  <si>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</si>
  <si>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</si>
  <si>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</si>
  <si>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</si>
  <si>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</si>
  <si>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</si>
  <si>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</si>
  <si>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</si>
  <si>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</si>
  <si>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</si>
  <si>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</si>
  <si>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</si>
  <si>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</si>
  <si>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</si>
  <si>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</si>
  <si>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</si>
  <si>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</si>
  <si>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</si>
  <si>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</si>
  <si>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</si>
  <si>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</si>
  <si>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</si>
  <si>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</si>
  <si>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</si>
  <si>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</si>
  <si>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</si>
  <si>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</si>
  <si>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</si>
  <si>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</si>
  <si>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</si>
  <si>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</si>
  <si>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</si>
  <si>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</si>
  <si>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</si>
  <si>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</si>
  <si>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</si>
  <si>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</si>
  <si>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</si>
  <si>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</si>
  <si>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</si>
  <si>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</si>
  <si>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</si>
  <si>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</si>
  <si>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</si>
  <si>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</si>
  <si>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</si>
  <si>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</si>
  <si>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</si>
  <si>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</si>
  <si>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</si>
  <si>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</si>
  <si>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</si>
  <si>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</si>
  <si>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</si>
  <si>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</si>
  <si>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</si>
  <si>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</si>
  <si>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</si>
  <si>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</si>
  <si>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</si>
  <si>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</si>
  <si>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</si>
  <si>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</si>
  <si>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</si>
  <si>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</si>
  <si>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</si>
  <si>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</si>
  <si>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</si>
  <si>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</si>
  <si>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</si>
  <si>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</si>
  <si>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</si>
  <si>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</si>
  <si>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</si>
  <si>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</si>
  <si>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</si>
  <si>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</si>
  <si>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</si>
  <si>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</si>
  <si>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</si>
  <si>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</si>
  <si>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</si>
  <si>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</si>
  <si>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</si>
  <si>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</si>
  <si>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</si>
  <si>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</si>
  <si>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</si>
  <si>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</si>
  <si>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</si>
  <si>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</si>
  <si>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</si>
  <si>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</si>
  <si>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</si>
  <si>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</si>
  <si>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</si>
  <si>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</si>
  <si>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</si>
  <si>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</si>
  <si>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</si>
  <si>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</si>
  <si>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</si>
  <si>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</si>
  <si>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</si>
  <si>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</si>
  <si>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</si>
  <si>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</si>
  <si>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</si>
  <si>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</si>
  <si>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</si>
  <si>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</si>
  <si>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</si>
  <si>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</si>
  <si>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</si>
  <si>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</si>
  <si>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</si>
  <si>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</si>
  <si>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</si>
  <si>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</si>
  <si>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</si>
  <si>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</si>
  <si>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</si>
  <si>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</si>
  <si>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</si>
  <si>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</si>
  <si>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</si>
  <si>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</si>
  <si>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</si>
  <si>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</si>
  <si>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</si>
  <si>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</si>
  <si>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</si>
  <si>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</si>
  <si>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</si>
  <si>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</si>
  <si>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</si>
  <si>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</si>
  <si>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</si>
  <si>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</si>
  <si>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</si>
  <si>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</si>
  <si>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</si>
  <si>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</si>
  <si>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</si>
  <si>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</si>
  <si>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</si>
  <si>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</si>
  <si>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</si>
  <si>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</si>
  <si>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</si>
  <si>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</si>
  <si>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</si>
  <si>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</si>
  <si>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</si>
  <si>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</si>
  <si>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</si>
  <si>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</si>
  <si>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</si>
  <si>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</si>
  <si>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</si>
  <si>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</si>
  <si>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</si>
  <si>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</si>
  <si>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</si>
  <si>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</si>
  <si>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</si>
  <si>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</si>
  <si>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</si>
  <si>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</si>
  <si>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</si>
  <si>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</si>
  <si>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</si>
  <si>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</si>
  <si>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</si>
  <si>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</si>
  <si>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</si>
  <si>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</si>
  <si>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</si>
  <si>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</si>
  <si>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</si>
  <si>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</si>
  <si>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</si>
  <si>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</si>
  <si>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</si>
  <si>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</si>
  <si>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</si>
  <si>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</si>
  <si>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</si>
  <si>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</si>
  <si>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</si>
  <si>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</si>
  <si>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</si>
  <si>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</si>
  <si>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</si>
  <si>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</si>
  <si>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</si>
  <si>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</si>
  <si>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</si>
  <si>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</si>
  <si>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</si>
  <si>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</si>
  <si>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</si>
  <si>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</si>
  <si>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</si>
  <si>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</si>
  <si>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</si>
  <si>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</si>
  <si>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</si>
  <si>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</si>
  <si>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</si>
  <si>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</si>
  <si>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</si>
  <si>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</si>
  <si>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</si>
  <si>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</si>
  <si>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</si>
  <si>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</si>
  <si>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</si>
  <si>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</si>
  <si>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</si>
  <si>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</si>
  <si>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</si>
  <si>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</si>
  <si>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</si>
  <si>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</si>
  <si>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</si>
  <si>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</si>
  <si>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</si>
  <si>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</si>
  <si>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</si>
  <si>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</si>
  <si>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</si>
  <si>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</si>
  <si>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</si>
  <si>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</si>
  <si>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</si>
  <si>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</si>
  <si>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</si>
  <si>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</si>
  <si>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</si>
  <si>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</si>
  <si>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</si>
  <si>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</si>
  <si>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</si>
  <si>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</si>
  <si>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</si>
  <si>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</si>
  <si>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</si>
  <si>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</si>
  <si>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</si>
  <si>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</si>
  <si>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</si>
  <si>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</si>
  <si>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</si>
  <si>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</si>
  <si>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</si>
  <si>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</si>
  <si>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</si>
  <si>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</si>
  <si>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</si>
  <si>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</si>
  <si>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</si>
  <si>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</si>
  <si>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</si>
  <si>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</si>
  <si>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</si>
  <si>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</si>
  <si>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</si>
  <si>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</si>
  <si>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</si>
  <si>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</si>
  <si>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</si>
  <si>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</si>
  <si>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</si>
  <si>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</si>
  <si>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</si>
  <si>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</si>
  <si>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</si>
  <si>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</si>
  <si>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</si>
  <si>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</si>
  <si>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</si>
  <si>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</si>
  <si>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</si>
  <si>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</si>
  <si>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</si>
  <si>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</si>
  <si>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</si>
  <si>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</si>
  <si>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</si>
  <si>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</si>
  <si>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</si>
  <si>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</si>
  <si>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</si>
  <si>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</si>
  <si>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</si>
  <si>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</si>
  <si>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</si>
  <si>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</si>
  <si>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</si>
  <si>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</si>
  <si>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</si>
  <si>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</si>
  <si>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</si>
  <si>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</si>
  <si>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</si>
  <si>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</si>
  <si>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</si>
  <si>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</si>
  <si>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</si>
  <si>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</si>
  <si>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</si>
  <si>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</si>
  <si>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</si>
  <si>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</si>
  <si>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</si>
  <si>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</si>
  <si>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</si>
  <si>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</si>
  <si>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</si>
  <si>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</si>
  <si>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</si>
  <si>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</si>
  <si>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</si>
  <si>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</si>
  <si>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</si>
  <si>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</si>
  <si>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</si>
  <si>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</si>
  <si>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</si>
  <si>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</si>
  <si>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</si>
  <si>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</si>
  <si>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</si>
  <si>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</si>
  <si>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</si>
  <si>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</si>
  <si>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</si>
  <si>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</si>
  <si>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</si>
  <si>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</si>
  <si>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</si>
  <si>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</si>
  <si>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</si>
  <si>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</si>
  <si>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</si>
  <si>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</si>
  <si>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</si>
  <si>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</si>
  <si>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</si>
  <si>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</si>
  <si>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</si>
  <si>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</si>
  <si>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</si>
  <si>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</si>
  <si>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</si>
  <si>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</si>
  <si>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</si>
  <si>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</si>
  <si>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</si>
  <si>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</si>
  <si>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</si>
  <si>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</si>
  <si>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</si>
  <si>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</si>
  <si>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</si>
  <si>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</si>
  <si>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</si>
  <si>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</si>
  <si>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</si>
  <si>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</si>
  <si>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</si>
  <si>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</si>
  <si>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</si>
  <si>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</si>
  <si>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</si>
  <si>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</si>
  <si>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</si>
  <si>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</si>
  <si>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</si>
  <si>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</si>
  <si>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</si>
  <si>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</si>
  <si>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</si>
  <si>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</si>
  <si>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</si>
  <si>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</si>
  <si>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</si>
  <si>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</si>
  <si>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</si>
  <si>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</si>
  <si>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</si>
  <si>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</si>
  <si>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</si>
  <si>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</si>
  <si>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</si>
  <si>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</si>
  <si>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</si>
  <si>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</si>
  <si>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</si>
  <si>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</si>
  <si>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</si>
  <si>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</si>
  <si>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</si>
  <si>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</si>
  <si>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</si>
  <si>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</si>
  <si>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</si>
  <si>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</si>
  <si>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</si>
  <si>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</si>
  <si>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</si>
  <si>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</si>
  <si>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</si>
  <si>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</si>
  <si>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</si>
  <si>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</si>
  <si>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</si>
  <si>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</si>
  <si>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</si>
  <si>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</si>
  <si>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</si>
  <si>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</si>
  <si>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</si>
  <si>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</si>
  <si>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</si>
  <si>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</si>
  <si>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</si>
  <si>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</si>
  <si>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</si>
  <si>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</si>
  <si>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</si>
  <si>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</si>
  <si>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</si>
  <si>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</si>
  <si>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</si>
  <si>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</si>
  <si>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</si>
  <si>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</si>
  <si>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</si>
  <si>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</si>
  <si>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</si>
  <si>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</si>
  <si>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</si>
  <si>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</si>
  <si>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</si>
  <si>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</si>
  <si>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</si>
  <si>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</si>
  <si>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</si>
  <si>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</si>
  <si>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</si>
  <si>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</si>
  <si>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</si>
  <si>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</si>
  <si>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</si>
  <si>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</si>
  <si>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</si>
  <si>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</si>
  <si>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</si>
  <si>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</si>
  <si>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</si>
  <si>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</si>
  <si>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</si>
  <si>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</si>
  <si>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</si>
  <si>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</si>
  <si>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</si>
  <si>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</si>
  <si>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</si>
  <si>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</si>
  <si>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</si>
  <si>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</si>
  <si>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</si>
  <si>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</si>
  <si>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</si>
  <si>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</si>
  <si>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</si>
  <si>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</si>
  <si>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</si>
  <si>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</si>
  <si>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</si>
  <si>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</si>
  <si>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</si>
  <si>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</si>
  <si>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</si>
  <si>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</si>
  <si>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</si>
  <si>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</si>
  <si>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</si>
  <si>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</si>
  <si>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</si>
  <si>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</si>
  <si>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</si>
  <si>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</si>
  <si>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</si>
  <si>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</si>
  <si>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</si>
  <si>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</si>
  <si>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</si>
  <si>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</si>
  <si>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</si>
  <si>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</si>
  <si>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</si>
  <si>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</si>
  <si>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</si>
  <si>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</si>
  <si>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</si>
  <si>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</si>
  <si>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</si>
  <si>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</si>
  <si>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</si>
  <si>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</si>
  <si>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</si>
  <si>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</si>
  <si>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</si>
  <si>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</si>
  <si>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</si>
  <si>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</si>
  <si>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</si>
  <si>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</si>
  <si>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</si>
  <si>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</si>
  <si>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</si>
  <si>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</si>
  <si>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</si>
  <si>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</si>
  <si>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</si>
  <si>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</si>
  <si>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</si>
  <si>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</si>
  <si>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</si>
  <si>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</si>
  <si>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</si>
  <si>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</si>
  <si>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</si>
  <si>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</si>
  <si>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</si>
  <si>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</si>
  <si>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</si>
  <si>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</si>
  <si>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</si>
  <si>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</si>
  <si>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</si>
  <si>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</si>
  <si>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</si>
  <si>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</si>
  <si>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</si>
  <si>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</si>
  <si>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</si>
  <si>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</si>
  <si>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</si>
  <si>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</si>
  <si>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</si>
  <si>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</si>
  <si>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</si>
  <si>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</si>
  <si>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</si>
  <si>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</si>
  <si>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</si>
  <si>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</si>
  <si>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</si>
  <si>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</si>
  <si>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</si>
  <si>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</si>
  <si>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</si>
  <si>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</si>
  <si>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</si>
  <si>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</si>
  <si>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</si>
  <si>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</si>
  <si>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</si>
  <si>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</si>
  <si>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</si>
  <si>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</si>
  <si>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</si>
  <si>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</si>
  <si>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</si>
  <si>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</si>
  <si>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</si>
  <si>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</si>
  <si>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</si>
  <si>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</si>
  <si>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</si>
  <si>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</si>
  <si>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</si>
  <si>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</si>
  <si>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</si>
  <si>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</si>
  <si>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</si>
  <si>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</si>
  <si>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</si>
  <si>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</si>
  <si>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</si>
  <si>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</si>
  <si>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</si>
  <si>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</si>
  <si>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</si>
  <si>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</si>
  <si>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</si>
  <si>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</si>
  <si>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</si>
  <si>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</si>
  <si>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</si>
  <si>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</si>
  <si>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</si>
  <si>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</si>
  <si>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</si>
  <si>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</si>
  <si>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</si>
  <si>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</si>
  <si>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</si>
  <si>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</si>
  <si>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</si>
  <si>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</si>
  <si>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</si>
  <si>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</si>
  <si>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</si>
  <si>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</si>
  <si>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</si>
  <si>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</si>
  <si>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</si>
  <si>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</si>
  <si>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</si>
  <si>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</si>
  <si>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</si>
  <si>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</si>
  <si>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</si>
  <si>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</si>
  <si>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</si>
  <si>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</si>
  <si>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</si>
  <si>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</si>
  <si>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</si>
  <si>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</si>
  <si>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</si>
  <si>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</si>
  <si>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</si>
  <si>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</si>
  <si>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</si>
  <si>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</si>
  <si>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</si>
  <si>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</si>
  <si>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</si>
  <si>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</si>
  <si>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</si>
  <si>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</si>
  <si>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</si>
  <si>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</si>
  <si>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</si>
  <si>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</si>
  <si>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</si>
  <si>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</si>
  <si>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</si>
  <si>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</si>
  <si>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</si>
  <si>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</si>
  <si>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</si>
  <si>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</si>
  <si>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</si>
  <si>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</si>
  <si>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</si>
  <si>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</si>
  <si>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</si>
  <si>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</si>
  <si>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</si>
  <si>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</si>
  <si>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</si>
  <si>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</si>
  <si>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</si>
  <si>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</si>
  <si>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</si>
  <si>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</si>
  <si>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</si>
  <si>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</si>
  <si>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</si>
  <si>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</si>
  <si>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</si>
  <si>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</si>
  <si>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</si>
  <si>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</si>
  <si>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</si>
  <si>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</si>
  <si>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</si>
  <si>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</si>
  <si>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</si>
  <si>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</si>
  <si>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</si>
  <si>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</si>
  <si>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</si>
  <si>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</si>
  <si>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</si>
  <si>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</si>
  <si>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</si>
  <si>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</si>
  <si>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</si>
  <si>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</si>
  <si>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</si>
  <si>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</si>
  <si>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</si>
  <si>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</si>
  <si>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</si>
  <si>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</si>
  <si>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</si>
  <si>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</si>
  <si>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</si>
  <si>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</si>
  <si>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</si>
  <si>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</si>
  <si>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</si>
  <si>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</si>
  <si>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</si>
  <si>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</si>
  <si>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</si>
  <si>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</si>
  <si>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</si>
  <si>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</si>
  <si>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</si>
  <si>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</si>
  <si>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</si>
  <si>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</si>
  <si>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</si>
  <si>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</si>
  <si>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</si>
  <si>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</si>
  <si>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</si>
  <si>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</si>
  <si>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</si>
  <si>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</si>
  <si>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</si>
  <si>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</si>
  <si>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</si>
  <si>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</si>
  <si>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</si>
  <si>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</si>
  <si>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</si>
  <si>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</si>
  <si>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</si>
  <si>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</si>
  <si>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</si>
  <si>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</si>
  <si>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</si>
  <si>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</si>
  <si>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</si>
  <si>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</si>
  <si>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</si>
  <si>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</si>
  <si>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</si>
  <si>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</si>
  <si>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</si>
  <si>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</si>
  <si>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</si>
  <si>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</si>
  <si>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</si>
  <si>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</si>
  <si>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</si>
  <si>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</si>
  <si>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</si>
  <si>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</si>
  <si>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</si>
  <si>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</si>
  <si>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</si>
  <si>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</si>
  <si>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</si>
  <si>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</si>
  <si>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</si>
  <si>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</si>
  <si>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</si>
  <si>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</si>
  <si>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</si>
  <si>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</si>
  <si>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</si>
  <si>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</si>
  <si>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</si>
  <si>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</si>
  <si>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</si>
  <si>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</si>
  <si>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</si>
  <si>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</si>
  <si>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</si>
  <si>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</si>
  <si>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</si>
  <si>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</si>
  <si>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</si>
  <si>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</si>
  <si>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</si>
  <si>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</si>
  <si>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</si>
  <si>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</si>
  <si>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</si>
  <si>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</si>
  <si>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</si>
  <si>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</si>
  <si>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</si>
  <si>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</si>
  <si>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</si>
  <si>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</si>
  <si>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</si>
  <si>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</si>
  <si>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</si>
  <si>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</si>
  <si>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</si>
  <si>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</si>
  <si>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</si>
  <si>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</si>
  <si>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</si>
  <si>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</si>
  <si>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</si>
  <si>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</si>
  <si>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</si>
  <si>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</si>
  <si>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</si>
  <si>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</si>
  <si>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</si>
  <si>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</si>
  <si>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</si>
  <si>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</si>
  <si>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</si>
  <si>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</si>
  <si>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</si>
  <si>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</si>
  <si>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</si>
  <si>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</si>
  <si>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</si>
  <si>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</si>
  <si>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</si>
  <si>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</si>
  <si>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</si>
  <si>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</si>
  <si>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</si>
  <si>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</si>
  <si>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</si>
  <si>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</si>
  <si>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</si>
  <si>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</si>
  <si>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</si>
  <si>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</si>
  <si>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</si>
  <si>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</si>
  <si>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</si>
  <si>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</si>
  <si>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</si>
  <si>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</si>
  <si>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</si>
  <si>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</si>
  <si>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</si>
  <si>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</si>
  <si>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</si>
  <si>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</si>
  <si>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</si>
  <si>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</si>
  <si>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</si>
  <si>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</si>
  <si>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</si>
  <si>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</si>
  <si>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</si>
  <si>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</si>
  <si>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</si>
  <si>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</si>
  <si>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</si>
  <si>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</si>
  <si>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</si>
  <si>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</si>
  <si>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</si>
  <si>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</si>
  <si>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</si>
  <si>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</si>
  <si>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</si>
  <si>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</si>
  <si>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</si>
  <si>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</si>
  <si>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</si>
  <si>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</si>
  <si>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</si>
  <si>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</si>
  <si>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</si>
  <si>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</si>
  <si>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</si>
  <si>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</si>
  <si>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</si>
  <si>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</si>
  <si>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</si>
  <si>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</si>
  <si>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</si>
  <si>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</si>
  <si>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</si>
  <si>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</si>
  <si>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</si>
  <si>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</si>
  <si>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</si>
  <si>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</si>
  <si>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</si>
  <si>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</si>
  <si>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</si>
  <si>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</si>
  <si>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</si>
  <si>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</si>
  <si>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</si>
  <si>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</si>
  <si>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</si>
  <si>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</si>
  <si>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</si>
  <si>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</si>
  <si>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</si>
  <si>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</si>
  <si>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</si>
  <si>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</si>
  <si>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</si>
  <si>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</si>
  <si>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</si>
  <si>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</si>
  <si>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</si>
  <si>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</si>
  <si>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</si>
  <si>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</si>
  <si>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</si>
  <si>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</si>
  <si>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</si>
  <si>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</si>
  <si>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</si>
  <si>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</si>
  <si>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</si>
  <si>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</si>
  <si>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</si>
  <si>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</si>
  <si>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</si>
  <si>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</si>
  <si>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</si>
  <si>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</si>
  <si>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</si>
  <si>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</si>
  <si>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</si>
  <si>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</si>
  <si>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</si>
  <si>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</si>
  <si>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</si>
  <si>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</si>
  <si>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</si>
  <si>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</si>
  <si>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</si>
  <si>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</si>
  <si>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</si>
  <si>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</si>
  <si>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</si>
  <si>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</si>
  <si>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</si>
  <si>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</si>
  <si>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</si>
  <si>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</si>
  <si>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</si>
  <si>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</si>
  <si>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</si>
  <si>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</si>
  <si>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</si>
  <si>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</si>
  <si>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</si>
  <si>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</si>
  <si>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</si>
  <si>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</si>
  <si>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</si>
  <si>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</si>
  <si>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</si>
  <si>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</si>
  <si>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</si>
  <si>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</si>
  <si>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</si>
  <si>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</si>
  <si>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</si>
  <si>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</si>
  <si>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</si>
  <si>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</si>
  <si>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</si>
  <si>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</si>
  <si>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</si>
  <si>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</si>
  <si>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</si>
  <si>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</si>
  <si>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</si>
  <si>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</si>
  <si>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</si>
  <si>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</si>
  <si>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</si>
  <si>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</si>
  <si>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</si>
  <si>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</si>
  <si>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</si>
  <si>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</si>
  <si>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</si>
  <si>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</si>
  <si>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</si>
  <si>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</si>
  <si>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</si>
  <si>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</si>
  <si>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</si>
  <si>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</si>
  <si>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</si>
  <si>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</si>
  <si>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</si>
  <si>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</si>
  <si>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</si>
  <si>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</si>
  <si>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</si>
  <si>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</si>
  <si>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</si>
  <si>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</si>
  <si>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</si>
  <si>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</si>
  <si>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</si>
  <si>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</si>
  <si>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</si>
  <si>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</si>
  <si>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</si>
  <si>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</si>
  <si>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</si>
  <si>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</si>
  <si>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</si>
  <si>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</si>
  <si>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</si>
  <si>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</si>
  <si>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</si>
  <si>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</si>
  <si>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</si>
  <si>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</si>
  <si>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</si>
  <si>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</si>
  <si>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</si>
  <si>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</si>
  <si>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</si>
  <si>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</si>
  <si>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</si>
  <si>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</si>
  <si>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</si>
  <si>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</si>
  <si>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</si>
  <si>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</si>
  <si>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</si>
  <si>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</si>
  <si>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</si>
  <si>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</si>
  <si>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</si>
  <si>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</si>
  <si>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</si>
  <si>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</si>
  <si>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</si>
  <si>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</si>
  <si>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</si>
  <si>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</si>
  <si>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</si>
  <si>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</si>
  <si>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</si>
  <si>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</si>
  <si>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</si>
  <si>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</si>
  <si>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</si>
  <si>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</si>
  <si>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</si>
  <si>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</si>
  <si>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</si>
  <si>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</si>
  <si>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</si>
  <si>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</si>
  <si>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</si>
  <si>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</si>
  <si>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</si>
  <si>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</si>
  <si>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</si>
  <si>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</si>
  <si>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</si>
  <si>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</si>
  <si>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</si>
  <si>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</si>
  <si>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</si>
  <si>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</si>
  <si>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</si>
  <si>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</si>
  <si>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</si>
  <si>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</si>
  <si>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</si>
  <si>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</si>
  <si>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</si>
  <si>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</si>
  <si>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</si>
  <si>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</si>
  <si>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</si>
  <si>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</si>
  <si>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</si>
  <si>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</si>
  <si>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</si>
  <si>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</si>
  <si>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</si>
  <si>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</si>
  <si>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</si>
  <si>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</si>
  <si>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</si>
  <si>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</si>
  <si>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</si>
  <si>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</si>
  <si>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</si>
  <si>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</si>
  <si>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</si>
  <si>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</si>
  <si>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</si>
  <si>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</si>
  <si>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</si>
  <si>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</si>
  <si>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</si>
  <si>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</si>
  <si>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</si>
  <si>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</si>
  <si>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</si>
  <si>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</si>
  <si>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</si>
  <si>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</si>
  <si>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</si>
  <si>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</si>
  <si>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</si>
  <si>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</si>
  <si>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</si>
  <si>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</si>
  <si>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</si>
  <si>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</si>
  <si>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</si>
  <si>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</si>
  <si>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</si>
  <si>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</si>
  <si>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</si>
  <si>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</si>
  <si>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</si>
  <si>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</si>
  <si>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</si>
  <si>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</si>
  <si>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</si>
  <si>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</si>
  <si>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</si>
  <si>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</si>
  <si>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</si>
  <si>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</si>
  <si>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</si>
  <si>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</si>
  <si>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</si>
  <si>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</si>
  <si>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</si>
  <si>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</si>
  <si>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</si>
  <si>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</si>
  <si>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</si>
  <si>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</si>
  <si>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</si>
  <si>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</si>
  <si>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</si>
  <si>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</si>
  <si>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</si>
  <si>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</si>
  <si>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</si>
  <si>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</si>
  <si>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</si>
  <si>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</si>
  <si>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</si>
  <si>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</si>
  <si>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</si>
  <si>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</si>
  <si>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</si>
  <si>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</si>
  <si>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</si>
  <si>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</si>
  <si>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</si>
  <si>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</si>
  <si>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</si>
  <si>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</si>
  <si>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</si>
  <si>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</si>
  <si>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</si>
  <si>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</si>
  <si>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</si>
  <si>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</si>
  <si>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</si>
  <si>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</si>
  <si>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</si>
  <si>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</si>
  <si>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</si>
  <si>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</si>
  <si>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</si>
  <si>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</si>
  <si>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</si>
  <si>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</si>
  <si>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</si>
  <si>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</si>
  <si>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</si>
  <si>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</si>
  <si>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</si>
  <si>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</si>
  <si>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</si>
  <si>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</si>
  <si>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</si>
  <si>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</si>
  <si>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</si>
  <si>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</si>
  <si>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</si>
  <si>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</si>
  <si>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</si>
  <si>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</si>
  <si>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</si>
  <si>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</si>
  <si>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</si>
  <si>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</si>
  <si>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</si>
  <si>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</si>
  <si>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</si>
  <si>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</si>
  <si>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</si>
  <si>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</si>
  <si>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</si>
  <si>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</si>
  <si>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</si>
  <si>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</si>
  <si>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</si>
  <si>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</si>
  <si>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</si>
  <si>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</si>
  <si>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</si>
  <si>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</si>
  <si>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</si>
  <si>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</si>
  <si>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</si>
  <si>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</si>
  <si>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</si>
  <si>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</si>
  <si>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</si>
  <si>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</si>
  <si>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</si>
  <si>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</si>
  <si>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</si>
  <si>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</si>
  <si>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</si>
  <si>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</si>
  <si>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</si>
  <si>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</si>
  <si>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</si>
  <si>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</si>
  <si>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</si>
  <si>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</si>
  <si>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</si>
  <si>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</si>
  <si>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</si>
  <si>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</si>
  <si>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</si>
  <si>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</si>
  <si>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</si>
  <si>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</si>
  <si>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</si>
  <si>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</si>
  <si>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</si>
  <si>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</si>
  <si>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</si>
  <si>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</si>
  <si>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</si>
  <si>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</si>
  <si>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</si>
  <si>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</si>
  <si>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</si>
  <si>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</si>
  <si>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</si>
  <si>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</si>
  <si>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</si>
  <si>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</si>
  <si>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</si>
  <si>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</si>
  <si>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</si>
  <si>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</si>
  <si>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</si>
  <si>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</si>
  <si>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</si>
  <si>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</si>
  <si>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</si>
  <si>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</si>
  <si>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</si>
  <si>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</si>
  <si>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</si>
  <si>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</si>
  <si>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</si>
  <si>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</si>
  <si>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</si>
  <si>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</si>
  <si>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</si>
  <si>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</si>
  <si>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</si>
  <si>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</si>
  <si>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</si>
  <si>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</si>
  <si>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</si>
  <si>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</si>
  <si>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</si>
  <si>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</si>
  <si>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</si>
  <si>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</si>
  <si>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</si>
  <si>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</si>
  <si>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</si>
  <si>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</si>
  <si>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</si>
  <si>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</si>
  <si>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</si>
  <si>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</si>
  <si>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</si>
  <si>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</si>
  <si>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</si>
  <si>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</si>
  <si>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</si>
  <si>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</si>
  <si>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</si>
  <si>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</si>
  <si>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</si>
  <si>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</si>
  <si>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</si>
  <si>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</si>
  <si>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</si>
  <si>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</si>
  <si>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</si>
  <si>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</si>
  <si>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</si>
  <si>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</si>
  <si>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</si>
  <si>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</si>
  <si>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</si>
  <si>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</si>
  <si>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</si>
  <si>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</si>
  <si>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</si>
  <si>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</si>
  <si>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</si>
  <si>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</si>
  <si>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</si>
  <si>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</si>
  <si>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</si>
  <si>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</si>
  <si>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</si>
  <si>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</si>
  <si>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</si>
  <si>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</si>
  <si>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</si>
  <si>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</si>
  <si>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</si>
  <si>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</si>
  <si>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</si>
  <si>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</si>
  <si>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</si>
  <si>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</si>
  <si>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</si>
  <si>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</si>
  <si>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</si>
  <si>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</si>
  <si>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</si>
  <si>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</si>
  <si>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</si>
  <si>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</si>
  <si>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</si>
  <si>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</si>
  <si>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</si>
  <si>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</si>
  <si>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</si>
  <si>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</si>
  <si>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</si>
  <si>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</si>
  <si>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</si>
  <si>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</si>
  <si>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</si>
  <si>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</si>
  <si>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</si>
  <si>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</si>
  <si>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</si>
  <si>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</si>
  <si>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</si>
  <si>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</si>
  <si>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</si>
  <si>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</si>
  <si>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</si>
  <si>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</si>
  <si>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</si>
  <si>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</si>
  <si>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</si>
  <si>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</si>
  <si>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</si>
  <si>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</si>
  <si>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</si>
  <si>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</si>
  <si>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</si>
  <si>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</si>
  <si>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</si>
  <si>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</si>
  <si>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</si>
  <si>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</si>
  <si>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</si>
  <si>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</si>
  <si>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</si>
  <si>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</si>
  <si>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</si>
  <si>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</si>
  <si>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</si>
  <si>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</si>
  <si>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</si>
  <si>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</si>
  <si>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</si>
  <si>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</si>
  <si>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</si>
  <si>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</si>
  <si>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</si>
  <si>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</si>
  <si>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</si>
  <si>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</si>
  <si>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</si>
  <si>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</si>
  <si>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</si>
  <si>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</si>
  <si>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</si>
  <si>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</si>
  <si>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</si>
  <si>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</si>
  <si>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</si>
  <si>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</si>
  <si>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</si>
  <si>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</si>
  <si>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</si>
  <si>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</si>
  <si>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</si>
  <si>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</si>
  <si>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</si>
  <si>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</si>
  <si>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</si>
  <si>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</si>
  <si>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</si>
  <si>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</si>
  <si>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</si>
  <si>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</si>
  <si>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</si>
  <si>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</si>
  <si>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</si>
  <si>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</si>
  <si>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</si>
  <si>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</si>
  <si>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</si>
  <si>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</si>
  <si>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</si>
  <si>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</si>
  <si>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</si>
  <si>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</si>
  <si>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</si>
  <si>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</si>
  <si>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</si>
  <si>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</si>
  <si>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</si>
  <si>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</si>
  <si>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</si>
  <si>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</si>
  <si>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</si>
  <si>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</si>
  <si>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</si>
  <si>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</si>
  <si>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</si>
  <si>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</si>
  <si>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</si>
  <si>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</si>
  <si>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</si>
  <si>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</si>
  <si>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</si>
  <si>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</si>
  <si>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</si>
  <si>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</si>
  <si>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</si>
  <si>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</si>
  <si>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</si>
  <si>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</si>
  <si>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</si>
  <si>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</si>
  <si>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</si>
  <si>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</si>
  <si>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</si>
  <si>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</si>
  <si>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</si>
  <si>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</si>
  <si>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</si>
  <si>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</si>
  <si>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</si>
  <si>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</si>
  <si>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</si>
  <si>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</si>
  <si>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</si>
  <si>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</si>
  <si>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</si>
  <si>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</si>
  <si>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</si>
  <si>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</si>
  <si>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</si>
  <si>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</si>
  <si>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</si>
  <si>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</si>
  <si>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</si>
  <si>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</si>
  <si>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</si>
  <si>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</si>
  <si>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</si>
  <si>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</si>
  <si>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</si>
  <si>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</si>
  <si>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</si>
  <si>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</si>
  <si>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</si>
  <si>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</si>
  <si>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</si>
  <si>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</si>
  <si>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</si>
  <si>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</si>
  <si>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</si>
  <si>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</si>
  <si>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</si>
  <si>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</si>
  <si>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</si>
  <si>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</si>
  <si>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</si>
  <si>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</si>
  <si>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</si>
  <si>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</si>
  <si>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</si>
  <si>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</si>
  <si>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</si>
  <si>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</si>
  <si>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</si>
  <si>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</si>
  <si>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</si>
  <si>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</si>
  <si>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</si>
  <si>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</si>
  <si>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</si>
  <si>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</si>
  <si>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</si>
  <si>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</si>
  <si>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</si>
  <si>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</si>
  <si>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</si>
  <si>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</si>
  <si>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</si>
  <si>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</si>
  <si>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</si>
  <si>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</si>
  <si>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</si>
  <si>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</si>
  <si>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</si>
  <si>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</si>
  <si>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</si>
  <si>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</si>
  <si>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</si>
  <si>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</si>
  <si>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</si>
  <si>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</si>
  <si>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</si>
  <si>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</si>
  <si>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</si>
  <si>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</si>
  <si>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</si>
  <si>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</si>
  <si>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</si>
  <si>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</si>
  <si>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</si>
  <si>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</si>
  <si>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</si>
  <si>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</si>
  <si>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</si>
  <si>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</si>
  <si>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</si>
  <si>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</si>
  <si>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</si>
  <si>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</si>
  <si>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</si>
  <si>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</si>
  <si>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</si>
  <si>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</si>
  <si>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</si>
  <si>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</si>
  <si>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</si>
  <si>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</si>
  <si>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</si>
  <si>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</si>
  <si>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</si>
  <si>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</si>
  <si>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</si>
  <si>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</si>
  <si>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</si>
  <si>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</si>
  <si>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</si>
  <si>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</si>
  <si>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</si>
  <si>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</si>
  <si>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</si>
  <si>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</si>
  <si>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</si>
  <si>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</si>
  <si>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</si>
  <si>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</si>
  <si>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</si>
  <si>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</si>
  <si>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</si>
  <si>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</si>
  <si>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</si>
  <si>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</si>
  <si>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</si>
  <si>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</si>
  <si>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</si>
  <si>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</si>
  <si>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</si>
  <si>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</si>
  <si>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</si>
  <si>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</si>
  <si>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</si>
  <si>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</si>
  <si>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</si>
  <si>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</si>
  <si>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</si>
  <si>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</si>
  <si>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</si>
  <si>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</si>
  <si>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</si>
  <si>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</si>
  <si>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</si>
  <si>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</si>
  <si>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</si>
  <si>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</si>
  <si>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</si>
  <si>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</si>
  <si>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</si>
  <si>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</si>
  <si>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</si>
  <si>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</si>
  <si>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</si>
  <si>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</si>
  <si>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</si>
  <si>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</si>
  <si>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</si>
  <si>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</si>
  <si>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</si>
  <si>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</si>
  <si>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</si>
  <si>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</si>
  <si>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</si>
  <si>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</si>
  <si>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</si>
  <si>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</si>
  <si>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</si>
  <si>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</si>
  <si>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</si>
  <si>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</si>
  <si>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</si>
  <si>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</si>
  <si>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</si>
  <si>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</si>
  <si>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</si>
  <si>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</si>
  <si>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</si>
  <si>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</si>
  <si>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</si>
  <si>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</si>
  <si>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</si>
  <si>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</si>
  <si>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</si>
  <si>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</si>
  <si>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</si>
  <si>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</si>
  <si>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</si>
  <si>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</si>
  <si>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</si>
  <si>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</si>
  <si>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</si>
  <si>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</si>
  <si>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</si>
  <si>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</si>
  <si>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</si>
  <si>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</si>
  <si>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</si>
  <si>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</si>
  <si>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</si>
  <si>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</si>
  <si>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</si>
  <si>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</si>
  <si>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</si>
  <si>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</si>
  <si>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</si>
  <si>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</si>
  <si>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</si>
  <si>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</si>
  <si>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</si>
  <si>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</si>
  <si>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</si>
  <si>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</si>
  <si>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</si>
  <si>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</si>
  <si>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</si>
  <si>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</si>
  <si>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</si>
  <si>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</si>
  <si>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</si>
  <si>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</si>
  <si>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</si>
  <si>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</si>
  <si>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</si>
  <si>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</si>
  <si>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</si>
  <si>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</si>
  <si>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</si>
  <si>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</si>
  <si>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</si>
  <si>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</si>
  <si>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</si>
  <si>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</si>
  <si>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</si>
  <si>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</si>
  <si>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</si>
  <si>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</si>
  <si>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</si>
  <si>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</si>
  <si>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</si>
  <si>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</si>
  <si>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</si>
  <si>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</si>
  <si>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</si>
  <si>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</si>
  <si>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</si>
  <si>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</si>
  <si>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</si>
  <si>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</si>
  <si>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</si>
  <si>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</si>
  <si>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</si>
  <si>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</si>
  <si>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</si>
  <si>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</si>
  <si>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</si>
  <si>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</si>
  <si>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</si>
  <si>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</si>
  <si>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</si>
  <si>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</si>
  <si>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</si>
  <si>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</si>
  <si>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</si>
  <si>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</si>
  <si>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</si>
  <si>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</si>
  <si>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</si>
  <si>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</si>
  <si>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</si>
  <si>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</si>
  <si>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</si>
  <si>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</si>
  <si>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</si>
  <si>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</si>
  <si>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</si>
  <si>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</si>
  <si>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</si>
  <si>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</si>
  <si>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</si>
  <si>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</si>
  <si>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</si>
  <si>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</si>
  <si>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</si>
  <si>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</si>
  <si>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</si>
  <si>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</si>
  <si>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</si>
  <si>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</si>
  <si>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</si>
  <si>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</si>
  <si>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</si>
  <si>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</si>
  <si>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</si>
  <si>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</si>
  <si>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</si>
  <si>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</si>
  <si>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</si>
  <si>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</si>
  <si>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</si>
  <si>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</si>
  <si>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</si>
  <si>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</si>
  <si>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</si>
  <si>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</si>
  <si>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</si>
  <si>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</si>
  <si>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</si>
  <si>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</si>
  <si>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</si>
  <si>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</si>
  <si>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</si>
  <si>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</si>
  <si>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</si>
  <si>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</si>
  <si>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</si>
  <si>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</si>
  <si>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</si>
  <si>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</si>
  <si>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</si>
  <si>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</si>
  <si>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</si>
  <si>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</si>
  <si>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</si>
  <si>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</si>
  <si>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</si>
  <si>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</si>
  <si>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</si>
  <si>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</si>
  <si>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</si>
  <si>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</si>
  <si>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</si>
  <si>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</si>
  <si>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</si>
  <si>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</si>
  <si>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</si>
  <si>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</si>
  <si>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</si>
  <si>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</si>
  <si>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</si>
  <si>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</si>
  <si>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</si>
  <si>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</si>
  <si>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</si>
  <si>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</si>
  <si>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</si>
  <si>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</si>
  <si>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</si>
  <si>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</si>
  <si>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</si>
  <si>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</si>
  <si>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</si>
  <si>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</si>
  <si>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</si>
  <si>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</si>
  <si>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</si>
  <si>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</si>
  <si>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</si>
  <si>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</si>
  <si>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</si>
  <si>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</si>
  <si>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</si>
  <si>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</si>
  <si>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</si>
  <si>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</si>
  <si>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</si>
  <si>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</si>
  <si>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</si>
  <si>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</si>
  <si>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</si>
  <si>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</si>
  <si>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</si>
  <si>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</si>
  <si>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</si>
  <si>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</si>
  <si>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</si>
  <si>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</si>
  <si>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</si>
  <si>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</si>
  <si>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</si>
  <si>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</si>
  <si>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</si>
  <si>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</si>
  <si>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</si>
  <si>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</si>
  <si>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</si>
  <si>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</si>
  <si>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</si>
  <si>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</si>
  <si>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</si>
  <si>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</si>
  <si>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</si>
  <si>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</si>
  <si>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</si>
  <si>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</si>
  <si>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</si>
  <si>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</si>
  <si>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</si>
  <si>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</si>
  <si>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</si>
  <si>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</si>
  <si>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</si>
  <si>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</si>
  <si>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</si>
  <si>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</si>
  <si>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</si>
  <si>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</si>
  <si>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</si>
  <si>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</si>
  <si>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</si>
  <si>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</si>
  <si>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</si>
  <si>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</si>
  <si>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</si>
  <si>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</si>
  <si>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</si>
  <si>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</si>
  <si>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</si>
  <si>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</si>
  <si>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</si>
  <si>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</si>
  <si>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</si>
  <si>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</si>
  <si>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</si>
  <si>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</si>
  <si>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</si>
  <si>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</si>
  <si>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</si>
  <si>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</si>
  <si>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</si>
  <si>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</si>
  <si>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</si>
  <si>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</si>
  <si>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</si>
  <si>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</si>
  <si>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</si>
  <si>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</si>
  <si>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</si>
  <si>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</si>
  <si>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</si>
  <si>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</si>
  <si>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</si>
  <si>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</si>
  <si>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</si>
  <si>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</si>
  <si>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</si>
  <si>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</si>
  <si>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</si>
  <si>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</si>
  <si>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</si>
  <si>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</si>
  <si>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</si>
  <si>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</si>
  <si>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</si>
  <si>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</si>
  <si>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</si>
  <si>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</si>
  <si>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</si>
  <si>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</si>
  <si>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</si>
  <si>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</si>
  <si>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</si>
  <si>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</si>
  <si>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</si>
  <si>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</si>
  <si>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</si>
  <si>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</si>
  <si>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</si>
  <si>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</si>
  <si>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</si>
  <si>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</si>
  <si>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</si>
  <si>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</si>
  <si>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</si>
  <si>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</si>
  <si>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</si>
  <si>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</si>
  <si>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</si>
  <si>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</si>
  <si>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</si>
  <si>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</si>
  <si>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</si>
  <si>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</si>
  <si>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</si>
  <si>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</si>
  <si>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</si>
  <si>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</si>
  <si>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</si>
  <si>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</si>
  <si>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</si>
  <si>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</si>
  <si>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</si>
  <si>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</si>
  <si>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</si>
  <si>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</si>
  <si>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</si>
  <si>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</si>
  <si>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</si>
  <si>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</si>
  <si>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</si>
  <si>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</si>
  <si>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</si>
  <si>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</si>
  <si>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</si>
  <si>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</si>
  <si>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</si>
  <si>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</si>
  <si>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</si>
  <si>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</si>
  <si>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</si>
  <si>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</si>
  <si>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</si>
  <si>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</si>
  <si>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</si>
  <si>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</si>
  <si>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</si>
  <si>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</si>
  <si>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</si>
  <si>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</si>
  <si>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</si>
  <si>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</si>
  <si>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</si>
  <si>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</si>
  <si>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</si>
  <si>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</si>
  <si>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</si>
  <si>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</si>
  <si>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</si>
  <si>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</si>
  <si>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</si>
  <si>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</si>
  <si>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</si>
  <si>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</si>
  <si>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</si>
  <si>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</si>
  <si>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</si>
  <si>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</si>
  <si>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</si>
  <si>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</si>
  <si>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</si>
  <si>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</si>
  <si>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</si>
  <si>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</si>
  <si>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</si>
  <si>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</si>
  <si>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</si>
  <si>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</si>
  <si>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</si>
  <si>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</si>
  <si>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</si>
  <si>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</si>
  <si>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</si>
  <si>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</si>
  <si>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</si>
  <si>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</si>
  <si>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</si>
  <si>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</si>
  <si>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</si>
  <si>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</si>
  <si>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</si>
  <si>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</si>
  <si>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</si>
  <si>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</si>
  <si>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</si>
  <si>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</si>
  <si>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</si>
  <si>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</si>
  <si>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</si>
  <si>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</si>
  <si>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</si>
  <si>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</si>
  <si>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</si>
  <si>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</si>
  <si>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</si>
  <si>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</si>
  <si>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</si>
  <si>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</si>
  <si>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</si>
  <si>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</si>
  <si>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</si>
  <si>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</si>
  <si>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</si>
  <si>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</si>
  <si>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</si>
  <si>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</si>
  <si>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</si>
  <si>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</si>
  <si>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</si>
  <si>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</si>
  <si>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</si>
  <si>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</si>
  <si>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</si>
  <si>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</si>
  <si>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</si>
  <si>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</si>
  <si>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</si>
  <si>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</si>
  <si>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</si>
  <si>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</si>
  <si>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</si>
  <si>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</si>
  <si>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</si>
  <si>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</si>
  <si>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</si>
  <si>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</si>
  <si>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</si>
  <si>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</si>
  <si>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</si>
  <si>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</si>
  <si>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</si>
  <si>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</si>
  <si>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</si>
  <si>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</si>
  <si>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</si>
  <si>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</si>
  <si>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</si>
  <si>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</si>
  <si>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</si>
  <si>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</si>
  <si>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</si>
  <si>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</si>
  <si>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</si>
  <si>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</si>
  <si>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</si>
  <si>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</si>
  <si>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</si>
  <si>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</si>
  <si>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</si>
  <si>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</si>
  <si>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</si>
  <si>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</si>
  <si>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</si>
  <si>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</si>
  <si>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</si>
  <si>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</si>
  <si>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</si>
  <si>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</si>
  <si>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</si>
  <si>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</si>
  <si>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</si>
  <si>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</si>
  <si>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</si>
  <si>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</si>
  <si>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</si>
  <si>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</si>
  <si>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</si>
  <si>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</si>
  <si>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</si>
  <si>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</si>
  <si>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</si>
  <si>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</si>
  <si>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</si>
  <si>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</si>
  <si>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</si>
  <si>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</si>
  <si>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</si>
  <si>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</si>
  <si>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</si>
  <si>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</si>
  <si>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</si>
  <si>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</si>
  <si>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</si>
  <si>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</si>
  <si>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</si>
  <si>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</si>
  <si>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</si>
  <si>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</si>
  <si>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</si>
  <si>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</si>
  <si>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</si>
  <si>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</si>
  <si>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</si>
  <si>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</si>
  <si>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</si>
  <si>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</si>
  <si>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</si>
  <si>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</si>
  <si>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</si>
  <si>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</si>
  <si>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</si>
  <si>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</si>
  <si>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</si>
  <si>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</si>
  <si>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</si>
  <si>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</si>
  <si>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</si>
  <si>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</si>
  <si>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</si>
  <si>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</si>
  <si>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</si>
  <si>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</si>
  <si>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</si>
  <si>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</si>
  <si>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</si>
  <si>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</si>
  <si>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</si>
  <si>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</si>
  <si>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</si>
  <si>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</si>
  <si>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</si>
  <si>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</si>
  <si>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</si>
  <si>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</si>
  <si>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</si>
  <si>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</si>
  <si>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</si>
  <si>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</si>
  <si>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</si>
  <si>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</si>
  <si>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</si>
  <si>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</si>
  <si>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</si>
  <si>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</si>
  <si>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</si>
  <si>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</si>
  <si>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</si>
  <si>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</si>
  <si>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</si>
  <si>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</si>
  <si>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</si>
  <si>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</si>
  <si>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</si>
  <si>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</si>
  <si>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</si>
  <si>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</si>
  <si>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</si>
  <si>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</si>
  <si>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</si>
  <si>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</si>
  <si>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</si>
  <si>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</si>
  <si>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</si>
  <si>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</si>
  <si>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</si>
  <si>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</si>
  <si>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</si>
  <si>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</si>
  <si>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</si>
  <si>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</si>
  <si>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</si>
  <si>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</si>
  <si>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</si>
  <si>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</si>
  <si>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</si>
  <si>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</si>
  <si>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</si>
  <si>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</si>
  <si>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</si>
  <si>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</si>
  <si>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</si>
  <si>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</si>
  <si>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</si>
  <si>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</si>
  <si>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</si>
  <si>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</si>
  <si>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</si>
  <si>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</si>
  <si>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</si>
  <si>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</si>
  <si>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</si>
  <si>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</si>
  <si>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</si>
  <si>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</si>
  <si>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</si>
  <si>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</si>
  <si>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</si>
  <si>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</si>
  <si>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</si>
  <si>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</si>
  <si>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</si>
  <si>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</si>
  <si>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</si>
  <si>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</si>
  <si>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</si>
  <si>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</si>
  <si>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</si>
  <si>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</si>
  <si>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</si>
  <si>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</si>
  <si>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</si>
  <si>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</si>
  <si>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</si>
  <si>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</si>
  <si>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</si>
  <si>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</si>
  <si>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</si>
  <si>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</si>
  <si>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</si>
  <si>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</si>
  <si>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</si>
  <si>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</si>
  <si>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</si>
  <si>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</si>
  <si>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</si>
  <si>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</si>
  <si>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</si>
  <si>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</si>
  <si>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</si>
  <si>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</si>
  <si>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</si>
  <si>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</si>
  <si>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</si>
  <si>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</si>
  <si>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</si>
  <si>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</si>
  <si>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</si>
  <si>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</si>
  <si>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</si>
  <si>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</si>
  <si>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</si>
  <si>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</si>
  <si>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</si>
  <si>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</si>
  <si>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</si>
  <si>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</si>
  <si>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</si>
  <si>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</si>
  <si>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</si>
  <si>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</si>
  <si>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</si>
  <si>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</si>
  <si>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</si>
  <si>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</si>
  <si>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</si>
  <si>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</si>
  <si>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</si>
  <si>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</si>
  <si>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</si>
  <si>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</si>
  <si>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</si>
  <si>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</si>
  <si>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</si>
  <si>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</si>
  <si>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</si>
  <si>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</si>
  <si>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</si>
  <si>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</si>
  <si>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</si>
  <si>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</si>
  <si>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</si>
  <si>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</si>
  <si>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</si>
  <si>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</si>
  <si>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</si>
  <si>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</si>
  <si>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</si>
  <si>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</si>
  <si>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</si>
  <si>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</si>
  <si>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</si>
  <si>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</si>
  <si>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</si>
  <si>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</si>
  <si>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</si>
  <si>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</si>
  <si>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</si>
  <si>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</si>
  <si>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</si>
  <si>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</si>
  <si>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</si>
  <si>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</si>
  <si>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</si>
  <si>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</si>
  <si>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</si>
  <si>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</si>
  <si>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</si>
  <si>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</si>
  <si>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</si>
  <si>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</si>
  <si>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</si>
  <si>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</si>
  <si>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</si>
  <si>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</si>
  <si>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</si>
  <si>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</si>
  <si>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</si>
  <si>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</si>
  <si>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</si>
  <si>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</si>
  <si>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</si>
  <si>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</si>
  <si>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</si>
  <si>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</si>
  <si>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</si>
  <si>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</si>
  <si>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</si>
  <si>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</si>
  <si>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</si>
  <si>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</si>
  <si>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</si>
  <si>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</si>
  <si>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</si>
  <si>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</si>
  <si>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</si>
  <si>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</si>
  <si>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</si>
  <si>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</si>
  <si>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</si>
  <si>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</si>
  <si>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</si>
  <si>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</si>
  <si>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</si>
  <si>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</si>
  <si>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</si>
  <si>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</si>
  <si>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</si>
  <si>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</si>
  <si>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</si>
  <si>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</si>
  <si>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</si>
  <si>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</si>
  <si>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</si>
  <si>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</si>
  <si>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</si>
  <si>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</si>
  <si>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</si>
  <si>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</si>
  <si>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</si>
  <si>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</si>
  <si>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</si>
  <si>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</si>
  <si>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</si>
  <si>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</si>
  <si>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</si>
  <si>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</si>
  <si>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</si>
  <si>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</si>
  <si>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</si>
  <si>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</si>
  <si>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</si>
  <si>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</si>
  <si>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</si>
  <si>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</si>
  <si>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</si>
  <si>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</si>
  <si>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</si>
  <si>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</si>
  <si>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</si>
  <si>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</si>
  <si>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</si>
  <si>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</si>
  <si>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</si>
  <si>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</si>
  <si>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</si>
  <si>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</si>
  <si>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</si>
  <si>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</si>
  <si>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</si>
  <si>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</si>
  <si>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</si>
  <si>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</si>
  <si>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</si>
  <si>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</si>
  <si>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</si>
  <si>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</si>
  <si>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</si>
  <si>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</si>
  <si>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</si>
  <si>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</si>
  <si>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</si>
  <si>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</si>
  <si>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</si>
  <si>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</si>
  <si>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</si>
  <si>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</si>
  <si>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</si>
  <si>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</si>
  <si>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</si>
  <si>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</si>
  <si>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</si>
  <si>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</si>
  <si>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</si>
  <si>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</si>
  <si>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</si>
  <si>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</si>
  <si>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</si>
  <si>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</si>
  <si>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</si>
  <si>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</si>
  <si>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</si>
  <si>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</si>
  <si>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</si>
  <si>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</si>
  <si>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</si>
  <si>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</si>
  <si>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</si>
  <si>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</si>
  <si>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</si>
  <si>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</si>
  <si>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</si>
  <si>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</si>
  <si>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</si>
  <si>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</si>
  <si>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</si>
  <si>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</si>
  <si>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</si>
  <si>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</si>
  <si>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</si>
  <si>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</si>
  <si>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</si>
  <si>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</si>
  <si>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</si>
  <si>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</si>
  <si>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</si>
  <si>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</si>
  <si>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</si>
  <si>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</si>
  <si>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</si>
  <si>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</si>
  <si>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</si>
  <si>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</si>
  <si>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</si>
  <si>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</si>
  <si>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</si>
  <si>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</si>
  <si>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</si>
  <si>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</si>
  <si>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</si>
  <si>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</si>
  <si>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</si>
  <si>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</si>
  <si>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</si>
  <si>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</si>
  <si>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</si>
  <si>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</si>
  <si>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</si>
  <si>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</si>
  <si>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</si>
  <si>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</si>
  <si>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</si>
  <si>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</si>
  <si>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</si>
  <si>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</si>
  <si>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</si>
  <si>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</si>
  <si>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</si>
  <si>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</si>
  <si>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</si>
  <si>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</si>
  <si>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</si>
  <si>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</si>
  <si>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</si>
  <si>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</si>
  <si>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</si>
  <si>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</si>
  <si>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</si>
  <si>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</si>
  <si>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</si>
  <si>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</si>
  <si>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</si>
  <si>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</si>
  <si>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</si>
  <si>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</si>
  <si>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</si>
  <si>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</si>
  <si>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</si>
  <si>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</si>
  <si>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</si>
  <si>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</si>
  <si>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</si>
  <si>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</si>
  <si>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</si>
  <si>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</si>
  <si>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</si>
  <si>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</si>
  <si>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</si>
  <si>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</si>
  <si>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</si>
  <si>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</si>
  <si>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</si>
  <si>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</si>
  <si>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</si>
  <si>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</si>
  <si>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</si>
  <si>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</si>
  <si>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</si>
  <si>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</si>
  <si>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</si>
  <si>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</si>
  <si>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</si>
  <si>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</si>
  <si>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</si>
  <si>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</si>
  <si>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</si>
  <si>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</si>
  <si>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</si>
  <si>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</si>
  <si>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</si>
  <si>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</si>
  <si>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</si>
  <si>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</si>
  <si>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</si>
  <si>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</si>
  <si>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</si>
  <si>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</si>
  <si>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</si>
  <si>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</si>
  <si>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</si>
  <si>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</si>
  <si>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</si>
  <si>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</si>
  <si>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</si>
  <si>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</si>
  <si>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</si>
  <si>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</si>
  <si>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</si>
  <si>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</si>
  <si>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</si>
  <si>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</si>
  <si>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</si>
  <si>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</si>
  <si>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</si>
  <si>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</si>
  <si>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</si>
  <si>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</si>
  <si>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</si>
  <si>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</si>
  <si>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</si>
  <si>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</si>
  <si>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</si>
  <si>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</si>
  <si>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</si>
  <si>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</si>
  <si>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</si>
  <si>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</si>
  <si>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</si>
  <si>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</si>
  <si>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</si>
  <si>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</si>
  <si>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</si>
  <si>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</si>
  <si>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</si>
  <si>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</si>
  <si>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</si>
  <si>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</si>
  <si>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</si>
  <si>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</si>
  <si>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</si>
  <si>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</si>
  <si>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</si>
  <si>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</si>
  <si>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</si>
  <si>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</si>
  <si>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</si>
  <si>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</si>
  <si>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</si>
  <si>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</si>
  <si>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</si>
  <si>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</si>
  <si>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</si>
  <si>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</si>
  <si>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</si>
  <si>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</si>
  <si>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</si>
  <si>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</si>
  <si>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</si>
  <si>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</si>
  <si>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</si>
  <si>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</si>
  <si>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</si>
  <si>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</si>
  <si>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</si>
  <si>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</si>
  <si>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</si>
  <si>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</si>
  <si>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</si>
  <si>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</si>
  <si>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</si>
  <si>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</si>
  <si>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</si>
  <si>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</si>
  <si>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</si>
  <si>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</si>
  <si>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</si>
  <si>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</si>
  <si>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</si>
  <si>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</si>
  <si>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</si>
  <si>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</si>
  <si>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</si>
  <si>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</si>
  <si>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</si>
  <si>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</si>
  <si>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</si>
  <si>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</si>
  <si>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</si>
  <si>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</si>
  <si>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</si>
  <si>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</si>
  <si>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</si>
  <si>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</si>
  <si>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</si>
  <si>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</si>
  <si>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</si>
  <si>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</si>
  <si>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</si>
  <si>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</si>
  <si>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</si>
  <si>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</si>
  <si>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</si>
  <si>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</si>
  <si>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</si>
  <si>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</si>
  <si>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</si>
  <si>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</si>
  <si>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</si>
  <si>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</si>
  <si>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</si>
  <si>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</si>
  <si>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</si>
  <si>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</si>
  <si>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</si>
  <si>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</si>
  <si>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</si>
  <si>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</si>
  <si>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</si>
  <si>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</si>
  <si>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</si>
  <si>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</si>
  <si>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</si>
  <si>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</si>
  <si>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</si>
  <si>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</si>
  <si>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</si>
  <si>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</si>
  <si>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</si>
  <si>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</si>
  <si>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</si>
  <si>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</si>
  <si>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</si>
  <si>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</si>
  <si>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</si>
  <si>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</si>
  <si>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</si>
  <si>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</si>
  <si>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</si>
  <si>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</si>
  <si>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</si>
  <si>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</si>
  <si>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</si>
  <si>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</si>
  <si>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</si>
  <si>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</si>
  <si>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</si>
  <si>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</si>
  <si>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</si>
  <si>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</si>
  <si>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</si>
  <si>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</si>
  <si>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</si>
  <si>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</si>
  <si>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</si>
  <si>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</si>
  <si>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</si>
  <si>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</si>
  <si>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</si>
  <si>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</si>
  <si>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</si>
  <si>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</si>
  <si>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</si>
  <si>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</si>
  <si>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</si>
  <si>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</si>
  <si>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</si>
  <si>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</si>
  <si>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</si>
  <si>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</si>
  <si>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</si>
  <si>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</si>
  <si>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</si>
  <si>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</si>
  <si>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</si>
  <si>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</si>
  <si>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</si>
  <si>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</si>
  <si>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</si>
  <si>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</si>
  <si>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</si>
  <si>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</si>
  <si>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</si>
  <si>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</si>
  <si>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</si>
  <si>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</si>
  <si>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</si>
  <si>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</si>
  <si>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</si>
  <si>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</si>
  <si>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</si>
  <si>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</si>
  <si>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</si>
  <si>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</si>
  <si>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</si>
  <si>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</si>
  <si>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</si>
  <si>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</si>
  <si>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</si>
  <si>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</si>
  <si>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</si>
  <si>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</si>
  <si>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</si>
  <si>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</si>
  <si>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</si>
  <si>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</si>
  <si>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</si>
  <si>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</si>
  <si>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</si>
  <si>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</si>
  <si>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</si>
  <si>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</si>
  <si>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</si>
  <si>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</si>
  <si>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</si>
  <si>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</si>
  <si>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</si>
  <si>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</si>
  <si>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</si>
  <si>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</si>
  <si>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</si>
  <si>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</si>
  <si>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</si>
  <si>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</si>
  <si>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</si>
  <si>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</si>
  <si>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</si>
  <si>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</si>
  <si>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</si>
  <si>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</si>
  <si>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</si>
  <si>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</si>
  <si>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</si>
  <si>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</si>
  <si>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</si>
  <si>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</si>
  <si>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</si>
  <si>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</si>
  <si>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</si>
  <si>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</si>
  <si>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</si>
  <si>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</si>
  <si>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</si>
  <si>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</si>
  <si>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</si>
  <si>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</si>
  <si>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</si>
  <si>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</si>
  <si>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</si>
  <si>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</si>
  <si>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</si>
  <si>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</si>
  <si>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</si>
  <si>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</si>
  <si>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</si>
  <si>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</si>
  <si>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</si>
  <si>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</si>
  <si>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</si>
  <si>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</si>
  <si>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</si>
  <si>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</si>
  <si>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</si>
  <si>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</si>
  <si>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</si>
  <si>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</si>
  <si>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</si>
  <si>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</si>
  <si>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</si>
  <si>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</si>
  <si>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</si>
  <si>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</si>
  <si>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</si>
  <si>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</si>
  <si>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</si>
  <si>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</si>
  <si>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</si>
  <si>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</si>
  <si>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</si>
  <si>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</si>
  <si>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</si>
  <si>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</si>
  <si>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</si>
  <si>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</si>
  <si>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</si>
  <si>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</si>
  <si>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</si>
  <si>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</si>
  <si>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</si>
  <si>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</si>
  <si>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</si>
  <si>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</si>
  <si>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</si>
  <si>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</si>
  <si>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</si>
  <si>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</si>
  <si>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</si>
  <si>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</si>
  <si>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</si>
  <si>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</si>
  <si>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</si>
  <si>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</si>
  <si>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</si>
  <si>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</si>
  <si>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</si>
  <si>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</si>
  <si>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</si>
  <si>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</si>
  <si>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</si>
  <si>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</si>
  <si>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</si>
  <si>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</si>
  <si>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</si>
  <si>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</si>
  <si>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</si>
  <si>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</si>
  <si>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</si>
  <si>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</si>
  <si>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</si>
  <si>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</si>
  <si>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</si>
  <si>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</si>
  <si>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</si>
  <si>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</si>
  <si>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</si>
  <si>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</si>
  <si>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</si>
  <si>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</si>
  <si>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</si>
  <si>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</si>
  <si>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</si>
  <si>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</si>
  <si>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</si>
  <si>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</si>
  <si>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</si>
  <si>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</si>
  <si>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</si>
  <si>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</si>
  <si>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</si>
  <si>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</si>
  <si>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</si>
  <si>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</si>
  <si>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</si>
  <si>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</si>
  <si>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</si>
  <si>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</si>
  <si>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</si>
  <si>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</si>
  <si>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</si>
  <si>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</si>
  <si>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</si>
  <si>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</si>
  <si>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</si>
  <si>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</si>
  <si>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</si>
  <si>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</si>
  <si>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</si>
  <si>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</si>
  <si>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</si>
  <si>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</si>
  <si>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</si>
  <si>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</si>
  <si>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</si>
  <si>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</si>
  <si>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</si>
  <si>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</si>
  <si>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</si>
  <si>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</si>
  <si>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</si>
  <si>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</si>
  <si>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</si>
  <si>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</si>
  <si>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</si>
  <si>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</si>
  <si>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</si>
  <si>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</si>
  <si>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</si>
  <si>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</si>
  <si>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</si>
  <si>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</si>
  <si>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</si>
  <si>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</si>
  <si>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</si>
  <si>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</si>
  <si>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</si>
  <si>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</si>
  <si>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</si>
  <si>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</si>
  <si>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</si>
  <si>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</si>
  <si>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</si>
  <si>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</si>
  <si>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</si>
  <si>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</si>
  <si>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</si>
  <si>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</si>
  <si>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</si>
  <si>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</si>
  <si>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</si>
  <si>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</si>
  <si>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</si>
  <si>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</si>
  <si>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</si>
  <si>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</si>
  <si>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</si>
  <si>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</si>
  <si>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</si>
  <si>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</si>
  <si>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</si>
  <si>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</si>
  <si>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</si>
  <si>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</si>
  <si>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</si>
  <si>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</si>
  <si>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</si>
  <si>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</si>
  <si>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</si>
  <si>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</si>
  <si>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</si>
  <si>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</si>
  <si>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</si>
  <si>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</si>
  <si>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</si>
  <si>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</si>
  <si>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</si>
  <si>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</si>
  <si>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</si>
  <si>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</si>
  <si>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</si>
  <si>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</si>
  <si>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</si>
  <si>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</si>
  <si>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</si>
  <si>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</si>
  <si>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</si>
  <si>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</si>
  <si>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</si>
  <si>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</si>
  <si>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</si>
  <si>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</si>
  <si>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</si>
  <si>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</si>
  <si>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</si>
  <si>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</si>
  <si>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</si>
  <si>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</si>
  <si>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</si>
  <si>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</si>
  <si>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</si>
  <si>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</si>
  <si>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</si>
  <si>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</si>
  <si>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</si>
  <si>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</si>
  <si>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</si>
  <si>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</si>
  <si>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</si>
  <si>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</si>
  <si>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</si>
  <si>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</si>
  <si>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</si>
  <si>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</si>
  <si>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</si>
  <si>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</si>
  <si>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</si>
  <si>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</si>
  <si>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</si>
  <si>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</si>
  <si>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</si>
  <si>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</si>
  <si>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</si>
  <si>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</si>
  <si>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</si>
  <si>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</si>
  <si>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</si>
  <si>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</si>
  <si>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</si>
  <si>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</si>
  <si>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</si>
  <si>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</si>
  <si>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</si>
  <si>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</si>
  <si>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</si>
  <si>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</si>
  <si>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</si>
  <si>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</si>
  <si>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</si>
  <si>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</si>
  <si>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</si>
  <si>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</si>
  <si>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</si>
  <si>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</si>
  <si>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</si>
  <si>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</si>
  <si>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</si>
  <si>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</si>
  <si>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</si>
  <si>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</si>
  <si>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</si>
  <si>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</si>
  <si>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</si>
  <si>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</si>
  <si>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</si>
  <si>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</si>
  <si>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</si>
  <si>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</si>
  <si>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</si>
  <si>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</si>
  <si>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</si>
  <si>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</si>
  <si>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</si>
  <si>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</si>
  <si>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</si>
  <si>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</si>
  <si>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</si>
  <si>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</si>
  <si>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</si>
  <si>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</si>
  <si>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</si>
  <si>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</si>
  <si>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</si>
  <si>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</si>
  <si>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</si>
  <si>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</si>
  <si>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</si>
  <si>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</si>
  <si>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</si>
  <si>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</si>
  <si>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</si>
  <si>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</si>
  <si>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</si>
  <si>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</si>
  <si>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</si>
  <si>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</si>
  <si>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</si>
  <si>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</si>
  <si>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</si>
  <si>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</si>
  <si>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</si>
  <si>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</si>
  <si>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</si>
  <si>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</si>
  <si>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</si>
  <si>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</si>
  <si>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</si>
  <si>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</si>
  <si>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</si>
  <si>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</si>
  <si>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</si>
  <si>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</si>
  <si>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</si>
  <si>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</si>
  <si>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</si>
  <si>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</si>
  <si>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</si>
  <si>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</si>
  <si>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</si>
  <si>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</si>
  <si>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</si>
  <si>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</si>
  <si>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</si>
  <si>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</si>
  <si>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</si>
  <si>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</si>
  <si>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</si>
  <si>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</si>
  <si>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</si>
  <si>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</si>
  <si>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</si>
  <si>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</si>
  <si>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</si>
  <si>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</si>
  <si>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</si>
  <si>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</si>
  <si>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</si>
  <si>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</si>
  <si>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</si>
  <si>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</si>
  <si>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</si>
  <si>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</si>
  <si>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</si>
  <si>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</si>
  <si>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</si>
  <si>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</si>
  <si>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</si>
  <si>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</si>
  <si>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</si>
  <si>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</si>
  <si>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</si>
  <si>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</si>
  <si>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</si>
  <si>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</si>
  <si>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</si>
  <si>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</si>
  <si>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</si>
  <si>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</si>
  <si>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</si>
  <si>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</si>
  <si>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</si>
  <si>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</si>
  <si>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</si>
  <si>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</si>
  <si>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</si>
  <si>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</si>
  <si>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</si>
  <si>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</si>
  <si>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</si>
  <si>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</si>
  <si>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</si>
  <si>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</si>
  <si>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</si>
  <si>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</si>
  <si>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</si>
  <si>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</si>
  <si>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</si>
  <si>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</si>
  <si>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</si>
  <si>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</si>
  <si>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</si>
  <si>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</si>
  <si>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</si>
  <si>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</si>
  <si>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</si>
  <si>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</si>
  <si>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</si>
  <si>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</si>
  <si>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</si>
  <si>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</si>
  <si>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</si>
  <si>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</si>
  <si>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</si>
  <si>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</si>
  <si>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</si>
  <si>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</si>
  <si>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</si>
  <si>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</si>
  <si>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</si>
  <si>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</si>
  <si>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</si>
  <si>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</si>
  <si>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</si>
  <si>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</si>
  <si>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</si>
  <si>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</si>
  <si>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</si>
  <si>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</si>
  <si>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</si>
  <si>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</si>
  <si>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</si>
  <si>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</si>
  <si>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</si>
  <si>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</si>
  <si>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</si>
  <si>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</si>
  <si>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</si>
  <si>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</si>
  <si>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</si>
  <si>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</si>
  <si>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</si>
  <si>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</si>
  <si>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</si>
  <si>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</si>
  <si>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</si>
  <si>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</si>
  <si>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</si>
  <si>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</si>
  <si>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</si>
  <si>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</si>
  <si>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</si>
  <si>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</si>
  <si>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</si>
  <si>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</si>
  <si>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</si>
  <si>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</si>
  <si>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</si>
  <si>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</si>
  <si>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</si>
  <si>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</si>
  <si>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</si>
  <si>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</si>
  <si>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</si>
  <si>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</si>
  <si>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</si>
  <si>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</si>
  <si>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</si>
  <si>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</si>
  <si>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</si>
  <si>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</si>
  <si>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</si>
  <si>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</si>
  <si>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</si>
  <si>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</si>
  <si>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</si>
  <si>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</si>
  <si>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</si>
  <si>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</si>
  <si>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</si>
  <si>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</si>
  <si>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</si>
  <si>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</si>
  <si>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</si>
  <si>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</si>
  <si>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</si>
  <si>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</si>
  <si>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</si>
  <si>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</si>
  <si>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</si>
  <si>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</si>
  <si>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</si>
  <si>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</si>
  <si>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</si>
  <si>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</si>
  <si>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</si>
  <si>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</si>
  <si>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</si>
  <si>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</si>
  <si>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</si>
  <si>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</si>
  <si>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</si>
  <si>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</si>
  <si>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</si>
  <si>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</si>
  <si>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</si>
  <si>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</si>
  <si>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</si>
  <si>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</si>
  <si>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</si>
  <si>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</si>
  <si>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</si>
  <si>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</si>
  <si>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</si>
  <si>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</si>
  <si>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</si>
  <si>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</si>
  <si>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</si>
  <si>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</si>
  <si>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</si>
  <si>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</si>
  <si>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</si>
  <si>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</si>
  <si>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</si>
  <si>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</si>
  <si>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</si>
  <si>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</si>
  <si>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</si>
  <si>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</si>
  <si>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</si>
  <si>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</si>
  <si>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</si>
  <si>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</si>
  <si>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</si>
  <si>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</si>
  <si>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</si>
  <si>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</si>
  <si>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</si>
  <si>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</si>
  <si>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</si>
  <si>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</si>
  <si>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</si>
  <si>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</si>
  <si>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</si>
  <si>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</si>
  <si>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</si>
  <si>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</si>
  <si>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</si>
  <si>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</si>
  <si>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</si>
  <si>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</si>
  <si>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</si>
  <si>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</si>
  <si>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</si>
  <si>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</si>
  <si>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</si>
  <si>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</si>
  <si>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</si>
  <si>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</si>
  <si>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</si>
  <si>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</si>
  <si>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</si>
  <si>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</si>
  <si>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</si>
  <si>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</si>
  <si>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</si>
  <si>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</si>
  <si>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</si>
  <si>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</si>
  <si>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</si>
  <si>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</si>
  <si>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</si>
  <si>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</si>
  <si>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</si>
  <si>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</si>
  <si>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</si>
  <si>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</si>
  <si>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</si>
  <si>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</si>
  <si>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</si>
  <si>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</si>
  <si>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</si>
  <si>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</si>
  <si>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</si>
  <si>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</si>
  <si>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</si>
  <si>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</si>
  <si>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</si>
  <si>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</si>
  <si>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</si>
  <si>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</si>
  <si>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</si>
  <si>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</si>
  <si>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</si>
  <si>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</si>
  <si>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</si>
  <si>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</si>
  <si>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</si>
  <si>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</si>
  <si>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</si>
  <si>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</si>
  <si>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</si>
  <si>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</si>
  <si>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</si>
  <si>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</si>
  <si>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</si>
  <si>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</si>
  <si>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</si>
  <si>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</si>
  <si>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</si>
  <si>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</si>
  <si>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</si>
  <si>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</si>
  <si>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</si>
  <si>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</si>
  <si>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</si>
  <si>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</si>
  <si>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</si>
  <si>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</si>
  <si>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</si>
  <si>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</si>
  <si>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</si>
  <si>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</si>
  <si>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</si>
  <si>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</si>
  <si>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</si>
  <si>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</si>
  <si>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</si>
  <si>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</si>
  <si>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</si>
  <si>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</si>
  <si>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</si>
  <si>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</si>
  <si>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</si>
  <si>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</si>
  <si>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</si>
  <si>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</si>
  <si>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</si>
  <si>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</si>
  <si>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</si>
  <si>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</si>
  <si>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</si>
  <si>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</si>
  <si>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</si>
  <si>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</si>
  <si>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</si>
  <si>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</si>
  <si>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</si>
  <si>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</si>
  <si>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</si>
  <si>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</si>
  <si>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</si>
  <si>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</si>
  <si>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</si>
  <si>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</si>
  <si>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</si>
  <si>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</si>
  <si>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</si>
  <si>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</si>
  <si>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</si>
  <si>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</si>
  <si>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</si>
  <si>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</si>
  <si>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</si>
  <si>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</si>
  <si>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</si>
  <si>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</si>
  <si>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</si>
  <si>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</si>
  <si>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</si>
  <si>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</si>
  <si>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</si>
  <si>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</si>
  <si>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</si>
  <si>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</si>
  <si>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</si>
  <si>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</si>
  <si>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</si>
  <si>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</si>
  <si>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</si>
  <si>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</si>
  <si>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</si>
  <si>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</si>
  <si>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</si>
  <si>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</si>
  <si>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</si>
  <si>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</si>
  <si>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</si>
  <si>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</si>
  <si>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</si>
  <si>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</si>
  <si>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</si>
  <si>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</si>
  <si>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</si>
  <si>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</si>
  <si>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</si>
  <si>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</si>
  <si>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</si>
  <si>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</si>
  <si>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</si>
  <si>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</si>
  <si>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</si>
  <si>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</si>
  <si>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</si>
  <si>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</si>
  <si>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</si>
  <si>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</si>
  <si>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</si>
  <si>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</si>
  <si>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</si>
  <si>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</si>
  <si>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</si>
  <si>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</si>
  <si>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</si>
  <si>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</si>
  <si>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</si>
  <si>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</si>
  <si>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</si>
  <si>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</si>
  <si>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</si>
  <si>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</si>
  <si>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</si>
  <si>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</si>
  <si>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</si>
  <si>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</si>
  <si>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</si>
  <si>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</si>
  <si>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</si>
  <si>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</si>
  <si>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</si>
  <si>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</si>
  <si>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</si>
  <si>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</si>
  <si>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</si>
  <si>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</si>
  <si>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</si>
  <si>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</si>
  <si>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</si>
  <si>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</si>
  <si>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</si>
  <si>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</si>
  <si>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</si>
  <si>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</si>
  <si>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</si>
  <si>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</si>
  <si>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</si>
  <si>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</si>
  <si>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</si>
  <si>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</si>
  <si>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</si>
  <si>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</si>
  <si>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</si>
  <si>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</si>
  <si>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</si>
  <si>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</si>
  <si>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</si>
  <si>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</si>
  <si>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</si>
  <si>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</si>
  <si>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</si>
  <si>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</si>
  <si>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</si>
  <si>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</si>
  <si>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</si>
  <si>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</si>
  <si>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</si>
  <si>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</si>
  <si>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</si>
  <si>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</si>
  <si>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</si>
  <si>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</si>
  <si>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</si>
  <si>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</si>
  <si>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</si>
  <si>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</si>
  <si>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</si>
  <si>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</si>
  <si>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</si>
  <si>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</si>
  <si>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</si>
  <si>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</si>
  <si>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</si>
  <si>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</si>
  <si>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</si>
  <si>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</si>
  <si>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</si>
  <si>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</si>
  <si>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</si>
  <si>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</si>
  <si>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</si>
  <si>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</si>
  <si>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</si>
  <si>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</si>
  <si>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</si>
  <si>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</si>
  <si>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</si>
  <si>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</si>
  <si>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</si>
  <si>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</si>
  <si>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</si>
  <si>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</si>
  <si>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</si>
  <si>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</si>
  <si>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</si>
  <si>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</si>
  <si>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</si>
  <si>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</si>
  <si>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</si>
  <si>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</si>
  <si>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</si>
  <si>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</si>
  <si>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</si>
  <si>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</si>
  <si>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</si>
  <si>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</si>
  <si>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</si>
  <si>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</si>
  <si>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</si>
  <si>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</si>
  <si>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</si>
  <si>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</si>
  <si>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</si>
  <si>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</si>
  <si>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</si>
  <si>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</si>
  <si>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</si>
  <si>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</si>
  <si>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</si>
  <si>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</si>
  <si>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</si>
  <si>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</si>
  <si>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</si>
  <si>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</si>
  <si>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</si>
  <si>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</si>
  <si>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</si>
  <si>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</si>
  <si>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</si>
  <si>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</si>
  <si>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</si>
  <si>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</si>
  <si>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</si>
  <si>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</si>
  <si>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</si>
  <si>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</si>
  <si>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</si>
  <si>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</si>
  <si>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</si>
  <si>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</si>
  <si>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</si>
  <si>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</si>
  <si>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</si>
  <si>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</si>
  <si>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</si>
  <si>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</si>
  <si>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</si>
  <si>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</si>
  <si>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</si>
  <si>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</si>
  <si>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</si>
  <si>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</si>
  <si>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</si>
  <si>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</si>
  <si>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</si>
  <si>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</si>
  <si>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</si>
  <si>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</si>
  <si>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</si>
  <si>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</si>
  <si>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</si>
  <si>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</si>
  <si>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</si>
  <si>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</si>
  <si>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</si>
  <si>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</si>
  <si>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</si>
  <si>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</si>
  <si>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</si>
  <si>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</si>
  <si>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</si>
  <si>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</si>
  <si>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</si>
  <si>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</si>
  <si>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</si>
  <si>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</si>
  <si>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</si>
  <si>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</si>
  <si>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</si>
  <si>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</si>
  <si>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</si>
  <si>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</si>
  <si>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</si>
  <si>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</si>
  <si>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</si>
  <si>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</si>
  <si>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</si>
  <si>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</si>
  <si>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</si>
  <si>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</si>
  <si>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</si>
  <si>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</si>
  <si>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</si>
  <si>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</si>
  <si>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</si>
  <si>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</si>
  <si>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</si>
  <si>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</si>
  <si>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</si>
  <si>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</si>
  <si>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</si>
  <si>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</si>
  <si>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</si>
  <si>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</si>
  <si>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</si>
  <si>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</si>
  <si>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</si>
  <si>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</si>
  <si>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</si>
  <si>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</si>
  <si>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</si>
  <si>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</si>
  <si>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</si>
  <si>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</si>
  <si>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</si>
  <si>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</si>
  <si>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</si>
  <si>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</si>
  <si>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</si>
  <si>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</si>
  <si>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</si>
  <si>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</si>
  <si>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</si>
  <si>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</si>
  <si>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</si>
  <si>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</si>
  <si>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</si>
  <si>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</si>
  <si>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</si>
  <si>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</si>
  <si>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</si>
  <si>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</si>
  <si>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</si>
  <si>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</si>
  <si>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</si>
  <si>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</si>
  <si>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</si>
  <si>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</si>
  <si>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</si>
  <si>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</si>
  <si>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</si>
  <si>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</si>
  <si>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</si>
  <si>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</si>
  <si>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</si>
  <si>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</si>
  <si>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</si>
  <si>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</si>
  <si>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</si>
  <si>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</si>
  <si>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</si>
  <si>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</si>
  <si>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</si>
  <si>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</si>
  <si>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</si>
  <si>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</si>
  <si>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</si>
  <si>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</si>
  <si>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</si>
  <si>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</si>
  <si>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</si>
  <si>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</si>
  <si>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</si>
  <si>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</si>
  <si>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</si>
  <si>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</si>
  <si>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</si>
  <si>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</si>
  <si>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</si>
  <si>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</si>
  <si>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</si>
  <si>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</si>
  <si>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</si>
  <si>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</si>
  <si>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</si>
  <si>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</si>
  <si>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</si>
  <si>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</si>
  <si>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</si>
  <si>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</si>
  <si>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</si>
  <si>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</si>
  <si>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</si>
  <si>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</si>
  <si>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</si>
  <si>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</si>
  <si>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</si>
  <si>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</si>
  <si>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</si>
  <si>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</si>
  <si>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</si>
  <si>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</si>
  <si>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</si>
  <si>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</si>
  <si>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</si>
  <si>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</si>
  <si>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</si>
  <si>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</si>
  <si>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</si>
  <si>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</si>
  <si>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</si>
  <si>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</si>
  <si>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</si>
  <si>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</si>
  <si>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</si>
  <si>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</si>
  <si>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</si>
  <si>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</si>
  <si>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</si>
  <si>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</si>
  <si>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</si>
  <si>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</si>
  <si>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</si>
  <si>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</si>
  <si>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</si>
  <si>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</si>
  <si>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</si>
  <si>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</si>
  <si>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</si>
  <si>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</si>
  <si>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</si>
  <si>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</si>
  <si>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</si>
  <si>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</si>
  <si>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</si>
  <si>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</si>
  <si>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</si>
  <si>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</si>
  <si>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</si>
  <si>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</si>
  <si>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</si>
  <si>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</si>
  <si>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</si>
  <si>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</si>
  <si>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</si>
  <si>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</si>
  <si>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</si>
  <si>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</si>
  <si>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</si>
  <si>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</si>
  <si>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</si>
  <si>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</si>
  <si>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</si>
  <si>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</si>
  <si>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</si>
  <si>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</si>
  <si>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</si>
  <si>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</si>
  <si>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</si>
  <si>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</si>
  <si>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</si>
  <si>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</si>
  <si>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</si>
  <si>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</si>
  <si>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</si>
  <si>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</si>
  <si>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</si>
  <si>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</si>
  <si>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</si>
  <si>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</si>
  <si>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</si>
  <si>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</si>
  <si>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</si>
  <si>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</si>
  <si>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</si>
  <si>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</si>
  <si>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</si>
  <si>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</si>
  <si>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</si>
  <si>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</si>
  <si>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</si>
  <si>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</si>
  <si>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</si>
  <si>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</si>
  <si>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</si>
  <si>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</si>
  <si>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</si>
  <si>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</si>
  <si>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</si>
  <si>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</si>
  <si>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</si>
  <si>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</si>
  <si>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</si>
  <si>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</si>
  <si>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</si>
  <si>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</si>
  <si>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</si>
  <si>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</si>
  <si>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</si>
  <si>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</si>
  <si>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</si>
  <si>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</si>
  <si>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</si>
  <si>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</si>
  <si>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</si>
  <si>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</si>
  <si>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</si>
  <si>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</si>
  <si>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</si>
  <si>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</si>
  <si>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</si>
  <si>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</si>
  <si>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</si>
  <si>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</si>
  <si>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</si>
  <si>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</si>
  <si>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</si>
  <si>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</si>
  <si>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</si>
  <si>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</si>
  <si>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</si>
  <si>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</si>
  <si>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</si>
  <si>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</si>
  <si>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</si>
  <si>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</si>
  <si>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</si>
  <si>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</si>
  <si>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</si>
  <si>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</si>
  <si>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</si>
  <si>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</si>
  <si>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</si>
  <si>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</si>
  <si>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</si>
  <si>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</si>
  <si>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</si>
  <si>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</si>
  <si>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</si>
  <si>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</si>
  <si>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</si>
  <si>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</si>
  <si>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</si>
  <si>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</si>
  <si>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</si>
  <si>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</si>
  <si>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</si>
  <si>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</si>
  <si>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</si>
  <si>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</si>
  <si>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</si>
  <si>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</si>
  <si>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</si>
  <si>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</si>
  <si>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</si>
  <si>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</si>
  <si>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</si>
  <si>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</si>
  <si>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</si>
  <si>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</si>
  <si>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</si>
  <si>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</si>
  <si>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</si>
  <si>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</si>
  <si>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</si>
  <si>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</si>
  <si>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</si>
  <si>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</si>
  <si>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</si>
  <si>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</si>
  <si>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</si>
  <si>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</si>
  <si>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</si>
  <si>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</si>
  <si>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</si>
  <si>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</si>
  <si>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</si>
  <si>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</si>
  <si>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</si>
  <si>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</si>
  <si>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</si>
  <si>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</si>
  <si>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</si>
  <si>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</si>
  <si>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</si>
  <si>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</si>
  <si>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</si>
  <si>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</si>
  <si>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</si>
  <si>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</si>
  <si>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</si>
  <si>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</si>
  <si>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</si>
  <si>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</si>
  <si>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</si>
  <si>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</si>
  <si>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</si>
  <si>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</si>
  <si>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</si>
  <si>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</si>
  <si>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</si>
  <si>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</si>
  <si>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</si>
  <si>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</si>
  <si>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</si>
  <si>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</si>
  <si>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</si>
  <si>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</si>
  <si>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</si>
  <si>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</si>
  <si>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</si>
  <si>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</si>
  <si>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</si>
  <si>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</si>
  <si>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</si>
  <si>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</si>
  <si>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</si>
  <si>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</si>
  <si>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</si>
  <si>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</si>
  <si>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</si>
  <si>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</si>
  <si>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</si>
  <si>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</si>
  <si>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</si>
  <si>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</si>
  <si>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</si>
  <si>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</si>
  <si>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</si>
  <si>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</si>
  <si>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</si>
  <si>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</si>
  <si>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</si>
  <si>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</si>
  <si>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</si>
  <si>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</si>
  <si>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</si>
  <si>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</si>
  <si>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</si>
  <si>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</si>
  <si>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</si>
  <si>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</si>
  <si>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</si>
  <si>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</si>
  <si>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</si>
  <si>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</si>
  <si>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</si>
  <si>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</si>
  <si>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</si>
  <si>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</si>
  <si>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</si>
  <si>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</si>
  <si>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</si>
  <si>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</si>
  <si>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</si>
  <si>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</si>
  <si>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</si>
  <si>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</si>
  <si>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</si>
  <si>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</si>
  <si>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</si>
  <si>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</si>
  <si>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</si>
  <si>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</si>
  <si>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</si>
  <si>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</si>
  <si>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</si>
  <si>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</si>
  <si>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</si>
  <si>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</si>
  <si>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</si>
  <si>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</si>
  <si>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</si>
  <si>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</si>
  <si>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</si>
  <si>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</si>
  <si>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</si>
  <si>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</si>
  <si>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</si>
  <si>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</si>
  <si>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</si>
  <si>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</si>
  <si>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</si>
  <si>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</si>
  <si>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</si>
  <si>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</si>
  <si>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</si>
  <si>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</si>
  <si>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</si>
  <si>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</si>
  <si>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</si>
  <si>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</si>
  <si>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</si>
  <si>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</si>
  <si>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</si>
  <si>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</si>
  <si>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</si>
  <si>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</si>
  <si>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</si>
  <si>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</si>
  <si>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</si>
  <si>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</si>
  <si>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</si>
  <si>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</si>
  <si>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</si>
  <si>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</si>
  <si>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</si>
  <si>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</si>
  <si>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</si>
  <si>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</si>
  <si>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</si>
  <si>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</si>
  <si>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</si>
  <si>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</si>
  <si>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</si>
  <si>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</si>
  <si>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</si>
  <si>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</si>
  <si>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</si>
  <si>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</si>
  <si>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</si>
  <si>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</si>
  <si>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</si>
  <si>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</si>
  <si>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</si>
  <si>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</si>
  <si>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</si>
  <si>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</si>
  <si>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</si>
  <si>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</si>
  <si>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</si>
  <si>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</si>
  <si>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</si>
  <si>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</si>
  <si>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</si>
  <si>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</si>
  <si>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</si>
  <si>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</si>
  <si>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</si>
  <si>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</si>
  <si>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</si>
  <si>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</si>
  <si>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</si>
  <si>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</si>
  <si>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</si>
  <si>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</si>
  <si>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</si>
  <si>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</si>
  <si>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</si>
  <si>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</si>
  <si>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</si>
  <si>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</si>
  <si>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</si>
  <si>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</si>
  <si>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</si>
  <si>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</si>
  <si>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</si>
  <si>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</si>
  <si>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</si>
  <si>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</si>
  <si>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</si>
  <si>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</si>
  <si>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</si>
  <si>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</si>
  <si>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</si>
  <si>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</si>
  <si>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</si>
  <si>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</si>
  <si>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</si>
  <si>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</si>
  <si>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</si>
  <si>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</si>
  <si>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</si>
  <si>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</si>
  <si>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</si>
  <si>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</si>
  <si>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</si>
  <si>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</si>
  <si>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</si>
  <si>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</si>
  <si>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</si>
  <si>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</si>
  <si>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</si>
  <si>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</si>
  <si>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</si>
  <si>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</si>
  <si>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</si>
  <si>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</si>
  <si>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</si>
  <si>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</si>
  <si>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</si>
  <si>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</si>
  <si>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</si>
  <si>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</si>
  <si>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</si>
  <si>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</si>
  <si>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</si>
  <si>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</si>
  <si>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</si>
  <si>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</si>
  <si>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</si>
  <si>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</si>
  <si>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</si>
  <si>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</si>
  <si>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</si>
  <si>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</si>
  <si>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</si>
  <si>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</si>
  <si>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</si>
  <si>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</si>
  <si>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</si>
  <si>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</si>
  <si>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</si>
  <si>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</si>
  <si>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</si>
  <si>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</si>
  <si>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</si>
  <si>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</si>
  <si>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</si>
  <si>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</si>
  <si>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</si>
  <si>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</si>
  <si>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</si>
  <si>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</si>
  <si>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</si>
  <si>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</si>
  <si>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</si>
  <si>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</si>
  <si>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</si>
  <si>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</si>
  <si>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</si>
  <si>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</si>
  <si>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</si>
  <si>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</si>
  <si>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</si>
  <si>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</si>
  <si>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</si>
  <si>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</si>
  <si>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</si>
  <si>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</si>
  <si>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</si>
  <si>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</si>
  <si>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</si>
  <si>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</si>
  <si>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</si>
  <si>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</si>
  <si>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</si>
  <si>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</si>
  <si>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</si>
  <si>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</si>
  <si>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</si>
  <si>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</si>
  <si>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</si>
  <si>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</si>
  <si>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</si>
  <si>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</si>
  <si>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</si>
  <si>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</si>
  <si>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</si>
  <si>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</si>
  <si>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</si>
  <si>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</si>
  <si>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</si>
  <si>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</si>
  <si>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</si>
  <si>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</si>
  <si>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</si>
  <si>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</si>
  <si>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</si>
  <si>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</si>
  <si>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</si>
  <si>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</si>
  <si>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</si>
  <si>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</si>
  <si>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</si>
  <si>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</si>
  <si>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</si>
  <si>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</si>
  <si>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</si>
  <si>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</si>
  <si>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</si>
  <si>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</si>
  <si>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</si>
  <si>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</si>
  <si>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</si>
  <si>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</si>
  <si>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</si>
  <si>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</si>
  <si>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</si>
  <si>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</si>
  <si>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</si>
  <si>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</si>
  <si>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</si>
  <si>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</si>
  <si>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</si>
  <si>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</si>
  <si>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</si>
  <si>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</si>
  <si>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</si>
  <si>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</si>
  <si>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</si>
  <si>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</si>
  <si>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</si>
  <si>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</si>
  <si>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</si>
  <si>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</si>
  <si>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</si>
  <si>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</si>
  <si>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</si>
  <si>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</si>
  <si>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</si>
  <si>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</si>
  <si>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</si>
  <si>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</si>
  <si>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</si>
  <si>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</si>
  <si>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</si>
  <si>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</si>
  <si>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</si>
  <si>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</si>
  <si>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</si>
  <si>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</si>
  <si>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</si>
  <si>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</si>
  <si>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</si>
  <si>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</si>
  <si>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</si>
  <si>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</si>
  <si>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</si>
  <si>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</si>
  <si>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</si>
  <si>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</si>
  <si>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</si>
  <si>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</si>
  <si>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</si>
  <si>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</si>
  <si>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</si>
  <si>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</si>
  <si>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</si>
  <si>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</si>
  <si>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</si>
  <si>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</si>
  <si>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</si>
  <si>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</si>
  <si>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</si>
  <si>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</si>
  <si>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</si>
  <si>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</si>
  <si>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</si>
  <si>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</si>
  <si>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</si>
  <si>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</si>
  <si>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</si>
  <si>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</si>
  <si>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</si>
  <si>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</si>
  <si>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</si>
  <si>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</si>
  <si>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</si>
  <si>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</si>
  <si>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</si>
  <si>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</si>
  <si>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</si>
  <si>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</si>
  <si>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</si>
  <si>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</si>
  <si>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</si>
  <si>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</si>
  <si>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</si>
  <si>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</si>
  <si>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</si>
  <si>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</si>
  <si>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</si>
  <si>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</si>
  <si>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</si>
  <si>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</si>
  <si>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</si>
  <si>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</si>
  <si>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</si>
  <si>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</si>
  <si>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</si>
  <si>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</si>
  <si>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</si>
  <si>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</si>
  <si>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</si>
  <si>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</si>
  <si>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</si>
  <si>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</si>
  <si>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</si>
  <si>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</si>
  <si>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</si>
  <si>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</si>
  <si>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</si>
  <si>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</si>
  <si>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</si>
  <si>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</si>
  <si>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</si>
  <si>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</si>
  <si>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</si>
  <si>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</si>
  <si>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</si>
  <si>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</si>
  <si>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</si>
  <si>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</si>
  <si>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</si>
  <si>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</si>
  <si>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</si>
  <si>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</si>
  <si>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</si>
  <si>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</si>
  <si>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</si>
  <si>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</si>
  <si>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</si>
  <si>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</si>
  <si>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</si>
  <si>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</si>
  <si>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</si>
  <si>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</si>
  <si>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</si>
  <si>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</si>
  <si>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</si>
  <si>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</si>
  <si>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</si>
  <si>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</si>
  <si>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</si>
  <si>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</si>
  <si>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</si>
  <si>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</si>
  <si>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</si>
  <si>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</si>
  <si>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</si>
  <si>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</si>
  <si>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</si>
  <si>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</si>
  <si>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</si>
  <si>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</si>
  <si>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</si>
  <si>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</si>
  <si>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</si>
  <si>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</si>
  <si>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</si>
  <si>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</si>
  <si>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</si>
  <si>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</si>
  <si>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</si>
  <si>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</si>
  <si>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</si>
  <si>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</si>
  <si>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</si>
  <si>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</si>
  <si>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</si>
  <si>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</si>
  <si>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</si>
  <si>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</si>
  <si>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</si>
  <si>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</si>
  <si>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</si>
  <si>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</si>
  <si>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</si>
  <si>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</si>
  <si>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</si>
  <si>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</si>
  <si>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</si>
  <si>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</si>
  <si>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</si>
  <si>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</si>
  <si>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</si>
  <si>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</si>
  <si>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</si>
  <si>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</si>
  <si>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</si>
  <si>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</si>
  <si>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</si>
  <si>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</si>
  <si>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</si>
  <si>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</si>
  <si>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</si>
  <si>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</si>
  <si>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</si>
  <si>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</si>
  <si>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</si>
  <si>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</si>
  <si>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</si>
  <si>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</si>
  <si>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</si>
  <si>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</si>
  <si>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</si>
  <si>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</si>
  <si>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</si>
  <si>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</si>
  <si>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</si>
  <si>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</si>
  <si>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</si>
  <si>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</si>
  <si>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</si>
  <si>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</si>
  <si>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</si>
  <si>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</si>
  <si>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</si>
  <si>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</si>
  <si>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</si>
  <si>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</si>
  <si>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</si>
  <si>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</si>
  <si>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</si>
  <si>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</si>
  <si>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</si>
  <si>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</si>
  <si>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</si>
  <si>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</si>
  <si>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</si>
  <si>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</si>
  <si>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</si>
  <si>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</si>
  <si>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</si>
  <si>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</si>
  <si>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</si>
  <si>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</si>
  <si>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</si>
  <si>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</si>
  <si>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</si>
  <si>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</si>
  <si>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</si>
  <si>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</si>
  <si>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</si>
  <si>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</si>
  <si>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</si>
  <si>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</si>
  <si>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</si>
  <si>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</si>
  <si>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</si>
  <si>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</si>
  <si>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</si>
  <si>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</si>
  <si>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</si>
  <si>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</si>
  <si>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</si>
  <si>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</si>
  <si>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</si>
  <si>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</si>
  <si>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</si>
  <si>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</si>
  <si>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</si>
  <si>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</si>
  <si>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</si>
  <si>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</si>
  <si>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</si>
  <si>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</si>
  <si>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</si>
  <si>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</si>
  <si>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</si>
  <si>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</si>
  <si>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</si>
  <si>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</si>
  <si>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</si>
  <si>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</si>
  <si>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</si>
  <si>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</si>
  <si>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</si>
  <si>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</si>
  <si>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</si>
  <si>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</si>
  <si>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</si>
  <si>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</si>
  <si>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</si>
  <si>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</si>
  <si>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</si>
  <si>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</si>
  <si>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</si>
  <si>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</si>
  <si>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</si>
  <si>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</si>
  <si>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</si>
  <si>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</si>
  <si>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</si>
  <si>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</si>
  <si>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</si>
  <si>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</si>
  <si>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</si>
  <si>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</si>
  <si>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</si>
  <si>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</si>
  <si>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</si>
  <si>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</si>
  <si>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</si>
  <si>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</si>
  <si>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</si>
  <si>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</si>
  <si>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</si>
  <si>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</si>
  <si>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</si>
  <si>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</si>
  <si>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</si>
  <si>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</si>
  <si>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</si>
  <si>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</si>
  <si>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</si>
  <si>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</si>
  <si>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</si>
  <si>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</si>
  <si>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</si>
  <si>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</si>
  <si>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</si>
  <si>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</si>
  <si>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</si>
  <si>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</si>
  <si>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</si>
  <si>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</si>
  <si>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</si>
  <si>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</si>
  <si>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</si>
  <si>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</si>
  <si>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</si>
  <si>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</si>
  <si>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</si>
  <si>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</si>
  <si>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</si>
  <si>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</si>
  <si>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</si>
  <si>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</si>
  <si>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</si>
  <si>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</si>
  <si>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</si>
  <si>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</si>
  <si>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</si>
  <si>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</si>
  <si>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</si>
  <si>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</si>
  <si>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</si>
  <si>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</si>
  <si>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</si>
  <si>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</si>
  <si>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</si>
  <si>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</si>
  <si>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</si>
  <si>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</si>
  <si>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</si>
  <si>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</si>
  <si>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</si>
  <si>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</si>
  <si>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</si>
  <si>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</si>
  <si>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</si>
  <si>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</si>
  <si>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</si>
  <si>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</si>
  <si>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</si>
  <si>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</si>
  <si>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</si>
  <si>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</si>
  <si>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</si>
  <si>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</si>
  <si>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</si>
  <si>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</si>
  <si>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</si>
  <si>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</si>
  <si>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</si>
  <si>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</si>
  <si>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</si>
  <si>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</si>
  <si>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</si>
  <si>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</si>
  <si>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</si>
  <si>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</si>
  <si>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</si>
  <si>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</si>
  <si>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</si>
  <si>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</si>
  <si>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</si>
  <si>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</si>
  <si>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</si>
  <si>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</si>
  <si>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</si>
  <si>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</si>
  <si>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</si>
  <si>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</si>
  <si>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</si>
  <si>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</si>
  <si>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</si>
  <si>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</si>
  <si>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</si>
  <si>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</si>
  <si>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</si>
  <si>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</si>
  <si>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</si>
  <si>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</si>
  <si>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</si>
  <si>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</si>
  <si>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</si>
  <si>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</si>
  <si>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</si>
  <si>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</si>
  <si>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</si>
  <si>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</si>
  <si>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</si>
  <si>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</si>
  <si>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</si>
  <si>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</si>
  <si>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</si>
  <si>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</si>
  <si>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</si>
  <si>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</si>
  <si>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</si>
  <si>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</si>
  <si>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</si>
  <si>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</si>
  <si>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</si>
  <si>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</si>
  <si>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</si>
  <si>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</si>
  <si>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</si>
  <si>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</si>
  <si>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</si>
  <si>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</si>
  <si>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</si>
  <si>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</si>
  <si>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</si>
  <si>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</si>
  <si>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</si>
  <si>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</si>
  <si>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</si>
  <si>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</si>
  <si>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</si>
  <si>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</si>
  <si>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</si>
  <si>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</si>
  <si>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</si>
  <si>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</si>
  <si>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</si>
  <si>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</si>
  <si>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</si>
  <si>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</si>
  <si>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</si>
  <si>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</si>
  <si>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</si>
  <si>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</si>
  <si>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</si>
  <si>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</si>
  <si>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</si>
  <si>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</si>
  <si>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</si>
  <si>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</si>
  <si>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</si>
  <si>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</si>
  <si>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</si>
  <si>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</si>
  <si>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</si>
  <si>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</si>
  <si>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</si>
  <si>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</si>
  <si>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</si>
  <si>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</si>
  <si>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</si>
  <si>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</si>
  <si>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</si>
  <si>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</si>
  <si>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</si>
  <si>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</si>
  <si>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</si>
  <si>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</si>
  <si>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</si>
  <si>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</si>
  <si>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</si>
  <si>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</si>
  <si>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</si>
  <si>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</si>
  <si>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</si>
  <si>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</si>
  <si>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</si>
  <si>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</si>
  <si>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</si>
  <si>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</si>
  <si>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</si>
  <si>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</si>
  <si>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</si>
  <si>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</si>
  <si>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</si>
  <si>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</si>
  <si>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</si>
  <si>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</si>
  <si>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</si>
  <si>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</si>
  <si>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</si>
  <si>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</si>
  <si>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</si>
  <si>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</si>
  <si>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</si>
  <si>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</si>
  <si>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</si>
  <si>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</si>
  <si>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</si>
  <si>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</si>
  <si>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</si>
  <si>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</si>
  <si>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</si>
  <si>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</si>
  <si>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</si>
  <si>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</si>
  <si>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</si>
  <si>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</si>
  <si>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</si>
  <si>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</si>
  <si>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</si>
  <si>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</si>
  <si>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</si>
  <si>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</si>
  <si>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</si>
  <si>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</si>
  <si>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</si>
  <si>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</si>
  <si>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</si>
  <si>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</si>
  <si>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</si>
  <si>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</si>
  <si>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</si>
  <si>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</si>
  <si>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</si>
  <si>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</si>
  <si>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</si>
  <si>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</si>
  <si>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</si>
  <si>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</si>
  <si>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</si>
  <si>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</si>
  <si>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</si>
  <si>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</si>
  <si>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</si>
  <si>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</si>
  <si>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</si>
  <si>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</si>
  <si>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</si>
  <si>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</si>
  <si>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</si>
  <si>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</si>
  <si>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</si>
  <si>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</si>
  <si>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</si>
  <si>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</si>
  <si>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</si>
  <si>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</si>
  <si>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</si>
  <si>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</si>
  <si>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</si>
  <si>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</si>
  <si>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</si>
  <si>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</si>
  <si>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</si>
  <si>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</si>
  <si>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</si>
  <si>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</si>
  <si>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</si>
  <si>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</si>
  <si>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</si>
  <si>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</si>
  <si>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</si>
  <si>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</si>
  <si>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</si>
  <si>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</si>
  <si>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</si>
  <si>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</si>
  <si>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</si>
  <si>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</si>
  <si>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</si>
  <si>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</si>
  <si>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</si>
  <si>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</si>
  <si>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</si>
  <si>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</si>
  <si>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</si>
  <si>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</si>
  <si>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</si>
  <si>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</si>
  <si>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</si>
  <si>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</si>
  <si>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</si>
  <si>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</si>
  <si>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</si>
  <si>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</si>
  <si>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</si>
  <si>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</si>
  <si>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</si>
  <si>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</si>
  <si>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</si>
  <si>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</si>
  <si>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</si>
  <si>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</si>
  <si>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</si>
  <si>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</si>
  <si>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</si>
  <si>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</si>
  <si>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</si>
  <si>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</si>
  <si>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</si>
  <si>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</si>
  <si>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</si>
  <si>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</si>
  <si>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</si>
  <si>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</si>
  <si>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</si>
  <si>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</si>
  <si>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</si>
  <si>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</si>
  <si>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</si>
  <si>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</si>
  <si>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</si>
  <si>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</si>
  <si>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</si>
  <si>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</si>
  <si>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</si>
  <si>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</si>
  <si>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</si>
  <si>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</si>
  <si>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</si>
  <si>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</si>
  <si>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</si>
  <si>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</si>
  <si>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</si>
  <si>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</si>
  <si>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</si>
  <si>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</si>
  <si>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</si>
  <si>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</si>
  <si>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</si>
  <si>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</si>
  <si>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</si>
  <si>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</si>
  <si>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</si>
  <si>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</si>
  <si>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</si>
  <si>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</si>
  <si>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</si>
  <si>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</si>
  <si>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</si>
  <si>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</si>
  <si>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</si>
  <si>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</si>
  <si>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</si>
  <si>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</si>
  <si>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</si>
  <si>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</si>
  <si>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</si>
  <si>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</si>
  <si>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</si>
  <si>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</si>
  <si>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</si>
  <si>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</si>
  <si>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</si>
  <si>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</si>
  <si>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</si>
  <si>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</si>
  <si>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</si>
  <si>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</si>
  <si>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</si>
  <si>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</si>
  <si>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</si>
  <si>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</si>
  <si>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</si>
  <si>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</si>
  <si>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</si>
  <si>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</si>
  <si>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</si>
  <si>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</si>
  <si>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</si>
  <si>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</si>
  <si>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</si>
  <si>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</si>
  <si>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</si>
  <si>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</si>
  <si>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</si>
  <si>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</si>
  <si>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</si>
  <si>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</si>
  <si>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</si>
  <si>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</si>
  <si>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</si>
  <si>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</si>
  <si>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</si>
  <si>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</si>
  <si>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</si>
  <si>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</si>
  <si>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</si>
  <si>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</si>
  <si>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</si>
  <si>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</si>
  <si>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</si>
  <si>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</si>
  <si>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</si>
  <si>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</si>
  <si>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</si>
  <si>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</si>
  <si>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</si>
  <si>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</si>
  <si>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</si>
  <si>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</si>
  <si>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</si>
  <si>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</si>
  <si>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</si>
  <si>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</si>
  <si>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</si>
  <si>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</si>
  <si>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</si>
  <si>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</si>
  <si>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</si>
  <si>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</si>
  <si>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</si>
  <si>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</si>
  <si>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</si>
  <si>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</si>
  <si>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</si>
  <si>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</si>
  <si>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</si>
  <si>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</si>
  <si>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</si>
  <si>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</si>
  <si>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</si>
  <si>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</si>
  <si>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</si>
  <si>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</si>
  <si>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</si>
  <si>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</si>
  <si>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</si>
  <si>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</si>
  <si>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</si>
  <si>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</si>
  <si>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</si>
  <si>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</si>
  <si>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</si>
  <si>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</si>
  <si>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</si>
  <si>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</si>
  <si>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</si>
  <si>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</si>
  <si>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</si>
  <si>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</si>
  <si>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</si>
  <si>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</si>
  <si>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</si>
  <si>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</si>
  <si>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</si>
  <si>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</si>
  <si>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</si>
  <si>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</si>
  <si>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</si>
  <si>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</si>
  <si>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</si>
  <si>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</si>
  <si>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</si>
  <si>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</si>
  <si>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</si>
  <si>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</si>
  <si>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</si>
  <si>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</si>
  <si>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</si>
  <si>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</si>
  <si>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</si>
  <si>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</si>
  <si>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</si>
  <si>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</si>
  <si>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</si>
  <si>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</si>
  <si>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</si>
  <si>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</si>
  <si>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</si>
  <si>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</si>
  <si>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</si>
  <si>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</si>
  <si>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</si>
  <si>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</si>
  <si>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</si>
  <si>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</si>
  <si>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</si>
  <si>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</si>
  <si>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</si>
  <si>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</si>
  <si>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</si>
  <si>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</si>
  <si>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</si>
  <si>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</si>
  <si>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</si>
  <si>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</si>
  <si>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</si>
  <si>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</si>
  <si>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</si>
  <si>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</si>
  <si>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</si>
  <si>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</si>
  <si>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</si>
  <si>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</si>
  <si>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</si>
  <si>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</si>
  <si>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</si>
  <si>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</si>
  <si>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</si>
  <si>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</si>
  <si>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</si>
  <si>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</si>
  <si>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</si>
  <si>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</si>
  <si>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</si>
  <si>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</si>
  <si>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</si>
  <si>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</si>
  <si>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</si>
  <si>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</si>
  <si>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</si>
  <si>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</si>
  <si>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</si>
  <si>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</si>
  <si>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</si>
  <si>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</si>
  <si>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</si>
  <si>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</si>
  <si>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</si>
  <si>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</si>
  <si>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</si>
  <si>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</si>
  <si>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</si>
  <si>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</si>
  <si>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</si>
  <si>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</si>
  <si>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</si>
  <si>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</si>
  <si>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</si>
  <si>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</si>
  <si>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</si>
  <si>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</si>
  <si>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</si>
  <si>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</si>
  <si>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</si>
  <si>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</si>
  <si>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</si>
  <si>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</si>
  <si>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</si>
  <si>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</si>
  <si>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</si>
  <si>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</si>
  <si>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</si>
  <si>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</si>
  <si>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</si>
  <si>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</si>
  <si>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</si>
  <si>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</si>
  <si>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</si>
  <si>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</si>
  <si>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</si>
  <si>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</si>
  <si>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</si>
  <si>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</si>
  <si>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</si>
  <si>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</si>
  <si>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</si>
  <si>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</si>
  <si>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</si>
  <si>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</si>
  <si>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</si>
  <si>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</si>
  <si>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</si>
  <si>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</si>
  <si>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</si>
  <si>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</si>
  <si>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</si>
  <si>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</si>
  <si>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</si>
  <si>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</si>
  <si>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</si>
  <si>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</si>
  <si>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</si>
  <si>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</si>
  <si>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</si>
  <si>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</si>
  <si>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</si>
  <si>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</si>
  <si>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</si>
  <si>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</si>
  <si>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</si>
  <si>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</si>
  <si>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</si>
  <si>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</si>
  <si>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</si>
  <si>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</si>
  <si>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</si>
  <si>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</si>
  <si>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</si>
  <si>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</si>
  <si>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</si>
  <si>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</si>
  <si>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</si>
  <si>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</si>
  <si>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</si>
  <si>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</si>
  <si>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</si>
  <si>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</si>
  <si>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</si>
  <si>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</si>
  <si>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</si>
  <si>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</si>
  <si>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</si>
  <si>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</si>
  <si>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</si>
  <si>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</si>
  <si>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</si>
  <si>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</si>
  <si>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</si>
  <si>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</si>
  <si>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</si>
  <si>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</si>
  <si>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</si>
  <si>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</si>
  <si>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</si>
  <si>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</si>
  <si>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</si>
  <si>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</si>
  <si>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</si>
  <si>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</si>
  <si>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</si>
  <si>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</si>
  <si>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</si>
  <si>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</si>
  <si>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</si>
  <si>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</si>
  <si>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</si>
  <si>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</si>
  <si>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</si>
  <si>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</si>
  <si>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</si>
  <si>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</si>
  <si>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</si>
  <si>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</si>
  <si>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</si>
  <si>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</si>
  <si>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</si>
  <si>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</si>
  <si>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</si>
  <si>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</si>
  <si>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</si>
  <si>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</si>
  <si>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</si>
  <si>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</si>
  <si>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</si>
  <si>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</si>
  <si>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</si>
  <si>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</si>
  <si>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</si>
  <si>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</si>
  <si>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</si>
  <si>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</si>
  <si>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</si>
  <si>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</si>
  <si>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</si>
  <si>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</si>
  <si>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</si>
  <si>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</si>
  <si>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</si>
  <si>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</si>
  <si>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</si>
  <si>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</si>
  <si>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</si>
  <si>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</si>
  <si>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</si>
  <si>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</si>
  <si>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</si>
  <si>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</si>
  <si>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</si>
  <si>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</si>
  <si>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</si>
  <si>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</si>
  <si>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</si>
  <si>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</si>
  <si>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</si>
  <si>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</si>
  <si>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</si>
  <si>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</si>
  <si>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</si>
  <si>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</si>
  <si>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</si>
  <si>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</si>
  <si>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</si>
  <si>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</si>
  <si>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</si>
  <si>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</si>
  <si>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</si>
  <si>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</si>
  <si>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</si>
  <si>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</si>
  <si>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</si>
  <si>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</si>
  <si>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</si>
  <si>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</si>
  <si>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</si>
  <si>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</si>
  <si>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</si>
  <si>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</si>
  <si>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</si>
  <si>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</si>
  <si>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</si>
  <si>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</si>
  <si>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</si>
  <si>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</si>
  <si>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</si>
  <si>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</si>
  <si>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</si>
  <si>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</si>
  <si>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</si>
  <si>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</si>
  <si>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</si>
  <si>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</si>
  <si>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</si>
  <si>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</si>
  <si>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</si>
  <si>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</si>
  <si>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</si>
  <si>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</si>
  <si>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</si>
  <si>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</si>
  <si>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</si>
  <si>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</si>
  <si>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</si>
  <si>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</si>
  <si>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</si>
  <si>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</si>
  <si>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</si>
  <si>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</si>
  <si>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</si>
  <si>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</si>
  <si>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</si>
  <si>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</si>
  <si>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</si>
  <si>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</si>
  <si>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</si>
  <si>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</si>
  <si>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</si>
  <si>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</si>
  <si>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</si>
  <si>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</si>
  <si>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</si>
  <si>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</si>
  <si>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</si>
  <si>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</si>
  <si>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</si>
  <si>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</si>
  <si>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</si>
  <si>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</si>
  <si>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</si>
  <si>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</si>
  <si>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</si>
  <si>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</si>
  <si>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</si>
  <si>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</si>
  <si>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</si>
  <si>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</si>
  <si>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</si>
  <si>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</si>
  <si>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</si>
  <si>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</si>
  <si>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</si>
  <si>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</si>
  <si>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</si>
  <si>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</si>
  <si>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</si>
  <si>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</si>
  <si>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</si>
  <si>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</si>
  <si>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</si>
  <si>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</si>
  <si>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</si>
  <si>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</si>
  <si>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</si>
  <si>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</si>
  <si>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</si>
  <si>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</si>
  <si>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</si>
  <si>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</si>
  <si>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</si>
  <si>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</si>
  <si>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</si>
  <si>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</si>
  <si>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</si>
  <si>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</si>
  <si>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</si>
  <si>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</si>
  <si>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</si>
  <si>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</si>
  <si>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</si>
  <si>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</si>
  <si>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</si>
  <si>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</si>
  <si>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</si>
  <si>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</si>
  <si>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</si>
  <si>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</si>
  <si>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</si>
  <si>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</si>
  <si>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</si>
  <si>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</si>
  <si>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</si>
  <si>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</si>
  <si>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</si>
  <si>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</si>
  <si>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</si>
  <si>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</si>
  <si>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</si>
  <si>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</si>
  <si>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</si>
  <si>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</si>
  <si>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</si>
  <si>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</si>
  <si>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</si>
  <si>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</si>
  <si>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</si>
  <si>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</si>
  <si>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</si>
  <si>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</si>
  <si>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</si>
  <si>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</si>
  <si>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</si>
  <si>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</si>
  <si>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</si>
  <si>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</si>
  <si>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</si>
  <si>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</si>
  <si>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</si>
  <si>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</si>
  <si>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</si>
  <si>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</si>
  <si>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</si>
  <si>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</si>
  <si>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</si>
  <si>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</si>
  <si>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</si>
  <si>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</si>
  <si>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</si>
  <si>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</si>
  <si>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</si>
  <si>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</si>
  <si>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</si>
  <si>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</si>
  <si>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</si>
  <si>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</si>
  <si>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</si>
  <si>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</si>
  <si>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</si>
  <si>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</si>
  <si>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</si>
  <si>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</si>
  <si>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</si>
  <si>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</si>
  <si>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</si>
  <si>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</si>
  <si>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</si>
  <si>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</si>
  <si>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</si>
  <si>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</si>
  <si>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</si>
  <si>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</si>
  <si>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</si>
  <si>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</si>
  <si>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</si>
  <si>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</si>
  <si>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</si>
  <si>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</si>
  <si>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</si>
  <si>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</si>
  <si>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</si>
  <si>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</si>
  <si>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</si>
  <si>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</si>
  <si>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</si>
  <si>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</si>
  <si>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</si>
  <si>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</si>
  <si>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</si>
  <si>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</si>
  <si>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</si>
  <si>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</si>
  <si>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</si>
  <si>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</si>
  <si>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</si>
  <si>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</si>
  <si>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</si>
  <si>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</si>
  <si>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</si>
  <si>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</si>
  <si>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</si>
  <si>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</si>
  <si>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</si>
  <si>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</si>
  <si>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</si>
  <si>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</si>
  <si>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</si>
  <si>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</si>
  <si>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</si>
  <si>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</si>
  <si>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</si>
  <si>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</si>
  <si>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</si>
  <si>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</si>
  <si>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</si>
  <si>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</si>
  <si>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</si>
  <si>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</si>
  <si>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</si>
  <si>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</si>
  <si>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</si>
  <si>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</si>
  <si>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</si>
  <si>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</si>
  <si>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</si>
  <si>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</si>
  <si>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</si>
  <si>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</si>
  <si>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</si>
  <si>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</si>
  <si>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</si>
  <si>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</si>
  <si>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</si>
  <si>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</si>
  <si>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</si>
  <si>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</si>
  <si>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</si>
  <si>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</si>
  <si>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</si>
  <si>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</si>
  <si>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</si>
  <si>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</si>
  <si>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</si>
  <si>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</si>
  <si>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</si>
  <si>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</si>
  <si>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</si>
  <si>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</si>
  <si>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</si>
  <si>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</si>
  <si>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</si>
  <si>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</si>
  <si>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</si>
  <si>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</si>
  <si>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</si>
  <si>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</si>
  <si>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</si>
  <si>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</si>
  <si>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</si>
  <si>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</si>
  <si>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</si>
  <si>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</si>
  <si>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</si>
  <si>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</si>
  <si>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</si>
  <si>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</si>
  <si>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</si>
  <si>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</si>
  <si>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</si>
  <si>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</si>
  <si>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</si>
  <si>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</si>
  <si>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</si>
  <si>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</si>
  <si>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</si>
  <si>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</si>
  <si>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</si>
  <si>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</si>
  <si>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</si>
  <si>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</si>
  <si>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</si>
  <si>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</si>
  <si>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</si>
  <si>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</si>
  <si>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</si>
  <si>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</si>
  <si>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</si>
  <si>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</si>
  <si>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</si>
  <si>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</si>
  <si>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</si>
  <si>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</si>
  <si>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</si>
  <si>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</si>
  <si>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</si>
  <si>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</si>
  <si>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</si>
  <si>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</si>
  <si>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</si>
  <si>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</si>
  <si>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</si>
  <si>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</si>
  <si>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</si>
  <si>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</si>
  <si>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</si>
  <si>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</si>
  <si>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</si>
  <si>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</si>
  <si>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</si>
  <si>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</si>
  <si>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</si>
  <si>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</si>
  <si>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</si>
  <si>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</si>
  <si>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</si>
  <si>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</si>
  <si>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</si>
  <si>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</si>
  <si>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</si>
  <si>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</si>
  <si>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</si>
  <si>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</si>
  <si>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</si>
  <si>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</si>
  <si>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</si>
  <si>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</si>
  <si>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</si>
  <si>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</si>
  <si>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</si>
  <si>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</si>
  <si>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</si>
  <si>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</si>
  <si>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</si>
  <si>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</si>
  <si>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</si>
  <si>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</si>
  <si>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</si>
  <si>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</si>
  <si>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</si>
  <si>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</si>
  <si>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</si>
  <si>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</si>
  <si>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</si>
  <si>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</si>
  <si>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</si>
  <si>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</si>
  <si>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</si>
  <si>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</si>
  <si>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</si>
  <si>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</si>
  <si>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</si>
  <si>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</si>
  <si>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</si>
  <si>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</si>
  <si>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</si>
  <si>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</si>
  <si>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</si>
  <si>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</si>
  <si>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</si>
  <si>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</si>
  <si>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</si>
  <si>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</si>
  <si>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</si>
  <si>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</si>
  <si>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</si>
  <si>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</si>
  <si>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</si>
  <si>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</si>
  <si>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</si>
  <si>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</si>
  <si>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</si>
  <si>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</si>
  <si>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</si>
  <si>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</si>
  <si>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</si>
  <si>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</si>
  <si>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</si>
  <si>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</si>
  <si>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</si>
  <si>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</si>
  <si>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</si>
  <si>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</si>
  <si>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</si>
  <si>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</si>
  <si>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</si>
  <si>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</si>
  <si>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</si>
  <si>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</si>
  <si>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</si>
  <si>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</si>
  <si>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</si>
  <si>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</si>
  <si>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</si>
  <si>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</si>
  <si>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</si>
  <si>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</si>
  <si>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</si>
  <si>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</si>
  <si>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</si>
  <si>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</si>
  <si>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</si>
  <si>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</si>
  <si>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</si>
  <si>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</si>
  <si>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</si>
  <si>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</si>
  <si>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</si>
  <si>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</si>
  <si>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</si>
  <si>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</si>
  <si>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</si>
  <si>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</si>
  <si>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</si>
  <si>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</si>
  <si>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</si>
  <si>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</si>
  <si>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</si>
  <si>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</si>
  <si>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</si>
  <si>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</si>
  <si>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</si>
  <si>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</si>
  <si>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</si>
  <si>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</si>
  <si>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</si>
  <si>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</si>
  <si>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</si>
  <si>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</si>
  <si>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</si>
  <si>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</si>
  <si>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</si>
  <si>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</si>
  <si>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</si>
  <si>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</si>
  <si>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</si>
  <si>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</si>
  <si>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</si>
  <si>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</si>
  <si>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</si>
  <si>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</si>
  <si>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</si>
  <si>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</si>
  <si>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</si>
  <si>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</si>
  <si>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</si>
  <si>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</si>
  <si>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</si>
  <si>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</si>
  <si>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</si>
  <si>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</si>
  <si>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</si>
  <si>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</si>
  <si>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</si>
  <si>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</si>
  <si>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</si>
  <si>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</si>
  <si>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</si>
  <si>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</si>
  <si>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</si>
  <si>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</si>
  <si>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</si>
  <si>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</si>
  <si>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</si>
  <si>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</si>
  <si>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</si>
  <si>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</si>
  <si>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</si>
  <si>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</si>
  <si>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</si>
  <si>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</si>
  <si>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</si>
  <si>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</si>
  <si>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</si>
  <si>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</si>
  <si>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</si>
  <si>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</si>
  <si>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</si>
  <si>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</si>
  <si>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</si>
  <si>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</si>
  <si>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</si>
  <si>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</si>
  <si>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</si>
  <si>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</si>
  <si>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</si>
  <si>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</si>
  <si>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</si>
  <si>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</si>
  <si>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</si>
  <si>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</si>
  <si>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</si>
  <si>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</si>
  <si>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</si>
  <si>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</si>
  <si>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</si>
  <si>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</si>
  <si>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</si>
  <si>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</si>
  <si>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</si>
  <si>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</si>
  <si>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</si>
  <si>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</si>
  <si>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</si>
  <si>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</si>
  <si>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</si>
  <si>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</si>
  <si>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</si>
  <si>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</si>
  <si>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</si>
  <si>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</si>
  <si>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</si>
  <si>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</si>
  <si>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</si>
  <si>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</si>
  <si>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</si>
  <si>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</si>
  <si>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</si>
  <si>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</si>
  <si>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</si>
  <si>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</si>
  <si>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</si>
  <si>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</si>
  <si>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</si>
  <si>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</si>
  <si>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</si>
  <si>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</si>
  <si>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</si>
  <si>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</si>
  <si>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</si>
  <si>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</si>
  <si>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</si>
  <si>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</si>
  <si>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</si>
  <si>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</si>
  <si>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</si>
  <si>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</si>
  <si>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</si>
  <si>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</si>
  <si>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</si>
  <si>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</si>
  <si>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</si>
  <si>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</si>
  <si>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</si>
  <si>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</si>
  <si>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</si>
  <si>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</si>
  <si>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</si>
  <si>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</si>
  <si>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</si>
  <si>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</si>
  <si>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</si>
  <si>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</si>
  <si>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</si>
  <si>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</si>
  <si>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</si>
  <si>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</si>
  <si>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</si>
  <si>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</si>
  <si>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</si>
  <si>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</si>
  <si>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</si>
  <si>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</si>
  <si>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</si>
  <si>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</si>
  <si>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</si>
  <si>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</si>
  <si>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</si>
  <si>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</si>
  <si>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</si>
  <si>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</si>
  <si>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</si>
  <si>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</si>
  <si>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</si>
  <si>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</si>
  <si>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</si>
  <si>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</si>
  <si>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</si>
  <si>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</si>
  <si>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</si>
  <si>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</si>
  <si>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</si>
  <si>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</si>
  <si>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</si>
  <si>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</si>
  <si>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</si>
  <si>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</si>
  <si>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</si>
  <si>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</si>
  <si>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</si>
  <si>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</si>
  <si>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</si>
  <si>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</si>
  <si>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</si>
  <si>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</si>
  <si>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</si>
  <si>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</si>
  <si>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</si>
  <si>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</si>
  <si>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</si>
  <si>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</si>
  <si>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</si>
  <si>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</si>
  <si>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</si>
  <si>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</si>
  <si>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</si>
  <si>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</si>
  <si>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</si>
  <si>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</si>
  <si>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</si>
  <si>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</si>
  <si>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</si>
  <si>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</si>
  <si>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</si>
  <si>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</si>
  <si>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</si>
  <si>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</si>
  <si>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</si>
  <si>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</si>
  <si>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</si>
  <si>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</si>
  <si>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</si>
  <si>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</si>
  <si>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</si>
  <si>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</si>
  <si>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</si>
  <si>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</si>
  <si>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</si>
  <si>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</si>
  <si>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</si>
  <si>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</si>
  <si>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</si>
  <si>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</si>
  <si>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</si>
  <si>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</si>
  <si>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</si>
  <si>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</si>
  <si>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</si>
  <si>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</si>
  <si>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</si>
  <si>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</si>
  <si>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</si>
  <si>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</si>
  <si>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</si>
  <si>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</si>
  <si>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</si>
  <si>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</si>
  <si>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</si>
  <si>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</si>
  <si>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</si>
  <si>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</si>
  <si>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</si>
  <si>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</si>
  <si>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</si>
  <si>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</si>
  <si>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</si>
  <si>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</si>
  <si>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</si>
  <si>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</si>
  <si>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</si>
  <si>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</si>
  <si>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</si>
  <si>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</si>
  <si>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</si>
  <si>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</si>
  <si>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</si>
  <si>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</si>
  <si>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</si>
  <si>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</si>
  <si>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</si>
  <si>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</si>
  <si>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</si>
  <si>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</si>
  <si>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</si>
  <si>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</si>
  <si>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</si>
  <si>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</si>
  <si>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</si>
  <si>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</si>
  <si>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</si>
  <si>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</si>
  <si>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</si>
  <si>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</si>
  <si>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</si>
  <si>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</si>
  <si>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</si>
  <si>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</si>
  <si>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</si>
  <si>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</si>
  <si>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</si>
  <si>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</si>
  <si>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</si>
  <si>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</si>
  <si>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</si>
  <si>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</si>
  <si>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</si>
  <si>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</si>
  <si>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</si>
  <si>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</si>
  <si>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</si>
  <si>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</si>
  <si>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</si>
  <si>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</si>
  <si>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</si>
  <si>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</si>
  <si>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</si>
  <si>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</si>
  <si>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</si>
  <si>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</si>
  <si>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</si>
  <si>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</si>
  <si>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</si>
  <si>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</si>
  <si>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</si>
  <si>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</si>
  <si>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</si>
  <si>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</si>
  <si>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</si>
  <si>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</si>
  <si>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</si>
  <si>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</si>
  <si>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</si>
  <si>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</si>
  <si>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</si>
  <si>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</si>
  <si>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</si>
  <si>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</si>
  <si>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</si>
  <si>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</si>
  <si>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</si>
  <si>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</si>
  <si>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</si>
  <si>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</si>
  <si>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</si>
  <si>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</si>
  <si>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</si>
  <si>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</si>
  <si>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</si>
  <si>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</si>
  <si>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</si>
  <si>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</si>
  <si>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</si>
  <si>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</si>
  <si>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</si>
  <si>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</si>
  <si>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</si>
  <si>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</si>
  <si>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</si>
  <si>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</si>
  <si>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</si>
  <si>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</si>
  <si>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</si>
  <si>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</si>
  <si>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</si>
  <si>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</si>
  <si>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</si>
  <si>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</si>
  <si>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</si>
  <si>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</si>
  <si>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</si>
  <si>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</si>
  <si>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</si>
  <si>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</si>
  <si>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</si>
  <si>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</si>
  <si>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</si>
  <si>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</si>
  <si>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</si>
  <si>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</si>
  <si>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</si>
  <si>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</si>
  <si>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</si>
  <si>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</si>
  <si>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</si>
  <si>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</si>
  <si>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</si>
  <si>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</si>
  <si>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</si>
  <si>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</si>
  <si>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</si>
  <si>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</si>
  <si>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</si>
  <si>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</si>
  <si>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</si>
  <si>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</si>
  <si>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</si>
  <si>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</si>
  <si>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</si>
  <si>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</si>
  <si>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</si>
  <si>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</si>
  <si>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</si>
  <si>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</si>
  <si>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</si>
  <si>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</si>
  <si>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</si>
  <si>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</si>
  <si>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</si>
  <si>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</si>
  <si>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</si>
  <si>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</si>
  <si>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</si>
  <si>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</si>
  <si>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</si>
  <si>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</si>
  <si>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</si>
  <si>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</si>
  <si>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</si>
  <si>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</si>
  <si>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</si>
  <si>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</si>
  <si>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</si>
  <si>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</si>
  <si>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</si>
  <si>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</si>
  <si>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</si>
  <si>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</si>
  <si>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</si>
  <si>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</si>
  <si>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</si>
  <si>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</si>
  <si>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</si>
  <si>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</si>
  <si>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</si>
  <si>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</si>
  <si>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</si>
  <si>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</si>
  <si>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</si>
  <si>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</si>
  <si>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</si>
  <si>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</si>
  <si>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</si>
  <si>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</si>
  <si>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</si>
  <si>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</si>
  <si>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</si>
  <si>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</si>
  <si>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</si>
  <si>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</si>
  <si>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</si>
  <si>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</si>
  <si>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</si>
  <si>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</si>
  <si>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</si>
  <si>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</si>
  <si>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</si>
  <si>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</si>
  <si>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</si>
  <si>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</si>
  <si>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</si>
  <si>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</si>
  <si>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</si>
  <si>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</si>
  <si>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</si>
  <si>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</si>
  <si>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</si>
  <si>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</si>
  <si>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</si>
  <si>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</si>
  <si>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</si>
  <si>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</si>
  <si>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</si>
  <si>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</si>
  <si>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</si>
  <si>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</si>
  <si>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</si>
  <si>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</si>
  <si>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</si>
  <si>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</si>
  <si>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</si>
  <si>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</si>
  <si>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</si>
  <si>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</si>
  <si>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</si>
  <si>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</si>
  <si>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</si>
  <si>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</si>
  <si>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</si>
  <si>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</si>
  <si>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</si>
  <si>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</si>
  <si>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</si>
  <si>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</si>
  <si>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</si>
  <si>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</si>
  <si>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</si>
  <si>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</si>
  <si>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</si>
  <si>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</si>
  <si>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</si>
  <si>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</si>
  <si>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</si>
  <si>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</si>
  <si>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</si>
  <si>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</si>
  <si>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</si>
  <si>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</si>
  <si>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</si>
  <si>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</si>
  <si>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</si>
  <si>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</si>
  <si>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</si>
  <si>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</si>
  <si>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</si>
  <si>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</si>
  <si>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</si>
  <si>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</si>
  <si>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</si>
  <si>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</si>
  <si>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</si>
  <si>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</si>
  <si>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</si>
  <si>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</si>
  <si>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</si>
  <si>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</si>
  <si>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</si>
  <si>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</si>
  <si>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</si>
  <si>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</si>
  <si>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</si>
  <si>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</si>
  <si>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</si>
  <si>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</si>
  <si>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</si>
  <si>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</si>
  <si>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</si>
  <si>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</si>
  <si>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</si>
  <si>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</si>
  <si>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</si>
  <si>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</si>
  <si>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</si>
  <si>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</si>
  <si>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</si>
  <si>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</si>
  <si>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</si>
  <si>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</si>
  <si>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</si>
  <si>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</si>
  <si>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</si>
  <si>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</si>
  <si>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</si>
  <si>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</si>
  <si>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</si>
  <si>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</si>
  <si>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</si>
  <si>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</si>
  <si>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</si>
  <si>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</si>
  <si>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</si>
  <si>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</si>
  <si>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</si>
  <si>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</si>
  <si>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</si>
  <si>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</si>
  <si>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</si>
  <si>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</si>
  <si>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</si>
  <si>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</si>
  <si>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</si>
  <si>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</si>
  <si>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</si>
  <si>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</si>
  <si>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</si>
  <si>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</si>
  <si>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</si>
  <si>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</si>
  <si>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</si>
  <si>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</si>
  <si>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</si>
  <si>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</si>
  <si>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</si>
  <si>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</si>
  <si>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</si>
  <si>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</si>
  <si>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</si>
  <si>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</si>
  <si>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</si>
  <si>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</si>
  <si>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</si>
  <si>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</si>
  <si>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</si>
  <si>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</si>
  <si>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</si>
  <si>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</si>
  <si>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</si>
  <si>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</si>
  <si>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</si>
  <si>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</si>
  <si>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</si>
  <si>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</si>
  <si>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</si>
  <si>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</si>
  <si>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</si>
  <si>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</si>
  <si>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</si>
  <si>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</si>
  <si>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</si>
  <si>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</si>
  <si>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</si>
  <si>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</si>
  <si>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</si>
  <si>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</si>
  <si>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</si>
  <si>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</si>
  <si>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</si>
  <si>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</si>
  <si>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</si>
  <si>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</si>
  <si>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</si>
  <si>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</si>
  <si>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</si>
  <si>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</si>
  <si>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</si>
  <si>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</si>
  <si>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</si>
  <si>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</si>
  <si>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</si>
  <si>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</si>
  <si>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</si>
  <si>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</si>
  <si>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</si>
  <si>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</si>
  <si>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</si>
  <si>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</si>
  <si>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</si>
  <si>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</si>
  <si>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</si>
  <si>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</si>
  <si>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</si>
  <si>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</si>
  <si>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</si>
  <si>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</si>
  <si>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</si>
  <si>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</si>
  <si>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</si>
  <si>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</si>
  <si>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</si>
  <si>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</si>
  <si>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</si>
  <si>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</si>
  <si>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</si>
  <si>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</si>
  <si>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</si>
  <si>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</si>
  <si>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</si>
  <si>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</si>
  <si>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</si>
  <si>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</si>
  <si>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</si>
  <si>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</si>
  <si>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</si>
  <si>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</si>
  <si>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</si>
  <si>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</si>
  <si>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</si>
  <si>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</si>
  <si>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</si>
  <si>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</si>
  <si>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</si>
  <si>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</si>
  <si>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</si>
  <si>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</si>
  <si>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</si>
  <si>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</si>
  <si>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</si>
  <si>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</si>
  <si>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</si>
  <si>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</si>
  <si>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</si>
  <si>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</si>
  <si>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</si>
  <si>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</si>
  <si>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</si>
  <si>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</si>
  <si>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</si>
  <si>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</si>
  <si>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</si>
  <si>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</si>
  <si>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</si>
  <si>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</si>
  <si>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</si>
  <si>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</si>
  <si>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</si>
  <si>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</si>
  <si>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</si>
  <si>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</si>
  <si>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</si>
  <si>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</si>
  <si>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</si>
  <si>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</si>
  <si>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</si>
  <si>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</si>
  <si>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</si>
  <si>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</si>
  <si>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</si>
  <si>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</si>
  <si>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</si>
  <si>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</si>
  <si>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</si>
  <si>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</si>
  <si>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</si>
  <si>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</si>
  <si>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</si>
  <si>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</si>
  <si>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</si>
  <si>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</si>
  <si>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</si>
  <si>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</si>
  <si>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</si>
  <si>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</si>
  <si>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</si>
  <si>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</si>
  <si>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</si>
  <si>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</si>
  <si>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</si>
  <si>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</si>
  <si>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</si>
  <si>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</si>
  <si>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</si>
  <si>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</si>
  <si>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</si>
  <si>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</si>
  <si>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</si>
  <si>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</si>
  <si>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</si>
  <si>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</si>
  <si>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</si>
  <si>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</si>
  <si>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</si>
  <si>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</si>
  <si>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</si>
  <si>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</si>
  <si>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</si>
  <si>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</si>
  <si>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</si>
  <si>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</si>
  <si>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</si>
  <si>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</si>
  <si>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</si>
  <si>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</si>
  <si>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</si>
  <si>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</si>
  <si>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</si>
  <si>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</si>
  <si>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</si>
  <si>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</si>
  <si>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</si>
  <si>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</si>
  <si>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</si>
  <si>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</si>
  <si>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</si>
  <si>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</si>
  <si>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</si>
  <si>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</si>
  <si>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</si>
  <si>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</si>
  <si>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</si>
  <si>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</si>
  <si>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</si>
  <si>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</si>
  <si>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</si>
  <si>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</si>
  <si>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</si>
  <si>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</si>
  <si>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</si>
  <si>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</si>
  <si>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</si>
  <si>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</si>
  <si>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</si>
  <si>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</si>
  <si>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</si>
  <si>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</si>
  <si>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</si>
  <si>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</si>
  <si>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</si>
  <si>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</si>
  <si>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</si>
  <si>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</si>
  <si>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</si>
  <si>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</si>
  <si>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</si>
  <si>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</si>
  <si>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</si>
  <si>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</si>
  <si>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</si>
  <si>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</si>
  <si>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</si>
  <si>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</si>
  <si>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</si>
  <si>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</si>
  <si>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</si>
  <si>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</si>
  <si>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</si>
  <si>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</si>
  <si>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</si>
  <si>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</si>
  <si>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</si>
  <si>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</si>
  <si>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</si>
  <si>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</si>
  <si>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</si>
  <si>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</si>
  <si>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</si>
  <si>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</si>
  <si>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</si>
  <si>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</si>
  <si>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</si>
  <si>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</si>
  <si>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</si>
  <si>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</si>
  <si>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</si>
  <si>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</si>
  <si>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</si>
  <si>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</si>
  <si>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</si>
  <si>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</si>
  <si>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</si>
  <si>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</si>
  <si>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</si>
  <si>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</si>
  <si>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</si>
  <si>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</si>
  <si>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</si>
  <si>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</si>
  <si>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</si>
  <si>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</si>
  <si>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</si>
  <si>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</si>
  <si>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</si>
  <si>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</si>
  <si>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</si>
  <si>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</si>
  <si>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</si>
  <si>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</si>
  <si>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</si>
  <si>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</si>
  <si>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</si>
  <si>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</si>
  <si>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</si>
  <si>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</si>
  <si>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</si>
  <si>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</si>
  <si>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</si>
  <si>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</si>
  <si>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</si>
  <si>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</si>
  <si>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</si>
  <si>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</si>
  <si>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</si>
  <si>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</si>
  <si>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</si>
  <si>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</si>
  <si>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</si>
  <si>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</si>
  <si>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</si>
  <si>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</si>
  <si>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</si>
  <si>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</si>
  <si>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</si>
  <si>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</si>
  <si>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</si>
  <si>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</si>
  <si>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</si>
  <si>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</si>
  <si>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</si>
  <si>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</si>
  <si>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</si>
  <si>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</si>
  <si>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</si>
  <si>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</si>
  <si>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</si>
  <si>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</si>
  <si>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</si>
  <si>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</si>
  <si>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</si>
  <si>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</si>
  <si>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</si>
  <si>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</si>
  <si>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</si>
  <si>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</si>
  <si>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</si>
  <si>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</si>
  <si>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</si>
  <si>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</si>
  <si>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</si>
  <si>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</si>
  <si>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</si>
  <si>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</si>
  <si>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</si>
  <si>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</si>
  <si>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</si>
  <si>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</si>
  <si>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</si>
  <si>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</si>
  <si>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</si>
  <si>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</si>
  <si>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</si>
  <si>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</si>
  <si>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</si>
  <si>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</si>
  <si>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</si>
  <si>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</si>
  <si>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</si>
  <si>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</si>
  <si>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</si>
  <si>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</si>
  <si>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</si>
  <si>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</si>
  <si>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</si>
  <si>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</si>
  <si>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</si>
  <si>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</si>
  <si>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</si>
  <si>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</si>
  <si>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</si>
  <si>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</si>
  <si>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</si>
  <si>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</si>
  <si>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</si>
  <si>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</si>
  <si>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</si>
  <si>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</si>
  <si>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</si>
  <si>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</si>
  <si>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</si>
  <si>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</si>
  <si>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</si>
  <si>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</si>
  <si>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</si>
  <si>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</si>
  <si>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</si>
  <si>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</si>
  <si>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</si>
  <si>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</si>
  <si>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</si>
  <si>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</si>
  <si>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</si>
  <si>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</si>
  <si>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</si>
  <si>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</si>
  <si>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</si>
  <si>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</si>
  <si>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</si>
  <si>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</si>
  <si>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</si>
  <si>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</si>
  <si>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</si>
  <si>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</si>
  <si>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</si>
  <si>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</si>
  <si>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</si>
  <si>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</si>
  <si>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</si>
  <si>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</si>
  <si>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</si>
  <si>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</si>
  <si>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</si>
  <si>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</si>
  <si>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</si>
  <si>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</si>
  <si>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</si>
  <si>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</si>
  <si>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</si>
  <si>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</si>
  <si>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</si>
  <si>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</si>
  <si>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</si>
  <si>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</si>
  <si>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</si>
  <si>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</si>
  <si>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</si>
  <si>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</si>
  <si>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</si>
  <si>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</si>
  <si>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</si>
  <si>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</si>
  <si>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</si>
  <si>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</si>
  <si>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</si>
  <si>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</si>
  <si>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</si>
  <si>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</si>
  <si>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</si>
  <si>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</si>
  <si>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</si>
  <si>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</si>
  <si>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</si>
  <si>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</si>
  <si>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</si>
  <si>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</si>
  <si>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</si>
  <si>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</si>
  <si>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</si>
  <si>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</si>
  <si>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</si>
  <si>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</si>
  <si>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</si>
  <si>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</si>
  <si>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</si>
  <si>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</si>
  <si>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</si>
  <si>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</si>
  <si>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</si>
  <si>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</si>
  <si>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</si>
  <si>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</si>
  <si>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</si>
  <si>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</si>
  <si>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</si>
  <si>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</si>
  <si>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</si>
  <si>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</si>
  <si>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</si>
  <si>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</si>
  <si>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</si>
  <si>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</si>
  <si>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</si>
  <si>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</si>
  <si>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</si>
  <si>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</si>
  <si>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</si>
  <si>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</si>
  <si>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</si>
  <si>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</si>
  <si>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</si>
  <si>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</si>
  <si>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</si>
  <si>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</si>
  <si>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</si>
  <si>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</si>
  <si>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</si>
  <si>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</si>
  <si>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</si>
  <si>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</si>
  <si>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</si>
  <si>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</si>
  <si>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</si>
  <si>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</si>
  <si>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</si>
  <si>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</si>
  <si>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</si>
  <si>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</si>
  <si>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</si>
  <si>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</si>
  <si>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</si>
  <si>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</si>
  <si>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</si>
  <si>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</si>
  <si>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</si>
  <si>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</si>
  <si>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</si>
  <si>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</si>
  <si>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</si>
  <si>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</si>
  <si>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</si>
  <si>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</si>
  <si>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</si>
  <si>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</si>
  <si>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</si>
  <si>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</si>
  <si>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</si>
  <si>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</si>
  <si>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</si>
  <si>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</si>
  <si>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</si>
  <si>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</si>
  <si>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</si>
  <si>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</si>
  <si>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</si>
  <si>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</si>
  <si>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</si>
  <si>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</si>
  <si>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</si>
  <si>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</si>
  <si>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</si>
  <si>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</si>
  <si>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</si>
  <si>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</si>
  <si>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</si>
  <si>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</si>
  <si>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</si>
  <si>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</si>
  <si>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</si>
  <si>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</si>
  <si>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</si>
  <si>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</si>
  <si>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</si>
  <si>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</si>
  <si>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</si>
  <si>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</si>
  <si>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</si>
  <si>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</si>
  <si>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</si>
  <si>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</si>
  <si>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</si>
  <si>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</si>
  <si>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</si>
  <si>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</si>
  <si>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</si>
  <si>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</si>
  <si>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</si>
  <si>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</si>
  <si>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</si>
  <si>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</si>
  <si>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</si>
  <si>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</si>
  <si>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</si>
  <si>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</si>
  <si>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</si>
  <si>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</si>
  <si>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</si>
  <si>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</si>
  <si>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</si>
  <si>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</si>
  <si>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</si>
  <si>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</si>
  <si>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</si>
  <si>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</si>
  <si>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</si>
  <si>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</si>
  <si>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</si>
  <si>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</si>
  <si>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</si>
  <si>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</si>
  <si>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</si>
  <si>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</si>
  <si>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</si>
  <si>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</si>
  <si>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</si>
  <si>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</si>
  <si>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</si>
  <si>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</si>
  <si>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</si>
  <si>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</si>
  <si>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</si>
  <si>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</si>
  <si>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</si>
  <si>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</si>
  <si>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</si>
  <si>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</si>
  <si>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</si>
  <si>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</si>
  <si>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</si>
  <si>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</si>
  <si>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</si>
  <si>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</si>
  <si>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</si>
  <si>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</si>
  <si>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</si>
  <si>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</si>
  <si>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</si>
  <si>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</si>
  <si>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</si>
  <si>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</si>
  <si>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</si>
  <si>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</si>
  <si>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</si>
  <si>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</si>
  <si>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</si>
  <si>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</si>
  <si>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</si>
  <si>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</si>
  <si>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</si>
  <si>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</si>
  <si>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</si>
  <si>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</si>
  <si>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</si>
  <si>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</si>
  <si>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</si>
  <si>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</si>
  <si>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</si>
  <si>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</si>
  <si>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</si>
  <si>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</si>
  <si>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</si>
  <si>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</si>
  <si>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</si>
  <si>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</si>
  <si>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</si>
  <si>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</si>
  <si>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</si>
  <si>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</si>
  <si>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</si>
  <si>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</si>
  <si>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</si>
  <si>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</si>
  <si>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</si>
  <si>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</si>
  <si>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</si>
  <si>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</si>
  <si>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</si>
  <si>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</si>
  <si>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</si>
  <si>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</si>
  <si>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</si>
  <si>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</si>
  <si>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</si>
  <si>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</si>
  <si>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</si>
  <si>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</si>
  <si>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</si>
  <si>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</si>
  <si>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</si>
  <si>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</si>
  <si>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</si>
  <si>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</si>
  <si>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</si>
  <si>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</si>
  <si>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</si>
  <si>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</si>
  <si>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</si>
  <si>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</si>
  <si>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</si>
  <si>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</si>
  <si>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</si>
  <si>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</si>
  <si>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</si>
  <si>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</si>
  <si>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</si>
  <si>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</si>
  <si>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</si>
  <si>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</si>
  <si>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</si>
  <si>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</si>
  <si>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</si>
  <si>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</si>
  <si>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</si>
  <si>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</si>
  <si>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</si>
  <si>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</si>
  <si>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</si>
  <si>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</si>
  <si>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</si>
  <si>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</si>
  <si>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</si>
  <si>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</si>
  <si>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</si>
  <si>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</si>
  <si>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</si>
  <si>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</si>
  <si>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</si>
  <si>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</si>
  <si>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</si>
  <si>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</si>
  <si>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</si>
  <si>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</si>
  <si>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</si>
  <si>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</si>
  <si>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</si>
  <si>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</si>
  <si>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</si>
  <si>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</si>
  <si>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</si>
  <si>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</si>
  <si>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</si>
  <si>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</si>
  <si>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</si>
  <si>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</si>
  <si>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</si>
  <si>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</si>
  <si>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</si>
  <si>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</si>
  <si>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</si>
  <si>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</si>
  <si>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</si>
  <si>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</si>
  <si>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</si>
  <si>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</si>
  <si>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</si>
  <si>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</si>
  <si>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</si>
  <si>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</si>
  <si>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</si>
  <si>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</si>
  <si>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</si>
  <si>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</si>
  <si>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</si>
  <si>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</si>
  <si>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</si>
  <si>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</si>
  <si>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</si>
  <si>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</si>
  <si>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</si>
  <si>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</si>
  <si>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</si>
  <si>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</si>
  <si>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</si>
  <si>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</si>
  <si>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</si>
  <si>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</si>
  <si>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</si>
  <si>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</si>
  <si>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</si>
  <si>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</si>
  <si>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</si>
  <si>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</si>
  <si>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</si>
  <si>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</si>
  <si>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</si>
  <si>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</si>
  <si>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</si>
  <si>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</si>
  <si>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</si>
  <si>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</si>
  <si>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</si>
  <si>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</si>
  <si>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</si>
  <si>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</si>
  <si>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</si>
  <si>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</si>
  <si>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</si>
  <si>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</si>
  <si>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</si>
  <si>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</si>
  <si>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</si>
  <si>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</si>
  <si>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</si>
  <si>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</si>
  <si>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</si>
  <si>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</si>
  <si>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</si>
  <si>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</si>
  <si>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</si>
  <si>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</si>
  <si>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</si>
  <si>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</si>
  <si>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</si>
  <si>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</si>
  <si>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</si>
  <si>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</si>
  <si>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</si>
  <si>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</si>
  <si>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</si>
  <si>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</si>
  <si>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</si>
  <si>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</si>
  <si>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</si>
  <si>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</si>
  <si>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</si>
  <si>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</si>
  <si>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</si>
  <si>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</si>
  <si>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</si>
  <si>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</si>
  <si>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</si>
  <si>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</si>
  <si>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</si>
  <si>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</si>
  <si>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</si>
  <si>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</si>
  <si>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</si>
  <si>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</si>
  <si>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</si>
  <si>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</si>
  <si>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</si>
  <si>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</si>
  <si>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</si>
  <si>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</si>
  <si>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</si>
  <si>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</si>
  <si>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</si>
  <si>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</si>
  <si>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</si>
  <si>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</si>
  <si>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</si>
  <si>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</si>
  <si>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</si>
  <si>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</si>
  <si>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</si>
  <si>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</si>
  <si>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</si>
  <si>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</si>
  <si>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</si>
  <si>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</si>
  <si>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</si>
  <si>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</si>
  <si>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</si>
  <si>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</si>
  <si>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</si>
  <si>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</si>
  <si>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</si>
  <si>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</si>
  <si>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</si>
  <si>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</si>
  <si>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</si>
  <si>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</si>
  <si>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</si>
  <si>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</si>
  <si>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</si>
  <si>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</si>
  <si>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</si>
  <si>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</si>
  <si>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</si>
  <si>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</si>
  <si>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</si>
  <si>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</si>
  <si>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</si>
  <si>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</si>
  <si>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</si>
  <si>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</si>
  <si>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</si>
  <si>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</si>
  <si>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</si>
  <si>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</si>
  <si>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</si>
  <si>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</si>
  <si>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</si>
  <si>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</si>
  <si>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</si>
  <si>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</si>
  <si>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</si>
  <si>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</si>
  <si>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</si>
  <si>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</si>
  <si>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</si>
  <si>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</si>
  <si>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</si>
  <si>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</si>
  <si>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</si>
  <si>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</si>
  <si>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</si>
  <si>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</si>
  <si>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</si>
  <si>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</si>
  <si>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</si>
  <si>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</si>
  <si>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</si>
  <si>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</si>
  <si>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</si>
  <si>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</si>
  <si>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</si>
  <si>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</si>
  <si>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</si>
  <si>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</si>
  <si>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</si>
  <si>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</si>
  <si>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</si>
  <si>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</si>
  <si>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</si>
  <si>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</si>
  <si>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</si>
  <si>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</si>
  <si>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</si>
  <si>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</si>
  <si>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</si>
  <si>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</si>
  <si>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</si>
  <si>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</si>
  <si>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</si>
  <si>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</si>
  <si>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</si>
  <si>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</si>
  <si>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</si>
  <si>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</si>
  <si>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</si>
  <si>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</si>
  <si>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</si>
  <si>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</si>
  <si>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</si>
  <si>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</si>
  <si>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</si>
  <si>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</si>
  <si>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</si>
  <si>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</si>
  <si>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</si>
  <si>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</si>
  <si>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</si>
  <si>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</si>
  <si>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</si>
  <si>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</si>
  <si>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</si>
  <si>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</si>
  <si>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</si>
  <si>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</si>
  <si>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</si>
  <si>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</si>
  <si>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</si>
  <si>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</si>
  <si>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</si>
  <si>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</si>
  <si>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</si>
  <si>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</si>
  <si>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</si>
  <si>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</si>
  <si>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</si>
  <si>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</si>
  <si>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</si>
  <si>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</si>
  <si>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</si>
  <si>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</si>
  <si>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</si>
  <si>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</si>
  <si>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</si>
  <si>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</si>
  <si>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</si>
  <si>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</si>
  <si>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</si>
  <si>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</si>
  <si>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</si>
  <si>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</si>
  <si>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</si>
  <si>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</si>
  <si>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</si>
  <si>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</si>
  <si>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</si>
  <si>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</si>
  <si>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</si>
  <si>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</si>
  <si>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</si>
  <si>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</si>
  <si>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</si>
  <si>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</si>
  <si>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</si>
  <si>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</si>
  <si>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</si>
  <si>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</si>
  <si>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</si>
  <si>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</si>
  <si>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</si>
  <si>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</si>
  <si>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</si>
  <si>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</si>
  <si>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</si>
  <si>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</si>
  <si>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</si>
  <si>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</si>
  <si>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</si>
  <si>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</si>
  <si>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</si>
  <si>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</si>
  <si>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</si>
  <si>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</si>
  <si>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</si>
  <si>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</si>
  <si>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</si>
  <si>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</si>
  <si>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</si>
  <si>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</si>
  <si>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</si>
  <si>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</si>
  <si>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</si>
  <si>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</si>
  <si>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</si>
  <si>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</si>
  <si>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</si>
  <si>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</si>
  <si>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</si>
  <si>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</si>
  <si>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</si>
  <si>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</si>
  <si>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</si>
  <si>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</si>
  <si>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</si>
  <si>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</si>
  <si>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</si>
  <si>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</si>
  <si>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</si>
  <si>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</si>
  <si>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</si>
  <si>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</si>
  <si>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</si>
  <si>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</si>
  <si>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</si>
  <si>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</si>
  <si>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</si>
  <si>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</si>
  <si>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</si>
  <si>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</si>
  <si>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</si>
  <si>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</si>
  <si>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</si>
  <si>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</si>
  <si>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</si>
  <si>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</si>
  <si>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</si>
  <si>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</si>
  <si>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</si>
  <si>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</si>
  <si>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</si>
  <si>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</si>
  <si>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</si>
  <si>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</si>
  <si>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</si>
  <si>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</si>
  <si>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</si>
  <si>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</si>
  <si>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</si>
  <si>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</si>
  <si>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</si>
  <si>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</si>
  <si>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</si>
  <si>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</si>
  <si>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</si>
  <si>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</si>
  <si>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</si>
  <si>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</si>
  <si>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</si>
  <si>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</si>
  <si>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</si>
  <si>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</si>
  <si>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</si>
  <si>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</si>
  <si>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</si>
  <si>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</si>
  <si>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</si>
  <si>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</si>
  <si>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</si>
  <si>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</si>
  <si>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</si>
  <si>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</si>
  <si>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</si>
  <si>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</si>
  <si>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</si>
  <si>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</si>
  <si>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</si>
  <si>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</si>
  <si>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</si>
  <si>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</si>
  <si>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</si>
  <si>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</si>
  <si>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</si>
  <si>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</si>
  <si>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</si>
  <si>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</si>
  <si>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</si>
  <si>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</si>
  <si>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</si>
  <si>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</si>
  <si>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</si>
  <si>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</si>
  <si>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</si>
  <si>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</si>
  <si>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</si>
  <si>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</si>
  <si>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</si>
  <si>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</si>
  <si>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</si>
  <si>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</si>
  <si>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</si>
  <si>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</si>
  <si>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</si>
  <si>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</si>
  <si>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</si>
  <si>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</si>
  <si>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</si>
  <si>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</si>
  <si>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</si>
  <si>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</si>
  <si>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</si>
  <si>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</si>
  <si>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</si>
  <si>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</si>
  <si>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</si>
  <si>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</si>
  <si>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</si>
  <si>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</si>
  <si>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</si>
  <si>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</si>
  <si>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</si>
  <si>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</si>
  <si>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</si>
  <si>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</si>
  <si>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</si>
  <si>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</si>
  <si>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</si>
  <si>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</si>
  <si>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</si>
  <si>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</si>
  <si>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</si>
  <si>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</si>
  <si>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</si>
  <si>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</si>
  <si>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</si>
  <si>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</si>
  <si>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</si>
  <si>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</si>
  <si>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</si>
  <si>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</si>
  <si>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</si>
  <si>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</si>
  <si>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</si>
  <si>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</si>
  <si>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</si>
  <si>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</si>
  <si>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</si>
  <si>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</si>
  <si>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</si>
  <si>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</si>
  <si>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</si>
  <si>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</si>
  <si>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</si>
  <si>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</si>
  <si>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</si>
  <si>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</si>
  <si>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</si>
  <si>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</si>
  <si>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</si>
  <si>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</si>
  <si>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</si>
  <si>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</si>
  <si>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</si>
  <si>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</si>
  <si>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</si>
  <si>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</si>
  <si>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</si>
  <si>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</si>
  <si>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</si>
  <si>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</si>
  <si>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</si>
  <si>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</si>
  <si>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</si>
  <si>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</si>
  <si>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</si>
  <si>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</si>
  <si>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</si>
  <si>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</si>
  <si>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</si>
  <si>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</si>
  <si>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</si>
  <si>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</si>
  <si>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</si>
  <si>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</si>
  <si>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</si>
  <si>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</si>
  <si>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</si>
  <si>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</si>
  <si>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</si>
  <si>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</si>
  <si>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</si>
  <si>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</si>
  <si>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</si>
  <si>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</si>
  <si>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</si>
  <si>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</si>
  <si>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</si>
  <si>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</si>
  <si>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</si>
  <si>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</si>
  <si>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</si>
  <si>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</si>
  <si>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</si>
  <si>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</si>
  <si>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</si>
  <si>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</si>
  <si>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</si>
  <si>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</si>
  <si>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</si>
  <si>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</si>
  <si>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</si>
  <si>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</si>
  <si>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</si>
  <si>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</si>
  <si>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</si>
  <si>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</si>
  <si>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</si>
  <si>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</si>
  <si>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</si>
  <si>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</si>
  <si>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</si>
  <si>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</si>
  <si>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</si>
  <si>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</si>
  <si>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</si>
  <si>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</si>
  <si>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</si>
  <si>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</si>
  <si>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</si>
  <si>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</si>
  <si>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</si>
  <si>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</si>
  <si>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</si>
  <si>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</si>
  <si>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</si>
  <si>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</si>
  <si>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</si>
  <si>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</si>
  <si>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</si>
  <si>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</si>
  <si>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</si>
  <si>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</si>
  <si>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</si>
  <si>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</si>
  <si>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</si>
  <si>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</si>
  <si>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</si>
  <si>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</si>
  <si>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</si>
  <si>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</si>
  <si>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</si>
  <si>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</si>
  <si>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</si>
  <si>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</si>
  <si>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</si>
  <si>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</si>
  <si>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</si>
  <si>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</si>
  <si>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</si>
  <si>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</si>
  <si>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</si>
  <si>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</si>
  <si>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</si>
  <si>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</si>
  <si>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</si>
  <si>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</si>
  <si>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</si>
  <si>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</si>
  <si>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</si>
  <si>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</si>
  <si>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</si>
  <si>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</si>
  <si>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</si>
  <si>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</si>
  <si>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</si>
  <si>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</si>
  <si>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</si>
  <si>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</si>
  <si>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</si>
  <si>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</si>
  <si>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</si>
  <si>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</si>
  <si>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</si>
  <si>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</si>
  <si>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</si>
  <si>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</si>
  <si>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</si>
  <si>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</si>
  <si>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</si>
  <si>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</si>
  <si>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</si>
  <si>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</si>
  <si>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</si>
  <si>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</si>
  <si>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</si>
  <si>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</si>
  <si>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</si>
  <si>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</si>
  <si>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</si>
  <si>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</si>
  <si>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</si>
  <si>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</si>
  <si>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</si>
  <si>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</si>
  <si>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</si>
  <si>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</si>
  <si>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</si>
  <si>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</si>
  <si>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</si>
  <si>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</si>
  <si>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</si>
  <si>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</si>
  <si>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</si>
  <si>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</si>
  <si>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</si>
  <si>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</si>
  <si>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</si>
  <si>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</si>
  <si>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</si>
  <si>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</si>
  <si>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</si>
  <si>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</si>
  <si>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</si>
  <si>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</si>
  <si>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</si>
  <si>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</si>
  <si>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</si>
  <si>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</si>
  <si>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</si>
  <si>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</si>
  <si>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</si>
  <si>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</si>
  <si>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</si>
  <si>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</si>
  <si>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</si>
  <si>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</si>
  <si>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</si>
  <si>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</si>
  <si>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</si>
  <si>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</si>
  <si>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</si>
  <si>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</si>
  <si>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</si>
  <si>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</si>
  <si>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</si>
  <si>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</si>
  <si>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</si>
  <si>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</si>
  <si>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</si>
  <si>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</si>
  <si>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</si>
  <si>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</si>
  <si>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</si>
  <si>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</si>
  <si>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</si>
  <si>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</si>
  <si>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</si>
  <si>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</si>
  <si>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</si>
  <si>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</si>
  <si>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</si>
  <si>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</si>
  <si>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</si>
  <si>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</si>
  <si>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</si>
  <si>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</si>
  <si>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</si>
  <si>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</si>
  <si>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</si>
  <si>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</si>
  <si>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</si>
  <si>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</si>
  <si>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</si>
  <si>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</si>
  <si>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</si>
  <si>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</si>
  <si>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</si>
  <si>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</si>
  <si>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</si>
  <si>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</si>
  <si>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</si>
  <si>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</si>
  <si>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</si>
  <si>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</si>
  <si>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</si>
  <si>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</si>
  <si>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</si>
  <si>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</si>
  <si>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</si>
  <si>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</si>
  <si>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</si>
  <si>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</si>
  <si>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</si>
  <si>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</si>
  <si>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</si>
  <si>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</si>
  <si>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</si>
  <si>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</si>
  <si>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</si>
  <si>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</si>
  <si>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</si>
  <si>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</si>
  <si>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</si>
  <si>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</si>
  <si>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</si>
  <si>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</si>
  <si>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</si>
  <si>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</si>
  <si>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</si>
  <si>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</si>
  <si>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</si>
  <si>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</si>
  <si>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</si>
  <si>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</si>
  <si>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</si>
  <si>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</si>
  <si>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</si>
  <si>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</si>
  <si>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</si>
  <si>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</si>
  <si>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</si>
  <si>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</si>
  <si>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</si>
  <si>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</si>
  <si>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</si>
  <si>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</si>
  <si>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</si>
  <si>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</si>
  <si>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</si>
  <si>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</si>
  <si>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</si>
  <si>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</si>
  <si>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</si>
  <si>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</si>
  <si>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</si>
  <si>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</si>
  <si>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</si>
  <si>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</si>
  <si>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</si>
  <si>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</si>
  <si>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</si>
  <si>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</si>
  <si>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</si>
  <si>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</si>
  <si>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</si>
  <si>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</si>
  <si>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</si>
  <si>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</si>
  <si>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</si>
  <si>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</si>
  <si>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</si>
  <si>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</si>
  <si>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</si>
  <si>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</si>
  <si>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</si>
  <si>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</si>
  <si>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</si>
  <si>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</si>
  <si>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</si>
  <si>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</si>
  <si>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</si>
  <si>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</si>
  <si>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</si>
  <si>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</si>
  <si>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</si>
  <si>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</si>
  <si>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</si>
  <si>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</si>
  <si>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</si>
  <si>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</si>
  <si>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</si>
  <si>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</si>
  <si>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</si>
  <si>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</si>
  <si>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</si>
  <si>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</si>
  <si>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</si>
  <si>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</si>
  <si>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</si>
  <si>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</si>
  <si>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</si>
  <si>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</si>
  <si>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</si>
  <si>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</si>
  <si>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</si>
  <si>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</si>
  <si>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</si>
  <si>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</si>
  <si>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</si>
  <si>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</si>
  <si>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</si>
  <si>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</si>
  <si>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</si>
  <si>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</si>
  <si>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</si>
  <si>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</si>
  <si>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</si>
  <si>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</si>
  <si>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</si>
  <si>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</si>
  <si>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</si>
  <si>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</si>
  <si>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</si>
  <si>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</si>
  <si>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</si>
  <si>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</si>
  <si>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</si>
  <si>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</si>
  <si>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</si>
  <si>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</si>
  <si>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</si>
  <si>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</si>
  <si>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</si>
  <si>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</si>
  <si>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</si>
  <si>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</si>
  <si>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</si>
  <si>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</si>
  <si>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</si>
  <si>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</si>
  <si>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</si>
  <si>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</si>
  <si>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</si>
  <si>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</si>
  <si>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</si>
  <si>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</si>
  <si>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</si>
  <si>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</si>
  <si>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</si>
  <si>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</si>
  <si>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</si>
  <si>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</si>
  <si>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</si>
  <si>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</si>
  <si>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</si>
  <si>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</si>
  <si>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</si>
  <si>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</si>
  <si>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</si>
  <si>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</si>
  <si>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</si>
  <si>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</si>
  <si>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</si>
  <si>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</si>
  <si>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</si>
  <si>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</si>
  <si>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</si>
  <si>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</si>
  <si>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</si>
  <si>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</si>
  <si>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</si>
  <si>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</si>
  <si>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</si>
  <si>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</si>
  <si>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</si>
  <si>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</si>
  <si>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</si>
  <si>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</si>
  <si>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</si>
  <si>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</si>
  <si>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</si>
  <si>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</si>
  <si>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</si>
  <si>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</si>
  <si>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</si>
  <si>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</si>
  <si>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</si>
  <si>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</si>
  <si>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</si>
  <si>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</si>
  <si>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</si>
  <si>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</si>
  <si>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</si>
  <si>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</si>
  <si>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</si>
  <si>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</si>
  <si>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</si>
  <si>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</si>
  <si>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</si>
  <si>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</si>
  <si>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</si>
  <si>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</si>
  <si>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</si>
  <si>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</si>
  <si>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</si>
  <si>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</si>
  <si>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</si>
  <si>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</si>
  <si>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</si>
  <si>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</si>
  <si>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</si>
  <si>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</si>
  <si>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</si>
  <si>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</si>
  <si>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</si>
  <si>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</si>
  <si>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</si>
  <si>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</si>
  <si>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</si>
  <si>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</si>
  <si>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</si>
  <si>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</si>
  <si>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</si>
  <si>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</si>
  <si>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</si>
  <si>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</si>
  <si>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</si>
  <si>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</si>
  <si>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</si>
  <si>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</si>
  <si>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</si>
  <si>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</si>
  <si>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</si>
  <si>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</si>
  <si>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</si>
  <si>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</si>
  <si>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</si>
  <si>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</si>
  <si>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</si>
  <si>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</si>
  <si>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</si>
  <si>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</si>
  <si>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</si>
  <si>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</si>
  <si>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</si>
  <si>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</si>
  <si>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</si>
  <si>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</si>
  <si>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</si>
  <si>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</si>
  <si>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</si>
  <si>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</si>
  <si>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</si>
  <si>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</si>
  <si>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</si>
  <si>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</si>
  <si>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</si>
  <si>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</si>
  <si>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</si>
  <si>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</si>
  <si>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</si>
  <si>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</si>
  <si>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</si>
  <si>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</si>
  <si>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</si>
  <si>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</si>
  <si>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</si>
  <si>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</si>
  <si>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</si>
  <si>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</si>
  <si>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</si>
  <si>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</si>
  <si>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</si>
  <si>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</si>
  <si>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</si>
  <si>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</si>
  <si>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</si>
  <si>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</si>
  <si>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</si>
  <si>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</si>
  <si>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</si>
  <si>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</si>
  <si>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</si>
  <si>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</si>
  <si>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</si>
  <si>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</si>
  <si>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</si>
  <si>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</si>
  <si>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</si>
  <si>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</si>
  <si>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</si>
  <si>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</si>
  <si>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</si>
  <si>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</si>
  <si>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</si>
  <si>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</si>
  <si>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</si>
  <si>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</si>
  <si>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</si>
  <si>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</si>
  <si>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</si>
  <si>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</si>
  <si>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</si>
  <si>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</si>
  <si>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</si>
  <si>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</si>
  <si>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</si>
  <si>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</si>
  <si>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</si>
  <si>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</si>
  <si>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</si>
  <si>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</si>
  <si>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</si>
  <si>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</si>
  <si>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</si>
  <si>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</si>
  <si>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</si>
  <si>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</si>
  <si>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</si>
  <si>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</si>
  <si>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</si>
  <si>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</si>
  <si>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</si>
  <si>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</si>
  <si>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</si>
  <si>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</si>
  <si>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</si>
  <si>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</si>
  <si>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</si>
  <si>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</si>
  <si>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</si>
  <si>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</si>
  <si>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</si>
  <si>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</si>
  <si>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</si>
  <si>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</si>
  <si>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</si>
  <si>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</si>
  <si>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</si>
  <si>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</si>
  <si>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</si>
  <si>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</si>
  <si>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</si>
  <si>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</si>
  <si>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</si>
  <si>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</si>
  <si>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</si>
  <si>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</si>
  <si>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</si>
  <si>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</si>
  <si>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</si>
  <si>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</si>
  <si>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</si>
  <si>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</si>
  <si>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</si>
  <si>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</si>
  <si>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</si>
  <si>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</si>
  <si>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</si>
  <si>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</si>
  <si>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</si>
  <si>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</si>
  <si>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</si>
  <si>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</si>
  <si>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</si>
  <si>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</si>
  <si>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</si>
  <si>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</si>
  <si>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</si>
  <si>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</si>
  <si>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</si>
  <si>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</si>
  <si>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</si>
  <si>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</si>
  <si>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</si>
  <si>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</si>
  <si>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</si>
  <si>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</si>
  <si>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</si>
  <si>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</si>
  <si>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</si>
  <si>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</si>
  <si>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</si>
  <si>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</si>
  <si>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</si>
  <si>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</si>
  <si>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</si>
  <si>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</si>
  <si>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</si>
  <si>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</si>
  <si>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</si>
  <si>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</si>
  <si>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</si>
  <si>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</si>
  <si>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</si>
  <si>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</si>
  <si>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</si>
  <si>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</si>
  <si>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</si>
  <si>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</si>
  <si>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</si>
  <si>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</si>
  <si>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</si>
  <si>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</si>
  <si>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</si>
  <si>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</si>
  <si>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</si>
  <si>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</si>
  <si>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</si>
  <si>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</si>
  <si>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</si>
  <si>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</si>
  <si>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</si>
  <si>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</si>
  <si>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</si>
  <si>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</si>
  <si>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</si>
  <si>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</si>
  <si>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</si>
  <si>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</si>
  <si>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</si>
  <si>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</si>
  <si>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</si>
  <si>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</si>
  <si>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</si>
  <si>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</si>
  <si>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</si>
  <si>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</si>
  <si>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</si>
  <si>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</si>
  <si>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</si>
  <si>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</si>
  <si>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</si>
  <si>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</si>
  <si>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</si>
  <si>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</si>
  <si>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</si>
  <si>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</si>
  <si>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</si>
  <si>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</si>
  <si>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</si>
  <si>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</si>
  <si>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</si>
  <si>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</si>
  <si>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</si>
  <si>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</si>
  <si>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</si>
  <si>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</si>
  <si>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</si>
  <si>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</si>
  <si>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</si>
  <si>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</si>
  <si>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</si>
  <si>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</si>
  <si>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</si>
  <si>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</si>
  <si>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</si>
  <si>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</si>
  <si>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</si>
  <si>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</si>
  <si>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</si>
  <si>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</si>
  <si>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</si>
  <si>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</si>
  <si>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</si>
  <si>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</si>
  <si>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</si>
  <si>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</si>
  <si>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</si>
  <si>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</si>
  <si>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</si>
  <si>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</si>
  <si>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</si>
  <si>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</si>
  <si>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</si>
  <si>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</si>
  <si>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</si>
  <si>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</si>
  <si>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</si>
  <si>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</si>
  <si>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</si>
  <si>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</si>
  <si>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</si>
  <si>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</si>
  <si>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</si>
  <si>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</si>
  <si>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</si>
  <si>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</si>
  <si>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</si>
  <si>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</si>
  <si>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</si>
  <si>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</si>
  <si>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</si>
  <si>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</si>
  <si>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</si>
  <si>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</si>
  <si>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</si>
  <si>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</si>
  <si>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</si>
  <si>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</si>
  <si>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</si>
  <si>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</si>
  <si>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</si>
  <si>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</si>
  <si>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</si>
  <si>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</si>
  <si>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</si>
  <si>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</si>
  <si>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</si>
  <si>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</si>
  <si>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</si>
  <si>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</si>
  <si>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</si>
  <si>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</si>
  <si>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</si>
  <si>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</si>
  <si>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</si>
  <si>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</si>
  <si>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</si>
  <si>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</si>
  <si>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</si>
  <si>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</si>
  <si>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</si>
  <si>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</si>
  <si>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</si>
  <si>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</si>
  <si>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</si>
  <si>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</si>
  <si>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</si>
  <si>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</si>
  <si>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</si>
  <si>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</si>
  <si>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</si>
  <si>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</si>
  <si>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</si>
  <si>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</si>
  <si>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</si>
  <si>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</si>
  <si>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</si>
  <si>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</si>
  <si>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</si>
  <si>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</si>
  <si>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</si>
  <si>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</si>
  <si>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</si>
  <si>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</si>
  <si>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</si>
  <si>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</si>
  <si>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</si>
  <si>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</si>
  <si>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</si>
  <si>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</si>
  <si>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</si>
  <si>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</si>
  <si>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</si>
  <si>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</si>
  <si>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</si>
  <si>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</si>
  <si>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</si>
  <si>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</si>
  <si>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</si>
  <si>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</si>
  <si>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</si>
  <si>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</si>
  <si>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</si>
  <si>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</si>
  <si>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</si>
  <si>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</si>
  <si>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</si>
  <si>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</si>
  <si>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</si>
  <si>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</si>
  <si>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</si>
  <si>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</si>
  <si>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</si>
  <si>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</si>
  <si>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</si>
  <si>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</si>
  <si>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</si>
  <si>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</si>
  <si>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</si>
  <si>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</si>
  <si>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</si>
  <si>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</si>
  <si>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</si>
  <si>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</si>
  <si>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</si>
  <si>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</si>
  <si>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</si>
  <si>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</si>
  <si>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</si>
  <si>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</si>
  <si>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</si>
  <si>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</si>
  <si>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</si>
  <si>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</si>
  <si>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</si>
  <si>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</si>
  <si>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</si>
  <si>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</si>
  <si>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</si>
  <si>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</si>
  <si>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</si>
  <si>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</si>
  <si>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</si>
  <si>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</si>
  <si>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</si>
  <si>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</si>
  <si>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</si>
  <si>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</si>
  <si>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</si>
  <si>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</si>
  <si>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</si>
  <si>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</si>
  <si>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</si>
  <si>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GR-996
GR-914</t>
  </si>
  <si>
    <t>GR-601
GR-1028</t>
  </si>
  <si>
    <t>GR-879
GR-600</t>
  </si>
  <si>
    <t>GR-600
GR-1039</t>
  </si>
  <si>
    <t>GR-600</t>
  </si>
  <si>
    <t>GR-1039</t>
  </si>
  <si>
    <t>Incluir información Retail dentro de la hiperconsulta del call center</t>
  </si>
  <si>
    <t>Agregar campo de Búsqueda por Número de Teléfono</t>
  </si>
  <si>
    <t>GR-879</t>
  </si>
  <si>
    <t>GR-774
GR - 960</t>
  </si>
  <si>
    <t>GR-765
GR-977</t>
  </si>
  <si>
    <t>GR-977</t>
  </si>
  <si>
    <t>GR-856
PER-SiCC-2015-0832</t>
  </si>
  <si>
    <t>GR-948
GR-1025</t>
  </si>
  <si>
    <t>GR-1039
GR-1040</t>
  </si>
  <si>
    <t>GR-1040</t>
  </si>
  <si>
    <t xml:space="preserve">COL-SiCC-2016-0039
GR-586 </t>
  </si>
  <si>
    <t>GR-1023</t>
  </si>
  <si>
    <t>GR-1024</t>
  </si>
  <si>
    <t>GR-1025</t>
  </si>
  <si>
    <t>GR-1069</t>
  </si>
  <si>
    <t>REPORTE AUDITORIA CREACION / ELIMINACION OFERTAS EN MATRIZ</t>
  </si>
  <si>
    <t>ACTUALIZACION REPORTE REEMPLAZOS</t>
  </si>
  <si>
    <t>BOTON CONSULTA OFERTAS . PANTALLA DE SIMPLIFICACION SSICC</t>
  </si>
  <si>
    <t>Habilitar la inclusión de fechas en las que no se atenderán en Retail</t>
  </si>
  <si>
    <t>Envío SAM-7X - Control de Finalización</t>
  </si>
  <si>
    <t>CUV</t>
  </si>
  <si>
    <t>GR-981</t>
  </si>
  <si>
    <t>GR-586
COL-SiCC-2016-0039
GR-1024</t>
  </si>
  <si>
    <t>GR-1114</t>
  </si>
  <si>
    <t>GR-970</t>
  </si>
  <si>
    <t>Validación Longitud número de teléfono</t>
  </si>
  <si>
    <t>Crear Historial de Teléfonos</t>
  </si>
  <si>
    <t>Ampliación de reporte de seguimientos de Ventas y descuentos Retail</t>
  </si>
  <si>
    <t>GR-586
GR-1024
GR-1069</t>
  </si>
  <si>
    <t>GR-1069
GR-970</t>
  </si>
  <si>
    <t>GR-1271</t>
  </si>
  <si>
    <t>GR-1025
GR-948</t>
  </si>
  <si>
    <t>COL-SiCC-2016-0039
GR-970
GR-981</t>
  </si>
  <si>
    <t>GR-1246</t>
  </si>
  <si>
    <t>GR-1239</t>
  </si>
  <si>
    <t>GR-1133</t>
  </si>
  <si>
    <t>Ajuste Reporte Nuevas</t>
  </si>
  <si>
    <t>Mejoras LET Parte 3</t>
  </si>
  <si>
    <t>GR-1107</t>
  </si>
  <si>
    <t>GR-1231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</si>
</sst>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1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  <xf numFmtId="0" fontId="38" fillId="0" borderId="0" xfId="1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16" fontId="38" fillId="0" borderId="0" xfId="1" applyNumberFormat="1" applyFont="1" applyFill="1" applyAlignment="1">
      <alignment horizontal="center" vertical="center" wrapText="1"/>
    </xf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center" vertical="center" wrapText="1"/>
    </xf>
    <xf numFmtId="16" fontId="39" fillId="0" borderId="0" xfId="0" applyNumberFormat="1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horizontal="center" vertical="center" wrapText="1"/>
    </xf>
    <xf numFmtId="9" fontId="39" fillId="0" borderId="0" xfId="8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vertical="center" wrapText="1"/>
    </xf>
    <xf numFmtId="20" fontId="40" fillId="0" borderId="0" xfId="0" applyNumberFormat="1" applyFont="1" applyFill="1" applyBorder="1" applyAlignment="1">
      <alignment horizontal="center" vertical="center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7516672"/>
        <c:axId val="107518208"/>
      </c:barChart>
      <c:catAx>
        <c:axId val="10751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518208"/>
        <c:crosses val="autoZero"/>
        <c:auto val="1"/>
        <c:lblAlgn val="ctr"/>
        <c:lblOffset val="100"/>
        <c:noMultiLvlLbl val="0"/>
      </c:catAx>
      <c:valAx>
        <c:axId val="1075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5166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022784"/>
        <c:axId val="108028672"/>
      </c:barChart>
      <c:catAx>
        <c:axId val="10802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028672"/>
        <c:crosses val="autoZero"/>
        <c:auto val="1"/>
        <c:lblAlgn val="ctr"/>
        <c:lblOffset val="100"/>
        <c:noMultiLvlLbl val="0"/>
      </c:catAx>
      <c:valAx>
        <c:axId val="10802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02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50825984"/>
        <c:axId val="150840064"/>
      </c:barChart>
      <c:catAx>
        <c:axId val="150825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840064"/>
        <c:crosses val="autoZero"/>
        <c:auto val="1"/>
        <c:lblAlgn val="ctr"/>
        <c:lblOffset val="100"/>
        <c:noMultiLvlLbl val="0"/>
      </c:catAx>
      <c:valAx>
        <c:axId val="15084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82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73971328"/>
        <c:axId val="173972864"/>
      </c:barChart>
      <c:catAx>
        <c:axId val="1739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972864"/>
        <c:crosses val="autoZero"/>
        <c:auto val="1"/>
        <c:lblAlgn val="ctr"/>
        <c:lblOffset val="100"/>
        <c:noMultiLvlLbl val="0"/>
      </c:catAx>
      <c:valAx>
        <c:axId val="1739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97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8134016"/>
        <c:axId val="178144000"/>
      </c:barChart>
      <c:catAx>
        <c:axId val="1781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8144000"/>
        <c:crosses val="autoZero"/>
        <c:auto val="1"/>
        <c:lblAlgn val="ctr"/>
        <c:lblOffset val="100"/>
        <c:noMultiLvlLbl val="0"/>
      </c:catAx>
      <c:valAx>
        <c:axId val="17814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1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96" totalsRowShown="0" headerRowDxfId="16434" dataDxfId="16433">
  <autoFilter ref="A1:Y296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94" totalsRowShown="0" headerRowDxfId="16407" headerRowBorderDxfId="16406" headerRowCellStyle="Énfasis6">
  <autoFilter ref="A1:J1094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 x14ac:dyDescent="0.2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 x14ac:dyDescent="0.25">
      <c r="B3" s="1" t="s">
        <v>72</v>
      </c>
    </row>
    <row r="4" spans="1:8" x14ac:dyDescent="0.25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 x14ac:dyDescent="0.25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JB1" activePane="topRight" state="frozen"/>
      <selection pane="topRight" activeCell="JM5" sqref="JM5"/>
    </sheetView>
  </sheetViews>
  <sheetFormatPr baseColWidth="10" defaultRowHeight="12.75" x14ac:dyDescent="0.2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257" width="11.42578125" style="8"/>
    <col min="258" max="258" width="16.85546875" style="8" customWidth="1"/>
    <col min="259" max="260" width="17" style="8" customWidth="1"/>
    <col min="261" max="262" width="11.42578125" style="8"/>
    <col min="263" max="264" width="17" style="8" customWidth="1"/>
    <col min="265" max="266" width="11.42578125" style="8"/>
    <col min="267" max="267" width="17.28515625" style="8" customWidth="1"/>
    <col min="268" max="16384" width="11.42578125" style="8"/>
  </cols>
  <sheetData>
    <row r="1" spans="1:275" s="7" customFormat="1" ht="30.75" thickBot="1" x14ac:dyDescent="0.3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 x14ac:dyDescent="0.2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1445</v>
      </c>
      <c r="IZ2" s="2347" t="s">
        <v>17942</v>
      </c>
      <c r="JA2" s="2346"/>
      <c r="JB2" s="2346"/>
      <c r="JC2" s="2347" t="s">
        <v>17917</v>
      </c>
      <c r="JD2" s="2347" t="s">
        <v>17946</v>
      </c>
      <c r="JE2" s="2347" t="s">
        <v>17952</v>
      </c>
      <c r="JF2" s="2347" t="s">
        <v>17952</v>
      </c>
      <c r="JG2" s="2347" t="s">
        <v>17970</v>
      </c>
      <c r="JH2" s="2346"/>
      <c r="JI2" s="2346"/>
      <c r="JJ2" s="2347" t="s">
        <v>17952</v>
      </c>
      <c r="JK2" s="2347" t="s">
        <v>1445</v>
      </c>
      <c r="JL2" s="2344"/>
      <c r="JM2" s="2344"/>
      <c r="JN2" s="2344"/>
      <c r="JO2" s="2346"/>
    </row>
    <row r="3" spans="1:275" ht="35.25" customHeight="1" x14ac:dyDescent="0.25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17933</v>
      </c>
      <c r="IY3" s="2347" t="s">
        <v>17934</v>
      </c>
      <c r="IZ3" s="2347" t="s">
        <v>17943</v>
      </c>
      <c r="JA3" s="2346"/>
      <c r="JB3" s="2346"/>
      <c r="JC3" s="2347" t="s">
        <v>17943</v>
      </c>
      <c r="JD3" s="2347" t="s">
        <v>17944</v>
      </c>
      <c r="JE3" s="2347"/>
      <c r="JF3" s="2347" t="s">
        <v>17944</v>
      </c>
      <c r="JG3" s="2347" t="s">
        <v>17944</v>
      </c>
      <c r="JH3" s="2346"/>
      <c r="JI3" s="2346"/>
      <c r="JJ3" s="2347" t="s">
        <v>17977</v>
      </c>
      <c r="JK3" s="2347"/>
      <c r="JL3" s="2344"/>
      <c r="JM3" s="2344"/>
      <c r="JN3" s="2344"/>
      <c r="JO3" s="2346"/>
    </row>
    <row r="4" spans="1:275" ht="51" x14ac:dyDescent="0.25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17935</v>
      </c>
      <c r="IZ4" s="2347" t="s">
        <v>17937</v>
      </c>
      <c r="JA4" s="2346"/>
      <c r="JB4" s="2346"/>
      <c r="JC4" s="2347" t="s">
        <v>17936</v>
      </c>
      <c r="JD4" s="2347" t="s">
        <v>17947</v>
      </c>
      <c r="JE4" s="2347" t="s">
        <v>17948</v>
      </c>
      <c r="JF4" s="2145" t="s">
        <v>1000</v>
      </c>
      <c r="JG4" s="2347" t="s">
        <v>17948</v>
      </c>
      <c r="JH4" s="2346"/>
      <c r="JI4" s="2346"/>
      <c r="JJ4" s="2347" t="s">
        <v>17948</v>
      </c>
      <c r="JK4" s="2347" t="s">
        <v>17937</v>
      </c>
      <c r="JL4" s="2344"/>
      <c r="JM4" s="2344"/>
      <c r="JN4" s="2344"/>
      <c r="JO4" s="2346"/>
    </row>
    <row r="5" spans="1:275" ht="76.5" x14ac:dyDescent="0.2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 t="s">
        <v>1017</v>
      </c>
      <c r="IZ5" s="2347" t="s">
        <v>1017</v>
      </c>
      <c r="JA5" s="2346"/>
      <c r="JB5" s="2346"/>
      <c r="JC5" s="2347" t="s">
        <v>17949</v>
      </c>
      <c r="JD5" s="2347" t="s">
        <v>17961</v>
      </c>
      <c r="JE5" s="2347" t="s">
        <v>17967</v>
      </c>
      <c r="JF5" s="2347" t="s">
        <v>17968</v>
      </c>
      <c r="JG5" s="2347" t="s">
        <v>17971</v>
      </c>
      <c r="JH5" s="2346"/>
      <c r="JI5" s="2346"/>
      <c r="JJ5" s="2347" t="s">
        <v>17960</v>
      </c>
      <c r="JK5" s="2347"/>
      <c r="JL5" s="2344"/>
      <c r="JM5" s="2344"/>
      <c r="JN5" s="2344"/>
      <c r="JO5" s="2346"/>
    </row>
    <row r="6" spans="1:275" ht="35.25" customHeight="1" x14ac:dyDescent="0.25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 t="s">
        <v>17945</v>
      </c>
      <c r="IY6" s="2347" t="s">
        <v>17929</v>
      </c>
      <c r="IZ6" s="2347" t="s">
        <v>17929</v>
      </c>
      <c r="JA6" s="2346"/>
      <c r="JB6" s="2346"/>
      <c r="JC6" s="2347" t="s">
        <v>17929</v>
      </c>
      <c r="JD6" s="2347" t="s">
        <v>17929</v>
      </c>
      <c r="JE6" s="2347" t="s">
        <v>17929</v>
      </c>
      <c r="JF6" s="2347" t="s">
        <v>17929</v>
      </c>
      <c r="JG6" s="2347" t="s">
        <v>17929</v>
      </c>
      <c r="JH6" s="2346"/>
      <c r="JI6" s="2346"/>
      <c r="JJ6" s="2347" t="s">
        <v>17978</v>
      </c>
      <c r="JK6" s="2347"/>
      <c r="JL6" s="2344"/>
      <c r="JM6" s="2344"/>
      <c r="JN6" s="2344"/>
      <c r="JO6" s="2346"/>
    </row>
    <row r="7" spans="1:275" x14ac:dyDescent="0.25">
      <c r="DD7" s="1053"/>
      <c r="DE7" s="1126"/>
      <c r="DF7" s="1126"/>
      <c r="DG7" s="1126"/>
      <c r="DH7" s="1126"/>
      <c r="DI7" s="1126"/>
    </row>
    <row r="8" spans="1:275" x14ac:dyDescent="0.25">
      <c r="DD8" s="1053"/>
      <c r="DE8" s="1126"/>
      <c r="DF8" s="1126"/>
      <c r="DG8" s="1126"/>
      <c r="DH8" s="1126"/>
      <c r="DI8" s="1126"/>
    </row>
    <row r="9" spans="1:275" x14ac:dyDescent="0.2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 x14ac:dyDescent="0.25"/>
  <cols>
    <col min="1" max="1" width="17.5703125" bestFit="1" customWidth="1"/>
    <col min="2" max="2" width="21" bestFit="1" customWidth="1"/>
    <col min="3" max="3" width="13.85546875" bestFit="1" customWidth="1"/>
  </cols>
  <sheetData>
    <row r="3" spans="1:3" x14ac:dyDescent="0.25">
      <c r="A3" s="1" t="s">
        <v>201</v>
      </c>
      <c r="B3" s="2289" t="s">
        <v>636</v>
      </c>
      <c r="C3" s="2289" t="s">
        <v>637</v>
      </c>
    </row>
    <row r="4" spans="1:3" x14ac:dyDescent="0.25">
      <c r="A4" s="32">
        <v>8</v>
      </c>
      <c r="B4" s="2284">
        <v>263.75</v>
      </c>
      <c r="C4" s="2284">
        <v>35</v>
      </c>
    </row>
    <row r="5" spans="1:3" x14ac:dyDescent="0.25">
      <c r="A5" s="1155" t="s">
        <v>49</v>
      </c>
      <c r="B5" s="2284">
        <v>88</v>
      </c>
      <c r="C5" s="2284">
        <v>21</v>
      </c>
    </row>
    <row r="6" spans="1:3" x14ac:dyDescent="0.25">
      <c r="A6" s="1155" t="s">
        <v>62</v>
      </c>
      <c r="B6" s="2284">
        <v>175.75</v>
      </c>
      <c r="C6" s="2284">
        <v>14</v>
      </c>
    </row>
    <row r="7" spans="1:3" x14ac:dyDescent="0.25">
      <c r="A7" s="32">
        <v>9</v>
      </c>
      <c r="B7" s="2284">
        <v>684</v>
      </c>
      <c r="C7" s="2284">
        <v>59</v>
      </c>
    </row>
    <row r="8" spans="1:3" x14ac:dyDescent="0.25">
      <c r="A8" s="1155" t="s">
        <v>49</v>
      </c>
      <c r="B8" s="2284">
        <v>284</v>
      </c>
      <c r="C8" s="2284">
        <v>30</v>
      </c>
    </row>
    <row r="9" spans="1:3" x14ac:dyDescent="0.25">
      <c r="A9" s="1155" t="s">
        <v>62</v>
      </c>
      <c r="B9" s="2284">
        <v>225.5</v>
      </c>
      <c r="C9" s="2284">
        <v>28</v>
      </c>
    </row>
    <row r="10" spans="1:3" x14ac:dyDescent="0.25">
      <c r="A10" s="1155" t="s">
        <v>860</v>
      </c>
      <c r="B10" s="2284">
        <v>174.5</v>
      </c>
      <c r="C10" s="2284">
        <v>1</v>
      </c>
    </row>
    <row r="11" spans="1:3" x14ac:dyDescent="0.25">
      <c r="A11" s="32">
        <v>10</v>
      </c>
      <c r="B11" s="2284">
        <v>434</v>
      </c>
      <c r="C11" s="2284">
        <v>42</v>
      </c>
    </row>
    <row r="12" spans="1:3" x14ac:dyDescent="0.25">
      <c r="A12" s="1155" t="s">
        <v>49</v>
      </c>
      <c r="B12" s="2284">
        <v>261.75</v>
      </c>
      <c r="C12" s="2284">
        <v>21</v>
      </c>
    </row>
    <row r="13" spans="1:3" x14ac:dyDescent="0.25">
      <c r="A13" s="1155" t="s">
        <v>62</v>
      </c>
      <c r="B13" s="2284">
        <v>172.25</v>
      </c>
      <c r="C13" s="2284">
        <v>21</v>
      </c>
    </row>
    <row r="14" spans="1:3" x14ac:dyDescent="0.25">
      <c r="A14" s="32">
        <v>11</v>
      </c>
      <c r="B14" s="2284">
        <v>1243</v>
      </c>
      <c r="C14" s="2284">
        <v>36</v>
      </c>
    </row>
    <row r="15" spans="1:3" x14ac:dyDescent="0.25">
      <c r="A15" s="1155" t="s">
        <v>49</v>
      </c>
      <c r="B15" s="2284">
        <v>849.5</v>
      </c>
      <c r="C15" s="2284">
        <v>27</v>
      </c>
    </row>
    <row r="16" spans="1:3" x14ac:dyDescent="0.25">
      <c r="A16" s="1155" t="s">
        <v>62</v>
      </c>
      <c r="B16" s="2284">
        <v>58</v>
      </c>
      <c r="C16" s="2284">
        <v>7</v>
      </c>
    </row>
    <row r="17" spans="1:3" x14ac:dyDescent="0.25">
      <c r="A17" s="1155" t="s">
        <v>863</v>
      </c>
      <c r="B17" s="2284">
        <v>255.25</v>
      </c>
      <c r="C17" s="2284">
        <v>1</v>
      </c>
    </row>
    <row r="18" spans="1:3" x14ac:dyDescent="0.25">
      <c r="A18" s="1155" t="s">
        <v>860</v>
      </c>
      <c r="B18" s="2284">
        <v>80.25</v>
      </c>
      <c r="C18" s="2284">
        <v>1</v>
      </c>
    </row>
    <row r="19" spans="1:3" x14ac:dyDescent="0.25">
      <c r="A19" s="32">
        <v>12</v>
      </c>
      <c r="B19" s="2284">
        <v>119.75</v>
      </c>
      <c r="C19" s="2284">
        <v>10</v>
      </c>
    </row>
    <row r="20" spans="1:3" x14ac:dyDescent="0.25">
      <c r="A20" s="1155" t="s">
        <v>49</v>
      </c>
      <c r="B20" s="2284">
        <v>81.75</v>
      </c>
      <c r="C20" s="2284">
        <v>4</v>
      </c>
    </row>
    <row r="21" spans="1:3" x14ac:dyDescent="0.25">
      <c r="A21" s="1155" t="s">
        <v>62</v>
      </c>
      <c r="B21" s="2284">
        <v>38</v>
      </c>
      <c r="C21" s="2284">
        <v>6</v>
      </c>
    </row>
    <row r="22" spans="1:3" x14ac:dyDescent="0.25">
      <c r="A22" s="32">
        <v>1</v>
      </c>
      <c r="B22" s="2284">
        <v>185</v>
      </c>
      <c r="C22" s="2284">
        <v>14</v>
      </c>
    </row>
    <row r="23" spans="1:3" x14ac:dyDescent="0.25">
      <c r="A23" s="1155" t="s">
        <v>49</v>
      </c>
      <c r="B23" s="2284">
        <v>120</v>
      </c>
      <c r="C23" s="2284">
        <v>7</v>
      </c>
    </row>
    <row r="24" spans="1:3" x14ac:dyDescent="0.25">
      <c r="A24" s="1155" t="s">
        <v>62</v>
      </c>
      <c r="B24" s="2284">
        <v>61</v>
      </c>
      <c r="C24" s="2284">
        <v>6</v>
      </c>
    </row>
    <row r="25" spans="1:3" x14ac:dyDescent="0.25">
      <c r="A25" s="1155" t="s">
        <v>1477</v>
      </c>
      <c r="B25" s="2284">
        <v>4</v>
      </c>
      <c r="C25" s="2284">
        <v>1</v>
      </c>
    </row>
    <row r="26" spans="1:3" x14ac:dyDescent="0.25">
      <c r="A26" s="32">
        <v>2</v>
      </c>
      <c r="B26" s="2284">
        <v>903.75</v>
      </c>
      <c r="C26" s="2284">
        <v>25</v>
      </c>
    </row>
    <row r="27" spans="1:3" x14ac:dyDescent="0.25">
      <c r="A27" s="1155" t="s">
        <v>49</v>
      </c>
      <c r="B27" s="2284">
        <v>685</v>
      </c>
      <c r="C27" s="2284">
        <v>11</v>
      </c>
    </row>
    <row r="28" spans="1:3" x14ac:dyDescent="0.25">
      <c r="A28" s="1155" t="s">
        <v>62</v>
      </c>
      <c r="B28" s="2284">
        <v>44</v>
      </c>
      <c r="C28" s="2284">
        <v>5</v>
      </c>
    </row>
    <row r="29" spans="1:3" x14ac:dyDescent="0.25">
      <c r="A29" s="1155" t="s">
        <v>1477</v>
      </c>
      <c r="B29" s="2284">
        <v>174.75</v>
      </c>
      <c r="C29" s="2284">
        <v>9</v>
      </c>
    </row>
    <row r="30" spans="1:3" x14ac:dyDescent="0.25">
      <c r="A30" s="32" t="s">
        <v>1477</v>
      </c>
      <c r="B30" s="2284"/>
      <c r="C30" s="2284">
        <v>2</v>
      </c>
    </row>
    <row r="31" spans="1:3" x14ac:dyDescent="0.25">
      <c r="A31" s="1155" t="s">
        <v>49</v>
      </c>
      <c r="B31" s="2284"/>
      <c r="C31" s="2284">
        <v>1</v>
      </c>
    </row>
    <row r="32" spans="1:3" x14ac:dyDescent="0.25">
      <c r="A32" s="1155" t="s">
        <v>62</v>
      </c>
      <c r="B32" s="2284"/>
      <c r="C32" s="2284">
        <v>1</v>
      </c>
    </row>
    <row r="33" spans="1:3" x14ac:dyDescent="0.25">
      <c r="A33" s="32">
        <v>3</v>
      </c>
      <c r="B33" s="2284">
        <v>246</v>
      </c>
      <c r="C33" s="2284">
        <v>27</v>
      </c>
    </row>
    <row r="34" spans="1:3" x14ac:dyDescent="0.25">
      <c r="A34" s="1155" t="s">
        <v>49</v>
      </c>
      <c r="B34" s="2284">
        <v>215.5</v>
      </c>
      <c r="C34" s="2284">
        <v>20</v>
      </c>
    </row>
    <row r="35" spans="1:3" x14ac:dyDescent="0.25">
      <c r="A35" s="1155" t="s">
        <v>62</v>
      </c>
      <c r="B35" s="2284">
        <v>30.5</v>
      </c>
      <c r="C35" s="2284">
        <v>7</v>
      </c>
    </row>
    <row r="36" spans="1:3" x14ac:dyDescent="0.25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6"/>
  <sheetViews>
    <sheetView zoomScaleNormal="100" workbookViewId="0">
      <pane xSplit="7" ySplit="1" topLeftCell="O287" activePane="bottomRight" state="frozen"/>
      <selection pane="topRight" activeCell="E1" sqref="E1"/>
      <selection pane="bottomLeft" activeCell="A3" sqref="A3"/>
      <selection pane="bottomRight" activeCell="E301" sqref="E301"/>
    </sheetView>
  </sheetViews>
  <sheetFormatPr baseColWidth="10" defaultRowHeight="15" x14ac:dyDescent="0.2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 x14ac:dyDescent="0.25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 x14ac:dyDescent="0.2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 x14ac:dyDescent="0.2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 x14ac:dyDescent="0.2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 x14ac:dyDescent="0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 x14ac:dyDescent="0.2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 x14ac:dyDescent="0.2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 x14ac:dyDescent="0.2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 x14ac:dyDescent="0.2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 x14ac:dyDescent="0.2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 x14ac:dyDescent="0.2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 x14ac:dyDescent="0.2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 x14ac:dyDescent="0.2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 x14ac:dyDescent="0.2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 x14ac:dyDescent="0.2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 x14ac:dyDescent="0.2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 x14ac:dyDescent="0.2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 x14ac:dyDescent="0.2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 x14ac:dyDescent="0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 x14ac:dyDescent="0.2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 x14ac:dyDescent="0.2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 x14ac:dyDescent="0.2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 x14ac:dyDescent="0.2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 x14ac:dyDescent="0.2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 x14ac:dyDescent="0.2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 x14ac:dyDescent="0.2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 x14ac:dyDescent="0.25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 x14ac:dyDescent="0.2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 x14ac:dyDescent="0.2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 x14ac:dyDescent="0.2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 x14ac:dyDescent="0.2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 x14ac:dyDescent="0.2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 x14ac:dyDescent="0.2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 x14ac:dyDescent="0.2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 x14ac:dyDescent="0.2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 x14ac:dyDescent="0.2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 x14ac:dyDescent="0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 x14ac:dyDescent="0.2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 x14ac:dyDescent="0.2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 x14ac:dyDescent="0.2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 x14ac:dyDescent="0.2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 x14ac:dyDescent="0.2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 x14ac:dyDescent="0.2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 x14ac:dyDescent="0.2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 x14ac:dyDescent="0.2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 x14ac:dyDescent="0.2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 x14ac:dyDescent="0.2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 x14ac:dyDescent="0.2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 x14ac:dyDescent="0.2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 x14ac:dyDescent="0.2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 x14ac:dyDescent="0.2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 x14ac:dyDescent="0.2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 x14ac:dyDescent="0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 x14ac:dyDescent="0.2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 x14ac:dyDescent="0.2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 x14ac:dyDescent="0.2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 x14ac:dyDescent="0.2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 x14ac:dyDescent="0.2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 x14ac:dyDescent="0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 x14ac:dyDescent="0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 x14ac:dyDescent="0.2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 x14ac:dyDescent="0.2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 x14ac:dyDescent="0.2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 x14ac:dyDescent="0.2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 x14ac:dyDescent="0.2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 x14ac:dyDescent="0.2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 x14ac:dyDescent="0.2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 x14ac:dyDescent="0.2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 x14ac:dyDescent="0.2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 x14ac:dyDescent="0.2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 x14ac:dyDescent="0.2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 x14ac:dyDescent="0.2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 x14ac:dyDescent="0.2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 x14ac:dyDescent="0.2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 x14ac:dyDescent="0.2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 x14ac:dyDescent="0.2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 x14ac:dyDescent="0.2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 x14ac:dyDescent="0.2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 x14ac:dyDescent="0.2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 x14ac:dyDescent="0.2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 x14ac:dyDescent="0.2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 x14ac:dyDescent="0.2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 x14ac:dyDescent="0.2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 x14ac:dyDescent="0.2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 x14ac:dyDescent="0.2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 x14ac:dyDescent="0.2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 x14ac:dyDescent="0.2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 x14ac:dyDescent="0.2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 x14ac:dyDescent="0.2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 x14ac:dyDescent="0.2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 x14ac:dyDescent="0.2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 x14ac:dyDescent="0.2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 x14ac:dyDescent="0.2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 x14ac:dyDescent="0.2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 x14ac:dyDescent="0.25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 x14ac:dyDescent="0.2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 x14ac:dyDescent="0.2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 x14ac:dyDescent="0.2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 x14ac:dyDescent="0.2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 x14ac:dyDescent="0.2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 x14ac:dyDescent="0.2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 x14ac:dyDescent="0.2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 x14ac:dyDescent="0.2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 x14ac:dyDescent="0.2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 x14ac:dyDescent="0.2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 x14ac:dyDescent="0.2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 x14ac:dyDescent="0.2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 x14ac:dyDescent="0.2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 x14ac:dyDescent="0.2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 x14ac:dyDescent="0.2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 x14ac:dyDescent="0.2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 x14ac:dyDescent="0.2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 x14ac:dyDescent="0.2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 x14ac:dyDescent="0.2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 x14ac:dyDescent="0.2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 x14ac:dyDescent="0.2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 x14ac:dyDescent="0.2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 x14ac:dyDescent="0.25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 x14ac:dyDescent="0.2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 x14ac:dyDescent="0.2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 x14ac:dyDescent="0.2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 x14ac:dyDescent="0.2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 x14ac:dyDescent="0.2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 x14ac:dyDescent="0.2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 x14ac:dyDescent="0.2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 x14ac:dyDescent="0.2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 x14ac:dyDescent="0.2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 x14ac:dyDescent="0.2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 x14ac:dyDescent="0.2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 x14ac:dyDescent="0.2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 x14ac:dyDescent="0.2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 x14ac:dyDescent="0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 x14ac:dyDescent="0.2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 x14ac:dyDescent="0.2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 x14ac:dyDescent="0.2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 x14ac:dyDescent="0.25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 x14ac:dyDescent="0.2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 x14ac:dyDescent="0.2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 x14ac:dyDescent="0.2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 x14ac:dyDescent="0.2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 x14ac:dyDescent="0.2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 x14ac:dyDescent="0.2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 x14ac:dyDescent="0.25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 x14ac:dyDescent="0.2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 x14ac:dyDescent="0.2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 x14ac:dyDescent="0.2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 x14ac:dyDescent="0.2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 x14ac:dyDescent="0.2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 x14ac:dyDescent="0.2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 x14ac:dyDescent="0.25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 x14ac:dyDescent="0.2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 x14ac:dyDescent="0.2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 x14ac:dyDescent="0.2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 x14ac:dyDescent="0.2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 x14ac:dyDescent="0.25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 x14ac:dyDescent="0.2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 x14ac:dyDescent="0.2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 x14ac:dyDescent="0.2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 x14ac:dyDescent="0.2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 x14ac:dyDescent="0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 x14ac:dyDescent="0.2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 x14ac:dyDescent="0.2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 x14ac:dyDescent="0.2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 x14ac:dyDescent="0.25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 x14ac:dyDescent="0.25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 x14ac:dyDescent="0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 x14ac:dyDescent="0.25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 x14ac:dyDescent="0.2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 x14ac:dyDescent="0.25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 x14ac:dyDescent="0.2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 x14ac:dyDescent="0.2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 x14ac:dyDescent="0.2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 x14ac:dyDescent="0.2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 x14ac:dyDescent="0.2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 x14ac:dyDescent="0.2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 x14ac:dyDescent="0.2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 x14ac:dyDescent="0.2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 x14ac:dyDescent="0.2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 x14ac:dyDescent="0.2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 x14ac:dyDescent="0.2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 x14ac:dyDescent="0.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 x14ac:dyDescent="0.2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 x14ac:dyDescent="0.2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 x14ac:dyDescent="0.2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 x14ac:dyDescent="0.2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 x14ac:dyDescent="0.2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 x14ac:dyDescent="0.2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 x14ac:dyDescent="0.2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16</v>
      </c>
    </row>
    <row r="189" spans="1:25" ht="25.5" x14ac:dyDescent="0.2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 x14ac:dyDescent="0.2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 x14ac:dyDescent="0.2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 x14ac:dyDescent="0.2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 x14ac:dyDescent="0.2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 x14ac:dyDescent="0.2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 x14ac:dyDescent="0.2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 x14ac:dyDescent="0.2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 x14ac:dyDescent="0.2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 x14ac:dyDescent="0.2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 x14ac:dyDescent="0.2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 x14ac:dyDescent="0.2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 x14ac:dyDescent="0.2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 x14ac:dyDescent="0.2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 x14ac:dyDescent="0.2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 x14ac:dyDescent="0.2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 x14ac:dyDescent="0.2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 x14ac:dyDescent="0.2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 x14ac:dyDescent="0.2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 x14ac:dyDescent="0.2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54</v>
      </c>
    </row>
    <row r="209" spans="1:26" x14ac:dyDescent="0.25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 x14ac:dyDescent="0.25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 x14ac:dyDescent="0.25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 x14ac:dyDescent="0.25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 x14ac:dyDescent="0.25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 x14ac:dyDescent="0.25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 x14ac:dyDescent="0.25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 x14ac:dyDescent="0.25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 x14ac:dyDescent="0.2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 x14ac:dyDescent="0.25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 x14ac:dyDescent="0.2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 x14ac:dyDescent="0.2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 x14ac:dyDescent="0.2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 x14ac:dyDescent="0.2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 x14ac:dyDescent="0.2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 x14ac:dyDescent="0.2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 x14ac:dyDescent="0.2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 x14ac:dyDescent="0.2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 x14ac:dyDescent="0.2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 x14ac:dyDescent="0.2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 x14ac:dyDescent="0.2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 x14ac:dyDescent="0.2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 x14ac:dyDescent="0.2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 x14ac:dyDescent="0.2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 x14ac:dyDescent="0.2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 x14ac:dyDescent="0.2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 x14ac:dyDescent="0.2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 x14ac:dyDescent="0.2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 x14ac:dyDescent="0.2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 x14ac:dyDescent="0.2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 x14ac:dyDescent="0.2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 x14ac:dyDescent="0.2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 x14ac:dyDescent="0.2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 x14ac:dyDescent="0.2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 x14ac:dyDescent="0.2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 x14ac:dyDescent="0.25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 x14ac:dyDescent="0.25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 x14ac:dyDescent="0.25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 x14ac:dyDescent="0.25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 x14ac:dyDescent="0.25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 x14ac:dyDescent="0.25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 x14ac:dyDescent="0.25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 x14ac:dyDescent="0.25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 x14ac:dyDescent="0.25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 x14ac:dyDescent="0.25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 x14ac:dyDescent="0.25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 x14ac:dyDescent="0.25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 x14ac:dyDescent="0.25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 x14ac:dyDescent="0.25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 x14ac:dyDescent="0.25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 x14ac:dyDescent="0.25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 x14ac:dyDescent="0.25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 x14ac:dyDescent="0.25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 x14ac:dyDescent="0.25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 x14ac:dyDescent="0.25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 x14ac:dyDescent="0.25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 x14ac:dyDescent="0.25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 x14ac:dyDescent="0.2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 x14ac:dyDescent="0.2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 x14ac:dyDescent="0.2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 x14ac:dyDescent="0.2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13</v>
      </c>
    </row>
    <row r="270" spans="1:25" ht="25.5" x14ac:dyDescent="0.2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 x14ac:dyDescent="0.2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 x14ac:dyDescent="0.2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66.5</v>
      </c>
    </row>
    <row r="273" spans="1:25" ht="25.5" x14ac:dyDescent="0.2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32</v>
      </c>
    </row>
    <row r="274" spans="1:25" ht="25.5" x14ac:dyDescent="0.2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 x14ac:dyDescent="0.2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 x14ac:dyDescent="0.2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 x14ac:dyDescent="0.2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 x14ac:dyDescent="0.2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 x14ac:dyDescent="0.2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 x14ac:dyDescent="0.2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 x14ac:dyDescent="0.2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13.5</v>
      </c>
    </row>
    <row r="282" spans="1:25" ht="25.5" x14ac:dyDescent="0.2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 x14ac:dyDescent="0.2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 x14ac:dyDescent="0.2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19.5</v>
      </c>
    </row>
    <row r="285" spans="1:25" ht="25.5" x14ac:dyDescent="0.25">
      <c r="A285" s="2379">
        <v>42474</v>
      </c>
      <c r="B285" s="2381" t="s">
        <v>17937</v>
      </c>
      <c r="C285" s="2383" t="s">
        <v>678</v>
      </c>
      <c r="D285" s="2260" t="s">
        <v>62</v>
      </c>
      <c r="E285" s="2338" t="s">
        <v>17939</v>
      </c>
      <c r="F285" s="2275" t="s">
        <v>86</v>
      </c>
      <c r="G285" s="2274" t="s">
        <v>105</v>
      </c>
      <c r="H285" s="2385"/>
      <c r="I285" s="2385"/>
      <c r="J285" s="2385"/>
      <c r="K285" s="2385"/>
      <c r="L285" s="2338">
        <v>2</v>
      </c>
      <c r="M285" s="2385"/>
      <c r="N285" s="2386"/>
      <c r="O285" s="2348" t="s">
        <v>58</v>
      </c>
      <c r="P285" s="2379">
        <v>42474</v>
      </c>
      <c r="Q285" s="2380">
        <v>0.47916666666666669</v>
      </c>
      <c r="R285" s="2379">
        <v>42478</v>
      </c>
      <c r="S285" s="2380">
        <v>0.47916666666666669</v>
      </c>
      <c r="T285" s="2352">
        <v>16</v>
      </c>
      <c r="U285" s="2384"/>
      <c r="V285" s="2387">
        <f>Tabla1[[#This Row],[Horas Estimadas Programacion]]-Tabla1[[#This Row],[Horas Reales]]</f>
        <v>-14</v>
      </c>
      <c r="W285" s="2388">
        <f>IFERROR(Tabla1[[#This Row],[Diferencia]]/Tabla1[[#This Row],[Horas Reales]],"")</f>
        <v>-0.875</v>
      </c>
      <c r="X285" s="2389">
        <f>MONTH(Tabla1[[#This Row],[Fecha]])</f>
        <v>4</v>
      </c>
      <c r="Y285" s="2389">
        <f ca="1">SUMIF(Tabla4[[#All],[RCR]:[Horas Empleadas]],Tabla1[[#This Row],[RCR]],Tabla4[[#All],[Horas Empleadas]])</f>
        <v>20</v>
      </c>
    </row>
    <row r="286" spans="1:25" ht="25.5" x14ac:dyDescent="0.25">
      <c r="A286" s="2379">
        <v>42474</v>
      </c>
      <c r="B286" s="2381" t="s">
        <v>17938</v>
      </c>
      <c r="C286" s="2383" t="s">
        <v>678</v>
      </c>
      <c r="D286" s="2382" t="s">
        <v>62</v>
      </c>
      <c r="E286" s="2384" t="s">
        <v>17940</v>
      </c>
      <c r="F286" s="2275" t="s">
        <v>86</v>
      </c>
      <c r="G286" s="2385" t="s">
        <v>105</v>
      </c>
      <c r="H286" s="2385"/>
      <c r="I286" s="2385"/>
      <c r="J286" s="2385"/>
      <c r="K286" s="2385"/>
      <c r="L286" s="2338">
        <v>2</v>
      </c>
      <c r="M286" s="2385"/>
      <c r="N286" s="2386"/>
      <c r="O286" s="2386" t="s">
        <v>58</v>
      </c>
      <c r="P286" s="2379">
        <v>42478</v>
      </c>
      <c r="Q286" s="2380">
        <v>0.47916666666666669</v>
      </c>
      <c r="R286" s="2379">
        <v>42479</v>
      </c>
      <c r="S286" s="2390">
        <v>0.45833333333333331</v>
      </c>
      <c r="T286" s="2352">
        <v>7.5</v>
      </c>
      <c r="U286" s="2384"/>
      <c r="V286" s="2387">
        <f>Tabla1[[#This Row],[Horas Estimadas Programacion]]-Tabla1[[#This Row],[Horas Reales]]</f>
        <v>-5.5</v>
      </c>
      <c r="W286" s="2388">
        <f>IFERROR(Tabla1[[#This Row],[Diferencia]]/Tabla1[[#This Row],[Horas Reales]],"")</f>
        <v>-0.73333333333333328</v>
      </c>
      <c r="X286" s="2389">
        <f>MONTH(Tabla1[[#This Row],[Fecha]])</f>
        <v>4</v>
      </c>
      <c r="Y286" s="2389">
        <f ca="1">SUMIF(Tabla4[[#All],[RCR]:[Horas Empleadas]],Tabla1[[#This Row],[RCR]],Tabla4[[#All],[Horas Empleadas]])</f>
        <v>5.5</v>
      </c>
    </row>
    <row r="287" spans="1:25" ht="25.5" x14ac:dyDescent="0.25">
      <c r="A287" s="2379">
        <v>42478</v>
      </c>
      <c r="B287" s="2381" t="s">
        <v>17950</v>
      </c>
      <c r="C287" s="2383" t="s">
        <v>17959</v>
      </c>
      <c r="D287" s="2260" t="s">
        <v>49</v>
      </c>
      <c r="E287" s="2338" t="s">
        <v>17954</v>
      </c>
      <c r="F287" s="2275" t="s">
        <v>86</v>
      </c>
      <c r="G287" s="2385" t="s">
        <v>131</v>
      </c>
      <c r="H287" s="2385"/>
      <c r="I287" s="2385"/>
      <c r="J287" s="2385"/>
      <c r="K287" s="2385"/>
      <c r="L287" s="2338">
        <v>5</v>
      </c>
      <c r="M287" s="2385"/>
      <c r="N287" s="2386"/>
      <c r="O287" s="2348" t="s">
        <v>1421</v>
      </c>
      <c r="P287" s="2379">
        <v>42478</v>
      </c>
      <c r="Q287" s="2380">
        <v>0.54166666666666663</v>
      </c>
      <c r="R287" s="2379">
        <v>42481</v>
      </c>
      <c r="S287" s="2380">
        <v>0.45833333333333331</v>
      </c>
      <c r="T287" s="2386"/>
      <c r="U287" s="2384"/>
      <c r="V287" s="2387">
        <f>Tabla1[[#This Row],[Horas Estimadas Programacion]]-Tabla1[[#This Row],[Horas Reales]]</f>
        <v>5</v>
      </c>
      <c r="W287" s="2388" t="str">
        <f>IFERROR(Tabla1[[#This Row],[Diferencia]]/Tabla1[[#This Row],[Horas Reales]],"")</f>
        <v/>
      </c>
      <c r="X287" s="2389">
        <f>MONTH(Tabla1[[#This Row],[Fecha]])</f>
        <v>4</v>
      </c>
      <c r="Y287" s="2389">
        <f ca="1">SUMIF(Tabla4[[#All],[RCR]:[Horas Empleadas]],Tabla1[[#This Row],[RCR]],Tabla4[[#All],[Horas Empleadas]])</f>
        <v>0</v>
      </c>
    </row>
    <row r="288" spans="1:25" ht="25.5" x14ac:dyDescent="0.25">
      <c r="A288" s="2379">
        <v>42478</v>
      </c>
      <c r="B288" s="2381" t="s">
        <v>17951</v>
      </c>
      <c r="C288" s="2383" t="s">
        <v>17866</v>
      </c>
      <c r="D288" s="2260" t="s">
        <v>49</v>
      </c>
      <c r="E288" s="2384" t="s">
        <v>17955</v>
      </c>
      <c r="F288" s="2275" t="s">
        <v>86</v>
      </c>
      <c r="G288" s="2385" t="s">
        <v>131</v>
      </c>
      <c r="H288" s="2385"/>
      <c r="I288" s="2385"/>
      <c r="J288" s="2385"/>
      <c r="K288" s="2385"/>
      <c r="L288" s="2338">
        <v>4</v>
      </c>
      <c r="M288" s="2385"/>
      <c r="N288" s="2386"/>
      <c r="O288" s="2348" t="s">
        <v>57</v>
      </c>
      <c r="P288" s="2349">
        <v>42479</v>
      </c>
      <c r="Q288" s="2350">
        <v>0.41666666666666669</v>
      </c>
      <c r="R288" s="2349">
        <v>42479</v>
      </c>
      <c r="S288" s="2351">
        <v>0.75</v>
      </c>
      <c r="T288" s="2352">
        <v>7</v>
      </c>
      <c r="U288" s="2384"/>
      <c r="V288" s="2387">
        <f>Tabla1[[#This Row],[Horas Estimadas Programacion]]-Tabla1[[#This Row],[Horas Reales]]</f>
        <v>-3</v>
      </c>
      <c r="W288" s="2388">
        <f>IFERROR(Tabla1[[#This Row],[Diferencia]]/Tabla1[[#This Row],[Horas Reales]],"")</f>
        <v>-0.42857142857142855</v>
      </c>
      <c r="X288" s="2389">
        <f>MONTH(Tabla1[[#This Row],[Fecha]])</f>
        <v>4</v>
      </c>
      <c r="Y288" s="2389">
        <f ca="1">SUMIF(Tabla4[[#All],[RCR]:[Horas Empleadas]],Tabla1[[#This Row],[RCR]],Tabla4[[#All],[Horas Empleadas]])</f>
        <v>8.5</v>
      </c>
    </row>
    <row r="289" spans="1:25" ht="25.5" x14ac:dyDescent="0.25">
      <c r="A289" s="2379">
        <v>42478</v>
      </c>
      <c r="B289" s="2381" t="s">
        <v>17952</v>
      </c>
      <c r="C289" s="2383" t="s">
        <v>243</v>
      </c>
      <c r="D289" s="2260" t="s">
        <v>49</v>
      </c>
      <c r="E289" s="2384" t="s">
        <v>17956</v>
      </c>
      <c r="F289" s="2275" t="s">
        <v>86</v>
      </c>
      <c r="G289" s="2274" t="s">
        <v>131</v>
      </c>
      <c r="H289" s="2385"/>
      <c r="I289" s="2385"/>
      <c r="J289" s="2385"/>
      <c r="K289" s="2385"/>
      <c r="L289" s="2338">
        <v>4</v>
      </c>
      <c r="M289" s="2385"/>
      <c r="N289" s="2386"/>
      <c r="O289" s="2348" t="s">
        <v>56</v>
      </c>
      <c r="P289" s="2349">
        <v>42479</v>
      </c>
      <c r="Q289" s="2350">
        <v>0.4375</v>
      </c>
      <c r="R289" s="2349">
        <v>42485</v>
      </c>
      <c r="S289" s="2350">
        <v>0.625</v>
      </c>
      <c r="T289" s="2386"/>
      <c r="U289" s="2384"/>
      <c r="V289" s="2387">
        <f>Tabla1[[#This Row],[Horas Estimadas Programacion]]-Tabla1[[#This Row],[Horas Reales]]</f>
        <v>4</v>
      </c>
      <c r="W289" s="2388" t="str">
        <f>IFERROR(Tabla1[[#This Row],[Diferencia]]/Tabla1[[#This Row],[Horas Reales]],"")</f>
        <v/>
      </c>
      <c r="X289" s="2389">
        <f>MONTH(Tabla1[[#This Row],[Fecha]])</f>
        <v>4</v>
      </c>
      <c r="Y289" s="2389">
        <f ca="1">SUMIF(Tabla4[[#All],[RCR]:[Horas Empleadas]],Tabla1[[#This Row],[RCR]],Tabla4[[#All],[Horas Empleadas]])</f>
        <v>25.5</v>
      </c>
    </row>
    <row r="290" spans="1:25" ht="25.5" x14ac:dyDescent="0.25">
      <c r="A290" s="2379">
        <v>42478</v>
      </c>
      <c r="B290" s="2381" t="s">
        <v>17948</v>
      </c>
      <c r="C290" s="2383" t="s">
        <v>1436</v>
      </c>
      <c r="D290" s="2260" t="s">
        <v>49</v>
      </c>
      <c r="E290" s="2384" t="s">
        <v>17957</v>
      </c>
      <c r="F290" s="2275" t="s">
        <v>86</v>
      </c>
      <c r="G290" s="2274" t="s">
        <v>25</v>
      </c>
      <c r="H290" s="2385"/>
      <c r="I290" s="2385"/>
      <c r="J290" s="2385"/>
      <c r="K290" s="2385"/>
      <c r="L290" s="2338">
        <v>16</v>
      </c>
      <c r="M290" s="2385"/>
      <c r="N290" s="2386"/>
      <c r="O290" s="2348" t="s">
        <v>58</v>
      </c>
      <c r="P290" s="2349">
        <v>42479</v>
      </c>
      <c r="Q290" s="2351">
        <v>0.45833333333333331</v>
      </c>
      <c r="R290" s="2349">
        <v>42485</v>
      </c>
      <c r="S290" s="2350">
        <v>0.54166666666666663</v>
      </c>
      <c r="T290" s="2386"/>
      <c r="U290" s="2384"/>
      <c r="V290" s="2387">
        <f>Tabla1[[#This Row],[Horas Estimadas Programacion]]-Tabla1[[#This Row],[Horas Reales]]</f>
        <v>16</v>
      </c>
      <c r="W290" s="2388" t="str">
        <f>IFERROR(Tabla1[[#This Row],[Diferencia]]/Tabla1[[#This Row],[Horas Reales]],"")</f>
        <v/>
      </c>
      <c r="X290" s="2389">
        <f>MONTH(Tabla1[[#This Row],[Fecha]])</f>
        <v>4</v>
      </c>
      <c r="Y290" s="2389">
        <f ca="1">SUMIF(Tabla4[[#All],[RCR]:[Horas Empleadas]],Tabla1[[#This Row],[RCR]],Tabla4[[#All],[Horas Empleadas]])</f>
        <v>25.5</v>
      </c>
    </row>
    <row r="291" spans="1:25" ht="25.5" x14ac:dyDescent="0.25">
      <c r="A291" s="2379">
        <v>42478</v>
      </c>
      <c r="B291" s="2381" t="s">
        <v>17953</v>
      </c>
      <c r="C291" s="2383" t="s">
        <v>151</v>
      </c>
      <c r="D291" s="2260" t="s">
        <v>49</v>
      </c>
      <c r="E291" s="2384" t="s">
        <v>17958</v>
      </c>
      <c r="F291" s="2275" t="s">
        <v>86</v>
      </c>
      <c r="G291" s="2274" t="s">
        <v>25</v>
      </c>
      <c r="H291" s="2385"/>
      <c r="I291" s="2385"/>
      <c r="J291" s="2385"/>
      <c r="K291" s="2385"/>
      <c r="L291" s="2338">
        <v>2</v>
      </c>
      <c r="M291" s="2385"/>
      <c r="N291" s="2386"/>
      <c r="O291" s="2348" t="s">
        <v>57</v>
      </c>
      <c r="P291" s="2379">
        <v>42480</v>
      </c>
      <c r="Q291" s="2350">
        <v>0.64583333333333337</v>
      </c>
      <c r="R291" s="2379">
        <v>42481</v>
      </c>
      <c r="S291" s="2380">
        <v>0.47916666666666669</v>
      </c>
      <c r="T291" s="2352">
        <v>5</v>
      </c>
      <c r="U291" s="2384"/>
      <c r="V291" s="2387">
        <f>Tabla1[[#This Row],[Horas Estimadas Programacion]]-Tabla1[[#This Row],[Horas Reales]]</f>
        <v>-3</v>
      </c>
      <c r="W291" s="2388">
        <f>IFERROR(Tabla1[[#This Row],[Diferencia]]/Tabla1[[#This Row],[Horas Reales]],"")</f>
        <v>-0.6</v>
      </c>
      <c r="X291" s="2389">
        <f>MONTH(Tabla1[[#This Row],[Fecha]])</f>
        <v>4</v>
      </c>
      <c r="Y291" s="2389">
        <f ca="1">SUMIF(Tabla4[[#All],[RCR]:[Horas Empleadas]],Tabla1[[#This Row],[RCR]],Tabla4[[#All],[Horas Empleadas]])</f>
        <v>3.5</v>
      </c>
    </row>
    <row r="292" spans="1:25" ht="25.5" x14ac:dyDescent="0.25">
      <c r="A292" s="2379">
        <v>42479</v>
      </c>
      <c r="B292" s="2381" t="s">
        <v>17963</v>
      </c>
      <c r="C292" s="2383" t="s">
        <v>150</v>
      </c>
      <c r="D292" s="2260" t="s">
        <v>49</v>
      </c>
      <c r="E292" s="2384" t="s">
        <v>17964</v>
      </c>
      <c r="F292" s="2275" t="s">
        <v>86</v>
      </c>
      <c r="G292" s="2274" t="s">
        <v>13</v>
      </c>
      <c r="H292" s="2385"/>
      <c r="I292" s="2385"/>
      <c r="J292" s="2385"/>
      <c r="K292" s="2385"/>
      <c r="L292" s="2338">
        <v>2</v>
      </c>
      <c r="M292" s="2385"/>
      <c r="N292" s="2386"/>
      <c r="O292" s="2386" t="s">
        <v>57</v>
      </c>
      <c r="P292" s="2379">
        <v>42481</v>
      </c>
      <c r="Q292" s="2380">
        <v>0.47916666666666669</v>
      </c>
      <c r="R292" s="2379">
        <v>42482</v>
      </c>
      <c r="S292" s="2390">
        <v>0.10416666666666667</v>
      </c>
      <c r="T292" s="2386"/>
      <c r="U292" s="2384"/>
      <c r="V292" s="2387">
        <f>Tabla1[[#This Row],[Horas Estimadas Programacion]]-Tabla1[[#This Row],[Horas Reales]]</f>
        <v>2</v>
      </c>
      <c r="W292" s="2388" t="str">
        <f>IFERROR(Tabla1[[#This Row],[Diferencia]]/Tabla1[[#This Row],[Horas Reales]],"")</f>
        <v/>
      </c>
      <c r="X292" s="2389">
        <f>MONTH(Tabla1[[#This Row],[Fecha]])</f>
        <v>4</v>
      </c>
      <c r="Y292" s="2389">
        <f ca="1">SUMIF(Tabla4[[#All],[RCR]:[Horas Empleadas]],Tabla1[[#This Row],[RCR]],Tabla4[[#All],[Horas Empleadas]])</f>
        <v>4</v>
      </c>
    </row>
    <row r="293" spans="1:25" ht="25.5" x14ac:dyDescent="0.25">
      <c r="A293" s="2379">
        <v>42479</v>
      </c>
      <c r="B293" s="2381" t="s">
        <v>17960</v>
      </c>
      <c r="C293" s="1211" t="s">
        <v>678</v>
      </c>
      <c r="D293" s="2382" t="s">
        <v>62</v>
      </c>
      <c r="E293" s="2384" t="s">
        <v>17965</v>
      </c>
      <c r="F293" s="2275" t="s">
        <v>86</v>
      </c>
      <c r="G293" s="2274" t="s">
        <v>105</v>
      </c>
      <c r="H293" s="2385"/>
      <c r="I293" s="2385"/>
      <c r="J293" s="2385"/>
      <c r="K293" s="2385"/>
      <c r="L293" s="2338">
        <v>4</v>
      </c>
      <c r="M293" s="2385"/>
      <c r="N293" s="2386"/>
      <c r="O293" s="2348" t="s">
        <v>57</v>
      </c>
      <c r="P293" s="2349">
        <v>42482</v>
      </c>
      <c r="Q293" s="2351">
        <v>0.10416666666666667</v>
      </c>
      <c r="R293" s="2349">
        <v>42485</v>
      </c>
      <c r="S293" s="2350">
        <v>0.5</v>
      </c>
      <c r="T293" s="2352">
        <v>6.5</v>
      </c>
      <c r="U293" s="2384"/>
      <c r="V293" s="2387">
        <f>Tabla1[[#This Row],[Horas Estimadas Programacion]]-Tabla1[[#This Row],[Horas Reales]]</f>
        <v>-2.5</v>
      </c>
      <c r="W293" s="2388">
        <f>IFERROR(Tabla1[[#This Row],[Diferencia]]/Tabla1[[#This Row],[Horas Reales]],"")</f>
        <v>-0.38461538461538464</v>
      </c>
      <c r="X293" s="2389">
        <f>MONTH(Tabla1[[#This Row],[Fecha]])</f>
        <v>4</v>
      </c>
      <c r="Y293" s="2389">
        <f ca="1">SUMIF(Tabla4[[#All],[RCR]:[Horas Empleadas]],Tabla1[[#This Row],[RCR]],Tabla4[[#All],[Horas Empleadas]])</f>
        <v>5.5</v>
      </c>
    </row>
    <row r="294" spans="1:25" ht="25.5" x14ac:dyDescent="0.25">
      <c r="A294" s="2379">
        <v>42479</v>
      </c>
      <c r="B294" s="2381" t="s">
        <v>17962</v>
      </c>
      <c r="C294" s="2383" t="s">
        <v>243</v>
      </c>
      <c r="D294" s="2260" t="s">
        <v>49</v>
      </c>
      <c r="E294" s="2384" t="s">
        <v>17966</v>
      </c>
      <c r="F294" s="2275" t="s">
        <v>86</v>
      </c>
      <c r="G294" s="2274" t="s">
        <v>160</v>
      </c>
      <c r="H294" s="2385"/>
      <c r="I294" s="2385"/>
      <c r="J294" s="2385"/>
      <c r="K294" s="2385"/>
      <c r="L294" s="2338">
        <v>2</v>
      </c>
      <c r="M294" s="2385"/>
      <c r="N294" s="2386"/>
      <c r="O294" s="2386" t="s">
        <v>1421</v>
      </c>
      <c r="P294" s="2379">
        <v>42481</v>
      </c>
      <c r="Q294" s="2380">
        <v>0.45833333333333331</v>
      </c>
      <c r="R294" s="2379">
        <v>42482</v>
      </c>
      <c r="S294" s="2390">
        <v>0.41666666666666669</v>
      </c>
      <c r="T294" s="2352">
        <v>7</v>
      </c>
      <c r="U294" s="2384"/>
      <c r="V294" s="2387">
        <f>Tabla1[[#This Row],[Horas Estimadas Programacion]]-Tabla1[[#This Row],[Horas Reales]]</f>
        <v>-5</v>
      </c>
      <c r="W294" s="2388">
        <f>IFERROR(Tabla1[[#This Row],[Diferencia]]/Tabla1[[#This Row],[Horas Reales]],"")</f>
        <v>-0.7142857142857143</v>
      </c>
      <c r="X294" s="2389">
        <f>MONTH(Tabla1[[#This Row],[Fecha]])</f>
        <v>4</v>
      </c>
      <c r="Y294" s="2389">
        <f ca="1">SUMIF(Tabla4[[#All],[RCR]:[Horas Empleadas]],Tabla1[[#This Row],[RCR]],Tabla4[[#All],[Horas Empleadas]])</f>
        <v>0</v>
      </c>
    </row>
    <row r="295" spans="1:25" ht="25.5" x14ac:dyDescent="0.25">
      <c r="A295" s="2349">
        <v>42486</v>
      </c>
      <c r="B295" s="2024" t="s">
        <v>17973</v>
      </c>
      <c r="C295" s="1211"/>
      <c r="D295" s="2260" t="s">
        <v>62</v>
      </c>
      <c r="E295" s="2338" t="s">
        <v>17975</v>
      </c>
      <c r="F295" s="2275" t="s">
        <v>83</v>
      </c>
      <c r="G295" s="2274" t="s">
        <v>105</v>
      </c>
      <c r="H295" s="2274"/>
      <c r="I295" s="2274"/>
      <c r="J295" s="2274"/>
      <c r="K295" s="2274"/>
      <c r="L295" s="2338">
        <v>2</v>
      </c>
      <c r="M295" s="2274"/>
      <c r="N295" s="2348"/>
      <c r="O295" s="2348" t="s">
        <v>1421</v>
      </c>
      <c r="P295" s="2349">
        <v>42486</v>
      </c>
      <c r="Q295" s="2350">
        <v>0.375</v>
      </c>
      <c r="R295" s="2260"/>
      <c r="T295" s="2348"/>
      <c r="U295" s="2338"/>
      <c r="V295" s="2352">
        <f>Tabla1[[#This Row],[Horas Estimadas Programacion]]-Tabla1[[#This Row],[Horas Reales]]</f>
        <v>2</v>
      </c>
      <c r="W295" s="46" t="str">
        <f>IFERROR(Tabla1[[#This Row],[Diferencia]]/Tabla1[[#This Row],[Horas Reales]],"")</f>
        <v/>
      </c>
      <c r="X295" s="1225">
        <f>MONTH(Tabla1[[#This Row],[Fecha]])</f>
        <v>4</v>
      </c>
      <c r="Y295" s="1225">
        <f ca="1">SUMIF(Tabla4[[#All],[RCR]:[Horas Empleadas]],Tabla1[[#This Row],[RCR]],Tabla4[[#All],[Horas Empleadas]])</f>
        <v>0</v>
      </c>
    </row>
    <row r="296" spans="1:25" ht="25.5" x14ac:dyDescent="0.25">
      <c r="A296" s="2349">
        <v>42486</v>
      </c>
      <c r="B296" s="2024" t="s">
        <v>17974</v>
      </c>
      <c r="C296" s="1211"/>
      <c r="D296" s="2260" t="s">
        <v>49</v>
      </c>
      <c r="E296" s="2338" t="s">
        <v>17976</v>
      </c>
      <c r="F296" s="2275" t="s">
        <v>87</v>
      </c>
      <c r="G296" s="2274" t="s">
        <v>1136</v>
      </c>
      <c r="H296" s="2274"/>
      <c r="I296" s="2274"/>
      <c r="J296" s="2274"/>
      <c r="K296" s="2274"/>
      <c r="L296" s="2338">
        <v>5</v>
      </c>
      <c r="M296" s="2274"/>
      <c r="N296" s="2348"/>
      <c r="O296" s="2348"/>
      <c r="P296" s="2260"/>
      <c r="Q296" s="2349"/>
      <c r="R296" s="2260"/>
      <c r="T296" s="2348"/>
      <c r="U296" s="2338"/>
      <c r="V296" s="2352">
        <f>Tabla1[[#This Row],[Horas Estimadas Programacion]]-Tabla1[[#This Row],[Horas Reales]]</f>
        <v>5</v>
      </c>
      <c r="W296" s="46" t="str">
        <f>IFERROR(Tabla1[[#This Row],[Diferencia]]/Tabla1[[#This Row],[Horas Reales]],"")</f>
        <v/>
      </c>
      <c r="X296" s="1225">
        <f>MONTH(Tabla1[[#This Row],[Fecha]])</f>
        <v>4</v>
      </c>
      <c r="Y296" s="1225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97:G1048576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4"/>
  <sheetViews>
    <sheetView tabSelected="1" topLeftCell="A1076" workbookViewId="0">
      <selection activeCell="C1097" sqref="C1097"/>
    </sheetView>
  </sheetViews>
  <sheetFormatPr baseColWidth="10" defaultRowHeight="15" x14ac:dyDescent="0.2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 x14ac:dyDescent="0.25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 x14ac:dyDescent="0.25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 x14ac:dyDescent="0.25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 x14ac:dyDescent="0.25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 x14ac:dyDescent="0.25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 x14ac:dyDescent="0.25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 x14ac:dyDescent="0.25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 x14ac:dyDescent="0.25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 x14ac:dyDescent="0.25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 x14ac:dyDescent="0.25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 x14ac:dyDescent="0.25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 x14ac:dyDescent="0.25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 x14ac:dyDescent="0.25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 x14ac:dyDescent="0.25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 x14ac:dyDescent="0.25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 x14ac:dyDescent="0.25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 x14ac:dyDescent="0.25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 x14ac:dyDescent="0.25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 x14ac:dyDescent="0.25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 x14ac:dyDescent="0.25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 x14ac:dyDescent="0.25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 x14ac:dyDescent="0.25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 x14ac:dyDescent="0.25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 x14ac:dyDescent="0.25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 x14ac:dyDescent="0.25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 x14ac:dyDescent="0.25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 x14ac:dyDescent="0.25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 x14ac:dyDescent="0.25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 x14ac:dyDescent="0.25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 x14ac:dyDescent="0.25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 x14ac:dyDescent="0.25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 x14ac:dyDescent="0.25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 x14ac:dyDescent="0.25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 x14ac:dyDescent="0.25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 x14ac:dyDescent="0.25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 x14ac:dyDescent="0.25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 x14ac:dyDescent="0.25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 x14ac:dyDescent="0.25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 x14ac:dyDescent="0.25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 x14ac:dyDescent="0.25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 x14ac:dyDescent="0.25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 x14ac:dyDescent="0.25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 x14ac:dyDescent="0.25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 x14ac:dyDescent="0.25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 x14ac:dyDescent="0.25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 x14ac:dyDescent="0.25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 x14ac:dyDescent="0.25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 x14ac:dyDescent="0.25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 x14ac:dyDescent="0.25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 x14ac:dyDescent="0.25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 x14ac:dyDescent="0.25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 x14ac:dyDescent="0.25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 x14ac:dyDescent="0.25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 x14ac:dyDescent="0.25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 x14ac:dyDescent="0.25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 x14ac:dyDescent="0.25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 x14ac:dyDescent="0.25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 x14ac:dyDescent="0.25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 x14ac:dyDescent="0.25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 x14ac:dyDescent="0.25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 x14ac:dyDescent="0.25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 x14ac:dyDescent="0.25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 x14ac:dyDescent="0.25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 x14ac:dyDescent="0.25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 x14ac:dyDescent="0.25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 x14ac:dyDescent="0.25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 x14ac:dyDescent="0.25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 x14ac:dyDescent="0.25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 x14ac:dyDescent="0.25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 x14ac:dyDescent="0.25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 x14ac:dyDescent="0.25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 x14ac:dyDescent="0.25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 x14ac:dyDescent="0.25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 x14ac:dyDescent="0.25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 x14ac:dyDescent="0.25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 x14ac:dyDescent="0.25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 x14ac:dyDescent="0.25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 x14ac:dyDescent="0.25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 x14ac:dyDescent="0.25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 x14ac:dyDescent="0.25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 x14ac:dyDescent="0.25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 x14ac:dyDescent="0.25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 x14ac:dyDescent="0.25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 x14ac:dyDescent="0.25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 x14ac:dyDescent="0.25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 x14ac:dyDescent="0.25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 x14ac:dyDescent="0.25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 x14ac:dyDescent="0.25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 x14ac:dyDescent="0.25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 x14ac:dyDescent="0.25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 x14ac:dyDescent="0.25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 x14ac:dyDescent="0.25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 x14ac:dyDescent="0.25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 x14ac:dyDescent="0.25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 x14ac:dyDescent="0.25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 x14ac:dyDescent="0.25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 x14ac:dyDescent="0.25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 x14ac:dyDescent="0.25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 x14ac:dyDescent="0.25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 x14ac:dyDescent="0.25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 x14ac:dyDescent="0.25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 x14ac:dyDescent="0.25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 x14ac:dyDescent="0.25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 x14ac:dyDescent="0.25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 x14ac:dyDescent="0.25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 x14ac:dyDescent="0.25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 x14ac:dyDescent="0.25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 x14ac:dyDescent="0.25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 x14ac:dyDescent="0.25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 x14ac:dyDescent="0.25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 x14ac:dyDescent="0.25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 x14ac:dyDescent="0.25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 x14ac:dyDescent="0.25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 x14ac:dyDescent="0.25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 x14ac:dyDescent="0.25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 x14ac:dyDescent="0.25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 x14ac:dyDescent="0.25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 x14ac:dyDescent="0.25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 x14ac:dyDescent="0.25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 x14ac:dyDescent="0.25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 x14ac:dyDescent="0.25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 x14ac:dyDescent="0.25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 x14ac:dyDescent="0.25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 x14ac:dyDescent="0.25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 x14ac:dyDescent="0.25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 x14ac:dyDescent="0.25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 x14ac:dyDescent="0.25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 x14ac:dyDescent="0.25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 x14ac:dyDescent="0.25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 x14ac:dyDescent="0.25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 x14ac:dyDescent="0.25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 x14ac:dyDescent="0.25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 x14ac:dyDescent="0.25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 x14ac:dyDescent="0.25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 x14ac:dyDescent="0.25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 x14ac:dyDescent="0.25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 x14ac:dyDescent="0.25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 x14ac:dyDescent="0.25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 x14ac:dyDescent="0.25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 x14ac:dyDescent="0.25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 x14ac:dyDescent="0.25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 x14ac:dyDescent="0.25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 x14ac:dyDescent="0.25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 x14ac:dyDescent="0.25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 x14ac:dyDescent="0.25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 x14ac:dyDescent="0.25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 x14ac:dyDescent="0.25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 x14ac:dyDescent="0.25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 x14ac:dyDescent="0.25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 x14ac:dyDescent="0.25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 x14ac:dyDescent="0.25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 x14ac:dyDescent="0.25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 x14ac:dyDescent="0.25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 x14ac:dyDescent="0.25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 x14ac:dyDescent="0.25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 x14ac:dyDescent="0.25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 x14ac:dyDescent="0.25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 x14ac:dyDescent="0.25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 x14ac:dyDescent="0.25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 x14ac:dyDescent="0.25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 x14ac:dyDescent="0.25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 x14ac:dyDescent="0.25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 x14ac:dyDescent="0.25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 x14ac:dyDescent="0.25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 x14ac:dyDescent="0.25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 x14ac:dyDescent="0.25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 x14ac:dyDescent="0.25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 x14ac:dyDescent="0.25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 x14ac:dyDescent="0.25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 x14ac:dyDescent="0.25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 x14ac:dyDescent="0.25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 x14ac:dyDescent="0.25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 x14ac:dyDescent="0.25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 x14ac:dyDescent="0.25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 x14ac:dyDescent="0.25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 x14ac:dyDescent="0.25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 x14ac:dyDescent="0.25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 x14ac:dyDescent="0.25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 x14ac:dyDescent="0.25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 x14ac:dyDescent="0.25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 x14ac:dyDescent="0.25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 x14ac:dyDescent="0.25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 x14ac:dyDescent="0.25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 x14ac:dyDescent="0.25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 x14ac:dyDescent="0.25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 x14ac:dyDescent="0.25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 x14ac:dyDescent="0.25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 x14ac:dyDescent="0.25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 x14ac:dyDescent="0.25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 x14ac:dyDescent="0.25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 x14ac:dyDescent="0.25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 x14ac:dyDescent="0.25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 x14ac:dyDescent="0.25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 x14ac:dyDescent="0.25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 x14ac:dyDescent="0.25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 x14ac:dyDescent="0.25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 x14ac:dyDescent="0.25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 x14ac:dyDescent="0.25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 x14ac:dyDescent="0.25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 x14ac:dyDescent="0.25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 x14ac:dyDescent="0.25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 x14ac:dyDescent="0.25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 x14ac:dyDescent="0.25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 x14ac:dyDescent="0.25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 x14ac:dyDescent="0.25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 x14ac:dyDescent="0.25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 x14ac:dyDescent="0.25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 x14ac:dyDescent="0.25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 x14ac:dyDescent="0.25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 x14ac:dyDescent="0.25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 x14ac:dyDescent="0.25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 x14ac:dyDescent="0.25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 x14ac:dyDescent="0.25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 x14ac:dyDescent="0.25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 x14ac:dyDescent="0.25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 x14ac:dyDescent="0.25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 x14ac:dyDescent="0.25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 x14ac:dyDescent="0.25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 x14ac:dyDescent="0.25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 x14ac:dyDescent="0.25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 x14ac:dyDescent="0.25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 x14ac:dyDescent="0.25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 x14ac:dyDescent="0.25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 x14ac:dyDescent="0.25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 x14ac:dyDescent="0.25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 x14ac:dyDescent="0.25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 x14ac:dyDescent="0.25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 x14ac:dyDescent="0.25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 x14ac:dyDescent="0.25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 x14ac:dyDescent="0.25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 x14ac:dyDescent="0.25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 x14ac:dyDescent="0.25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 x14ac:dyDescent="0.25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 x14ac:dyDescent="0.25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 x14ac:dyDescent="0.25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 x14ac:dyDescent="0.25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 x14ac:dyDescent="0.25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 x14ac:dyDescent="0.25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 x14ac:dyDescent="0.25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 x14ac:dyDescent="0.25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 x14ac:dyDescent="0.25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 x14ac:dyDescent="0.25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 x14ac:dyDescent="0.25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 x14ac:dyDescent="0.25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 x14ac:dyDescent="0.25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 x14ac:dyDescent="0.25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 x14ac:dyDescent="0.25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 x14ac:dyDescent="0.25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 x14ac:dyDescent="0.25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 x14ac:dyDescent="0.25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 x14ac:dyDescent="0.25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 x14ac:dyDescent="0.25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 x14ac:dyDescent="0.25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 x14ac:dyDescent="0.25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 x14ac:dyDescent="0.25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 x14ac:dyDescent="0.25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 x14ac:dyDescent="0.25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 x14ac:dyDescent="0.25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 x14ac:dyDescent="0.25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 x14ac:dyDescent="0.25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 x14ac:dyDescent="0.25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 x14ac:dyDescent="0.25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 x14ac:dyDescent="0.25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 x14ac:dyDescent="0.25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 x14ac:dyDescent="0.25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 x14ac:dyDescent="0.25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 x14ac:dyDescent="0.25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 x14ac:dyDescent="0.25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 x14ac:dyDescent="0.25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 x14ac:dyDescent="0.25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 x14ac:dyDescent="0.25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 x14ac:dyDescent="0.25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 x14ac:dyDescent="0.25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 x14ac:dyDescent="0.25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 x14ac:dyDescent="0.25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 x14ac:dyDescent="0.25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 x14ac:dyDescent="0.25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 x14ac:dyDescent="0.25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 x14ac:dyDescent="0.25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 x14ac:dyDescent="0.25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 x14ac:dyDescent="0.25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 x14ac:dyDescent="0.25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 x14ac:dyDescent="0.25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 x14ac:dyDescent="0.25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 x14ac:dyDescent="0.25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 x14ac:dyDescent="0.25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 x14ac:dyDescent="0.25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 x14ac:dyDescent="0.25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 x14ac:dyDescent="0.25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 x14ac:dyDescent="0.25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 x14ac:dyDescent="0.25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 x14ac:dyDescent="0.25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 x14ac:dyDescent="0.25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 x14ac:dyDescent="0.25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 x14ac:dyDescent="0.25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 x14ac:dyDescent="0.25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 x14ac:dyDescent="0.25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 x14ac:dyDescent="0.25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 x14ac:dyDescent="0.25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 x14ac:dyDescent="0.25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 x14ac:dyDescent="0.25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 x14ac:dyDescent="0.25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 x14ac:dyDescent="0.25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 x14ac:dyDescent="0.25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 x14ac:dyDescent="0.25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 x14ac:dyDescent="0.25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 x14ac:dyDescent="0.25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 x14ac:dyDescent="0.25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 x14ac:dyDescent="0.25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 x14ac:dyDescent="0.25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 x14ac:dyDescent="0.25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 x14ac:dyDescent="0.25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 x14ac:dyDescent="0.25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 x14ac:dyDescent="0.25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 x14ac:dyDescent="0.25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 x14ac:dyDescent="0.25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 x14ac:dyDescent="0.25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 x14ac:dyDescent="0.25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 x14ac:dyDescent="0.25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 x14ac:dyDescent="0.25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 x14ac:dyDescent="0.25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 x14ac:dyDescent="0.25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 x14ac:dyDescent="0.25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 x14ac:dyDescent="0.25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 x14ac:dyDescent="0.25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 x14ac:dyDescent="0.25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 x14ac:dyDescent="0.25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 x14ac:dyDescent="0.25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 x14ac:dyDescent="0.25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 x14ac:dyDescent="0.25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 x14ac:dyDescent="0.25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 x14ac:dyDescent="0.25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 x14ac:dyDescent="0.25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 x14ac:dyDescent="0.25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 x14ac:dyDescent="0.25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 x14ac:dyDescent="0.25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 x14ac:dyDescent="0.25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 x14ac:dyDescent="0.25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 x14ac:dyDescent="0.25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 x14ac:dyDescent="0.25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 x14ac:dyDescent="0.25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 x14ac:dyDescent="0.25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 x14ac:dyDescent="0.25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 x14ac:dyDescent="0.25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 x14ac:dyDescent="0.25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 x14ac:dyDescent="0.25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 x14ac:dyDescent="0.25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 x14ac:dyDescent="0.25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 x14ac:dyDescent="0.25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 x14ac:dyDescent="0.25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 x14ac:dyDescent="0.25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 x14ac:dyDescent="0.25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 x14ac:dyDescent="0.25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 x14ac:dyDescent="0.25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 x14ac:dyDescent="0.25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 x14ac:dyDescent="0.25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 x14ac:dyDescent="0.25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 x14ac:dyDescent="0.25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 x14ac:dyDescent="0.25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 x14ac:dyDescent="0.25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 x14ac:dyDescent="0.25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 x14ac:dyDescent="0.25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 x14ac:dyDescent="0.25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 x14ac:dyDescent="0.25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 x14ac:dyDescent="0.25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 x14ac:dyDescent="0.25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 x14ac:dyDescent="0.25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 x14ac:dyDescent="0.25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 x14ac:dyDescent="0.25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 x14ac:dyDescent="0.25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 x14ac:dyDescent="0.25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 x14ac:dyDescent="0.25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 x14ac:dyDescent="0.25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 x14ac:dyDescent="0.25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 x14ac:dyDescent="0.25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 x14ac:dyDescent="0.25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 x14ac:dyDescent="0.25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 x14ac:dyDescent="0.25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 x14ac:dyDescent="0.25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 x14ac:dyDescent="0.25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 x14ac:dyDescent="0.25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 x14ac:dyDescent="0.25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 x14ac:dyDescent="0.25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 x14ac:dyDescent="0.25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 x14ac:dyDescent="0.25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 x14ac:dyDescent="0.25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 x14ac:dyDescent="0.25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 x14ac:dyDescent="0.25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 x14ac:dyDescent="0.25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 x14ac:dyDescent="0.25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 x14ac:dyDescent="0.25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 x14ac:dyDescent="0.25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 x14ac:dyDescent="0.25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 x14ac:dyDescent="0.25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 x14ac:dyDescent="0.25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 x14ac:dyDescent="0.25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 x14ac:dyDescent="0.25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 x14ac:dyDescent="0.25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 x14ac:dyDescent="0.25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 x14ac:dyDescent="0.25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 x14ac:dyDescent="0.25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 x14ac:dyDescent="0.25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 x14ac:dyDescent="0.25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 x14ac:dyDescent="0.25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 x14ac:dyDescent="0.25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 x14ac:dyDescent="0.25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 x14ac:dyDescent="0.25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 x14ac:dyDescent="0.25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 x14ac:dyDescent="0.25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 x14ac:dyDescent="0.25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 x14ac:dyDescent="0.25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 x14ac:dyDescent="0.25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 x14ac:dyDescent="0.25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 x14ac:dyDescent="0.25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 x14ac:dyDescent="0.25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 x14ac:dyDescent="0.25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 x14ac:dyDescent="0.25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 x14ac:dyDescent="0.25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 x14ac:dyDescent="0.25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 x14ac:dyDescent="0.25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 x14ac:dyDescent="0.25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 x14ac:dyDescent="0.25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 x14ac:dyDescent="0.25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 x14ac:dyDescent="0.25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 x14ac:dyDescent="0.25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 x14ac:dyDescent="0.25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 x14ac:dyDescent="0.25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 x14ac:dyDescent="0.25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 x14ac:dyDescent="0.25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 x14ac:dyDescent="0.25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 x14ac:dyDescent="0.25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 x14ac:dyDescent="0.25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 x14ac:dyDescent="0.25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 x14ac:dyDescent="0.25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 x14ac:dyDescent="0.25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 x14ac:dyDescent="0.25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 x14ac:dyDescent="0.25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 x14ac:dyDescent="0.25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 x14ac:dyDescent="0.25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 x14ac:dyDescent="0.25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 x14ac:dyDescent="0.25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 x14ac:dyDescent="0.25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 x14ac:dyDescent="0.25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 x14ac:dyDescent="0.25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 x14ac:dyDescent="0.25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 x14ac:dyDescent="0.25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 x14ac:dyDescent="0.25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 x14ac:dyDescent="0.25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 x14ac:dyDescent="0.25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 x14ac:dyDescent="0.25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 x14ac:dyDescent="0.25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 x14ac:dyDescent="0.25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 x14ac:dyDescent="0.25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 x14ac:dyDescent="0.25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 x14ac:dyDescent="0.25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 x14ac:dyDescent="0.25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 x14ac:dyDescent="0.25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 x14ac:dyDescent="0.25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 x14ac:dyDescent="0.25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 x14ac:dyDescent="0.25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 x14ac:dyDescent="0.25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 x14ac:dyDescent="0.25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 x14ac:dyDescent="0.25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 x14ac:dyDescent="0.25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 x14ac:dyDescent="0.25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 x14ac:dyDescent="0.25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 x14ac:dyDescent="0.25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 x14ac:dyDescent="0.25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 x14ac:dyDescent="0.25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 x14ac:dyDescent="0.25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 x14ac:dyDescent="0.25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 x14ac:dyDescent="0.25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 x14ac:dyDescent="0.25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 x14ac:dyDescent="0.25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 x14ac:dyDescent="0.25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 x14ac:dyDescent="0.25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 x14ac:dyDescent="0.25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 x14ac:dyDescent="0.25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 x14ac:dyDescent="0.25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 x14ac:dyDescent="0.25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 x14ac:dyDescent="0.25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 x14ac:dyDescent="0.25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 x14ac:dyDescent="0.25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 x14ac:dyDescent="0.25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 x14ac:dyDescent="0.25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 x14ac:dyDescent="0.25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 x14ac:dyDescent="0.25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 x14ac:dyDescent="0.25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 x14ac:dyDescent="0.25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 x14ac:dyDescent="0.25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 x14ac:dyDescent="0.25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 x14ac:dyDescent="0.25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 x14ac:dyDescent="0.25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 x14ac:dyDescent="0.25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 x14ac:dyDescent="0.25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 x14ac:dyDescent="0.25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 x14ac:dyDescent="0.25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 x14ac:dyDescent="0.25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 x14ac:dyDescent="0.25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 x14ac:dyDescent="0.25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 x14ac:dyDescent="0.25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 x14ac:dyDescent="0.25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 x14ac:dyDescent="0.25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 x14ac:dyDescent="0.25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 x14ac:dyDescent="0.25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 x14ac:dyDescent="0.25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 x14ac:dyDescent="0.25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 x14ac:dyDescent="0.25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 x14ac:dyDescent="0.25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 x14ac:dyDescent="0.25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 x14ac:dyDescent="0.25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 x14ac:dyDescent="0.25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 x14ac:dyDescent="0.25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 x14ac:dyDescent="0.25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 x14ac:dyDescent="0.25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 x14ac:dyDescent="0.25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 x14ac:dyDescent="0.25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 x14ac:dyDescent="0.25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 x14ac:dyDescent="0.25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 x14ac:dyDescent="0.25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 x14ac:dyDescent="0.25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 x14ac:dyDescent="0.25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 x14ac:dyDescent="0.25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 x14ac:dyDescent="0.25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 x14ac:dyDescent="0.25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 x14ac:dyDescent="0.25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 x14ac:dyDescent="0.25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 x14ac:dyDescent="0.25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 x14ac:dyDescent="0.25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 x14ac:dyDescent="0.25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 x14ac:dyDescent="0.25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 x14ac:dyDescent="0.25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 x14ac:dyDescent="0.25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 x14ac:dyDescent="0.25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 x14ac:dyDescent="0.25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 x14ac:dyDescent="0.25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 x14ac:dyDescent="0.25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 x14ac:dyDescent="0.25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 x14ac:dyDescent="0.25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 x14ac:dyDescent="0.25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 x14ac:dyDescent="0.25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 x14ac:dyDescent="0.25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 x14ac:dyDescent="0.25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 x14ac:dyDescent="0.25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 x14ac:dyDescent="0.25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 x14ac:dyDescent="0.25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 x14ac:dyDescent="0.25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 x14ac:dyDescent="0.25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 x14ac:dyDescent="0.25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 x14ac:dyDescent="0.25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 x14ac:dyDescent="0.25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 x14ac:dyDescent="0.25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 x14ac:dyDescent="0.25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 x14ac:dyDescent="0.25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 x14ac:dyDescent="0.25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 x14ac:dyDescent="0.25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 x14ac:dyDescent="0.25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 x14ac:dyDescent="0.25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 x14ac:dyDescent="0.25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 x14ac:dyDescent="0.25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 x14ac:dyDescent="0.25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 x14ac:dyDescent="0.25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 x14ac:dyDescent="0.25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 x14ac:dyDescent="0.25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 x14ac:dyDescent="0.25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 x14ac:dyDescent="0.25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 x14ac:dyDescent="0.25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 x14ac:dyDescent="0.25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 x14ac:dyDescent="0.25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 x14ac:dyDescent="0.25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 x14ac:dyDescent="0.25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 x14ac:dyDescent="0.25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 x14ac:dyDescent="0.25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 x14ac:dyDescent="0.25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 x14ac:dyDescent="0.25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 x14ac:dyDescent="0.25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 x14ac:dyDescent="0.25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 x14ac:dyDescent="0.25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 x14ac:dyDescent="0.25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 x14ac:dyDescent="0.25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 x14ac:dyDescent="0.25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 x14ac:dyDescent="0.25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 x14ac:dyDescent="0.25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 x14ac:dyDescent="0.25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 x14ac:dyDescent="0.25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 x14ac:dyDescent="0.25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 x14ac:dyDescent="0.25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 x14ac:dyDescent="0.25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 x14ac:dyDescent="0.25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 x14ac:dyDescent="0.25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 x14ac:dyDescent="0.25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 x14ac:dyDescent="0.25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 x14ac:dyDescent="0.25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 x14ac:dyDescent="0.25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 x14ac:dyDescent="0.25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 x14ac:dyDescent="0.25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 x14ac:dyDescent="0.25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 x14ac:dyDescent="0.25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 x14ac:dyDescent="0.25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 x14ac:dyDescent="0.25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 x14ac:dyDescent="0.25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 x14ac:dyDescent="0.25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 x14ac:dyDescent="0.25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 x14ac:dyDescent="0.25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 x14ac:dyDescent="0.25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 x14ac:dyDescent="0.25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 x14ac:dyDescent="0.25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 x14ac:dyDescent="0.25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 x14ac:dyDescent="0.25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 x14ac:dyDescent="0.25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 x14ac:dyDescent="0.25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 x14ac:dyDescent="0.25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 x14ac:dyDescent="0.25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 x14ac:dyDescent="0.25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 x14ac:dyDescent="0.25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 x14ac:dyDescent="0.25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 x14ac:dyDescent="0.25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 x14ac:dyDescent="0.25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 x14ac:dyDescent="0.25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 x14ac:dyDescent="0.25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 x14ac:dyDescent="0.25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 x14ac:dyDescent="0.25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 x14ac:dyDescent="0.25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 x14ac:dyDescent="0.25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 x14ac:dyDescent="0.25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 x14ac:dyDescent="0.25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 x14ac:dyDescent="0.25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 x14ac:dyDescent="0.25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 x14ac:dyDescent="0.25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 x14ac:dyDescent="0.25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 x14ac:dyDescent="0.25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 x14ac:dyDescent="0.25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 x14ac:dyDescent="0.25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 x14ac:dyDescent="0.25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 x14ac:dyDescent="0.25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 x14ac:dyDescent="0.25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 x14ac:dyDescent="0.25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 x14ac:dyDescent="0.25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 x14ac:dyDescent="0.25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 x14ac:dyDescent="0.25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 x14ac:dyDescent="0.25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 x14ac:dyDescent="0.25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 x14ac:dyDescent="0.25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 x14ac:dyDescent="0.25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 x14ac:dyDescent="0.25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 x14ac:dyDescent="0.25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 x14ac:dyDescent="0.25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 x14ac:dyDescent="0.25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 x14ac:dyDescent="0.25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 x14ac:dyDescent="0.25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 x14ac:dyDescent="0.25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 x14ac:dyDescent="0.25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 x14ac:dyDescent="0.25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 x14ac:dyDescent="0.25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 x14ac:dyDescent="0.25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 x14ac:dyDescent="0.25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 x14ac:dyDescent="0.25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 x14ac:dyDescent="0.25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 x14ac:dyDescent="0.25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 x14ac:dyDescent="0.25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 x14ac:dyDescent="0.25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 x14ac:dyDescent="0.25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 x14ac:dyDescent="0.25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 x14ac:dyDescent="0.25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 x14ac:dyDescent="0.25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 x14ac:dyDescent="0.25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 x14ac:dyDescent="0.25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 x14ac:dyDescent="0.25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 x14ac:dyDescent="0.25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 x14ac:dyDescent="0.25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 x14ac:dyDescent="0.25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 x14ac:dyDescent="0.25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 x14ac:dyDescent="0.25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 x14ac:dyDescent="0.25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 x14ac:dyDescent="0.25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 x14ac:dyDescent="0.25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 x14ac:dyDescent="0.25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 x14ac:dyDescent="0.25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 x14ac:dyDescent="0.25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 x14ac:dyDescent="0.25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 x14ac:dyDescent="0.25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 x14ac:dyDescent="0.25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 x14ac:dyDescent="0.25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 x14ac:dyDescent="0.25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 x14ac:dyDescent="0.25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 x14ac:dyDescent="0.25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 x14ac:dyDescent="0.25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 x14ac:dyDescent="0.25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 x14ac:dyDescent="0.25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 x14ac:dyDescent="0.25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 x14ac:dyDescent="0.25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 x14ac:dyDescent="0.25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 x14ac:dyDescent="0.25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 x14ac:dyDescent="0.25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 x14ac:dyDescent="0.25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 x14ac:dyDescent="0.25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 x14ac:dyDescent="0.25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 x14ac:dyDescent="0.25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 x14ac:dyDescent="0.25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 x14ac:dyDescent="0.25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 x14ac:dyDescent="0.25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 x14ac:dyDescent="0.25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 x14ac:dyDescent="0.25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 x14ac:dyDescent="0.25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 x14ac:dyDescent="0.25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 x14ac:dyDescent="0.25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 x14ac:dyDescent="0.25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 x14ac:dyDescent="0.25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 x14ac:dyDescent="0.25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 x14ac:dyDescent="0.25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 x14ac:dyDescent="0.25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 x14ac:dyDescent="0.25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 x14ac:dyDescent="0.25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 x14ac:dyDescent="0.25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 x14ac:dyDescent="0.25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 x14ac:dyDescent="0.25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 x14ac:dyDescent="0.25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 x14ac:dyDescent="0.25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 x14ac:dyDescent="0.25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 x14ac:dyDescent="0.25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 x14ac:dyDescent="0.25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 x14ac:dyDescent="0.25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 x14ac:dyDescent="0.25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 x14ac:dyDescent="0.25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 x14ac:dyDescent="0.25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 x14ac:dyDescent="0.25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 x14ac:dyDescent="0.25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 x14ac:dyDescent="0.25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 x14ac:dyDescent="0.25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 x14ac:dyDescent="0.25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 x14ac:dyDescent="0.25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 x14ac:dyDescent="0.25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 x14ac:dyDescent="0.25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 x14ac:dyDescent="0.25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 x14ac:dyDescent="0.25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 x14ac:dyDescent="0.25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 x14ac:dyDescent="0.25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 x14ac:dyDescent="0.25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 x14ac:dyDescent="0.25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 x14ac:dyDescent="0.25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 x14ac:dyDescent="0.25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 x14ac:dyDescent="0.25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 x14ac:dyDescent="0.25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 x14ac:dyDescent="0.25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 x14ac:dyDescent="0.25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 x14ac:dyDescent="0.25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 x14ac:dyDescent="0.25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 x14ac:dyDescent="0.25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 x14ac:dyDescent="0.25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 x14ac:dyDescent="0.25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 x14ac:dyDescent="0.25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 x14ac:dyDescent="0.25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 x14ac:dyDescent="0.25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 x14ac:dyDescent="0.25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 x14ac:dyDescent="0.25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 x14ac:dyDescent="0.25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 x14ac:dyDescent="0.25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 x14ac:dyDescent="0.25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 x14ac:dyDescent="0.25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 x14ac:dyDescent="0.25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 x14ac:dyDescent="0.25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 x14ac:dyDescent="0.25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 x14ac:dyDescent="0.25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 x14ac:dyDescent="0.25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 x14ac:dyDescent="0.25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 x14ac:dyDescent="0.25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 x14ac:dyDescent="0.25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 x14ac:dyDescent="0.25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 x14ac:dyDescent="0.25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 x14ac:dyDescent="0.25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 x14ac:dyDescent="0.25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 x14ac:dyDescent="0.25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 x14ac:dyDescent="0.25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 x14ac:dyDescent="0.25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 x14ac:dyDescent="0.25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 x14ac:dyDescent="0.25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 x14ac:dyDescent="0.25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 x14ac:dyDescent="0.25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 x14ac:dyDescent="0.25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 x14ac:dyDescent="0.25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 x14ac:dyDescent="0.25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 x14ac:dyDescent="0.25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 x14ac:dyDescent="0.25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 x14ac:dyDescent="0.25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 x14ac:dyDescent="0.25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 x14ac:dyDescent="0.25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 x14ac:dyDescent="0.25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 x14ac:dyDescent="0.25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 x14ac:dyDescent="0.25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 x14ac:dyDescent="0.25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 x14ac:dyDescent="0.25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 x14ac:dyDescent="0.25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 x14ac:dyDescent="0.25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 x14ac:dyDescent="0.25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 x14ac:dyDescent="0.25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 x14ac:dyDescent="0.25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 x14ac:dyDescent="0.25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 x14ac:dyDescent="0.25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 x14ac:dyDescent="0.25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 x14ac:dyDescent="0.25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 x14ac:dyDescent="0.25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 x14ac:dyDescent="0.25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 x14ac:dyDescent="0.25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 x14ac:dyDescent="0.25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 x14ac:dyDescent="0.25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 x14ac:dyDescent="0.25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 x14ac:dyDescent="0.25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 x14ac:dyDescent="0.25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 x14ac:dyDescent="0.25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 x14ac:dyDescent="0.25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 x14ac:dyDescent="0.25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 x14ac:dyDescent="0.25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 x14ac:dyDescent="0.25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 x14ac:dyDescent="0.25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 x14ac:dyDescent="0.25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 x14ac:dyDescent="0.25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 x14ac:dyDescent="0.25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 x14ac:dyDescent="0.25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 x14ac:dyDescent="0.25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 x14ac:dyDescent="0.25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 x14ac:dyDescent="0.25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 x14ac:dyDescent="0.25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 x14ac:dyDescent="0.25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 x14ac:dyDescent="0.25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 x14ac:dyDescent="0.25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 x14ac:dyDescent="0.25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 x14ac:dyDescent="0.25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 x14ac:dyDescent="0.25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 x14ac:dyDescent="0.25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 x14ac:dyDescent="0.25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 x14ac:dyDescent="0.25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 x14ac:dyDescent="0.25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 x14ac:dyDescent="0.25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 x14ac:dyDescent="0.25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 x14ac:dyDescent="0.25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 x14ac:dyDescent="0.25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 x14ac:dyDescent="0.25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 x14ac:dyDescent="0.25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 x14ac:dyDescent="0.25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 x14ac:dyDescent="0.25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 x14ac:dyDescent="0.25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 x14ac:dyDescent="0.25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 x14ac:dyDescent="0.25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 x14ac:dyDescent="0.25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 x14ac:dyDescent="0.25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 x14ac:dyDescent="0.25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 x14ac:dyDescent="0.25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 x14ac:dyDescent="0.25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 x14ac:dyDescent="0.25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 x14ac:dyDescent="0.25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 x14ac:dyDescent="0.25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 x14ac:dyDescent="0.25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 x14ac:dyDescent="0.25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 x14ac:dyDescent="0.25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 x14ac:dyDescent="0.25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 x14ac:dyDescent="0.25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 x14ac:dyDescent="0.25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 x14ac:dyDescent="0.25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 x14ac:dyDescent="0.25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 x14ac:dyDescent="0.25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 x14ac:dyDescent="0.25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 x14ac:dyDescent="0.25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 x14ac:dyDescent="0.25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 x14ac:dyDescent="0.25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 x14ac:dyDescent="0.25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 x14ac:dyDescent="0.25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 x14ac:dyDescent="0.25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 x14ac:dyDescent="0.25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 x14ac:dyDescent="0.25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 x14ac:dyDescent="0.25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 x14ac:dyDescent="0.25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 x14ac:dyDescent="0.25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 x14ac:dyDescent="0.25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 x14ac:dyDescent="0.25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 x14ac:dyDescent="0.25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 x14ac:dyDescent="0.25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 x14ac:dyDescent="0.25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 x14ac:dyDescent="0.25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 x14ac:dyDescent="0.25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 x14ac:dyDescent="0.25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 x14ac:dyDescent="0.25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 x14ac:dyDescent="0.25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 x14ac:dyDescent="0.25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 x14ac:dyDescent="0.25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 x14ac:dyDescent="0.25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 x14ac:dyDescent="0.25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 x14ac:dyDescent="0.25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 x14ac:dyDescent="0.25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 x14ac:dyDescent="0.25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 x14ac:dyDescent="0.25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 x14ac:dyDescent="0.25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 x14ac:dyDescent="0.25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 x14ac:dyDescent="0.25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 x14ac:dyDescent="0.25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 x14ac:dyDescent="0.25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 x14ac:dyDescent="0.25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 x14ac:dyDescent="0.25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 x14ac:dyDescent="0.25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 x14ac:dyDescent="0.25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 x14ac:dyDescent="0.25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 x14ac:dyDescent="0.25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 x14ac:dyDescent="0.25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 x14ac:dyDescent="0.25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 x14ac:dyDescent="0.25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 x14ac:dyDescent="0.25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 x14ac:dyDescent="0.25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 x14ac:dyDescent="0.25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 x14ac:dyDescent="0.25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 x14ac:dyDescent="0.25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 x14ac:dyDescent="0.25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 x14ac:dyDescent="0.25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 x14ac:dyDescent="0.25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 x14ac:dyDescent="0.25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 x14ac:dyDescent="0.25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 x14ac:dyDescent="0.25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 x14ac:dyDescent="0.25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 x14ac:dyDescent="0.25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 x14ac:dyDescent="0.25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 x14ac:dyDescent="0.25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 x14ac:dyDescent="0.25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 x14ac:dyDescent="0.25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 x14ac:dyDescent="0.25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 x14ac:dyDescent="0.25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 x14ac:dyDescent="0.25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 x14ac:dyDescent="0.25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 x14ac:dyDescent="0.25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 x14ac:dyDescent="0.25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 x14ac:dyDescent="0.25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 x14ac:dyDescent="0.25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 x14ac:dyDescent="0.25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 x14ac:dyDescent="0.25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 x14ac:dyDescent="0.25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 x14ac:dyDescent="0.25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 x14ac:dyDescent="0.25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 x14ac:dyDescent="0.25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 x14ac:dyDescent="0.25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 x14ac:dyDescent="0.25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 x14ac:dyDescent="0.25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 x14ac:dyDescent="0.25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 x14ac:dyDescent="0.25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 x14ac:dyDescent="0.25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 x14ac:dyDescent="0.25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 x14ac:dyDescent="0.25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 x14ac:dyDescent="0.25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 x14ac:dyDescent="0.25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 x14ac:dyDescent="0.25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 x14ac:dyDescent="0.25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 x14ac:dyDescent="0.25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 x14ac:dyDescent="0.25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 x14ac:dyDescent="0.25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 x14ac:dyDescent="0.25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 x14ac:dyDescent="0.25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 x14ac:dyDescent="0.25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 x14ac:dyDescent="0.25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 x14ac:dyDescent="0.25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 x14ac:dyDescent="0.25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 x14ac:dyDescent="0.25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 x14ac:dyDescent="0.25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 x14ac:dyDescent="0.25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 x14ac:dyDescent="0.25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 x14ac:dyDescent="0.25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 x14ac:dyDescent="0.25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 x14ac:dyDescent="0.25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 x14ac:dyDescent="0.25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 x14ac:dyDescent="0.25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 x14ac:dyDescent="0.25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 x14ac:dyDescent="0.25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 x14ac:dyDescent="0.25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 x14ac:dyDescent="0.25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 x14ac:dyDescent="0.25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 x14ac:dyDescent="0.25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 x14ac:dyDescent="0.25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 x14ac:dyDescent="0.25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 x14ac:dyDescent="0.25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 x14ac:dyDescent="0.25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 x14ac:dyDescent="0.25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 x14ac:dyDescent="0.25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 x14ac:dyDescent="0.25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 x14ac:dyDescent="0.25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 x14ac:dyDescent="0.25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 x14ac:dyDescent="0.25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 x14ac:dyDescent="0.25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 x14ac:dyDescent="0.25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 x14ac:dyDescent="0.25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 x14ac:dyDescent="0.25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 x14ac:dyDescent="0.25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 x14ac:dyDescent="0.25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 x14ac:dyDescent="0.25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 x14ac:dyDescent="0.25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 x14ac:dyDescent="0.25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 x14ac:dyDescent="0.25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 x14ac:dyDescent="0.25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 x14ac:dyDescent="0.25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 x14ac:dyDescent="0.25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 x14ac:dyDescent="0.25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 x14ac:dyDescent="0.25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 x14ac:dyDescent="0.25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 x14ac:dyDescent="0.25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 x14ac:dyDescent="0.25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 x14ac:dyDescent="0.25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 x14ac:dyDescent="0.25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 x14ac:dyDescent="0.25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 x14ac:dyDescent="0.25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 x14ac:dyDescent="0.25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 x14ac:dyDescent="0.25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 x14ac:dyDescent="0.25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 x14ac:dyDescent="0.25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 x14ac:dyDescent="0.25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 x14ac:dyDescent="0.25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 x14ac:dyDescent="0.25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 x14ac:dyDescent="0.25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 x14ac:dyDescent="0.25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 x14ac:dyDescent="0.25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 x14ac:dyDescent="0.25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 x14ac:dyDescent="0.25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 x14ac:dyDescent="0.25">
      <c r="A1016" s="2357">
        <v>42472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 x14ac:dyDescent="0.25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 x14ac:dyDescent="0.25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 x14ac:dyDescent="0.25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 x14ac:dyDescent="0.25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  <row r="1021" spans="1:10" x14ac:dyDescent="0.25">
      <c r="A1021" s="2370">
        <v>42471</v>
      </c>
      <c r="B1021" s="2374" t="s">
        <v>964</v>
      </c>
      <c r="C1021" s="2374" t="s">
        <v>17925</v>
      </c>
      <c r="D1021" s="2372">
        <v>8</v>
      </c>
      <c r="E1021" s="2372" t="s">
        <v>291</v>
      </c>
      <c r="F1021" s="2371" t="e">
        <f>VLOOKUP(Tabla4[[#This Row],[RCR]],Tabla1[[#All],[RCR]:[Horas Factory]],2,FALSE)</f>
        <v>#N/A</v>
      </c>
      <c r="G1021" s="2371" t="e">
        <f>VLOOKUP(Tabla4[[#This Row],[RCR]],Tabla1[[#All],[RCR]:[Horas Factory]],6,FALSE)</f>
        <v>#N/A</v>
      </c>
      <c r="H1021" s="2371" t="e">
        <f>VLOOKUP(Tabla4[[#This Row],[RCR]],Tabla1[[#All],[RCR]:[Horas Factory]],9,FALSE)</f>
        <v>#N/A</v>
      </c>
      <c r="I1021" s="2371">
        <f>WEEKNUM(Tabla4[[#This Row],[Fecha]],2)</f>
        <v>16</v>
      </c>
      <c r="J1021" s="2371">
        <f>MONTH(Tabla4[[#This Row],[Fecha]])</f>
        <v>4</v>
      </c>
    </row>
    <row r="1022" spans="1:10" x14ac:dyDescent="0.25">
      <c r="A1022" s="2370">
        <v>42472</v>
      </c>
      <c r="B1022" s="2374" t="s">
        <v>964</v>
      </c>
      <c r="C1022" s="2374" t="s">
        <v>17925</v>
      </c>
      <c r="D1022" s="2372">
        <v>5</v>
      </c>
      <c r="E1022" s="2372" t="s">
        <v>291</v>
      </c>
      <c r="F1022" s="2371" t="e">
        <f>VLOOKUP(Tabla4[[#This Row],[RCR]],Tabla1[[#All],[RCR]:[Horas Factory]],2,FALSE)</f>
        <v>#N/A</v>
      </c>
      <c r="G1022" s="2371" t="e">
        <f>VLOOKUP(Tabla4[[#This Row],[RCR]],Tabla1[[#All],[RCR]:[Horas Factory]],6,FALSE)</f>
        <v>#N/A</v>
      </c>
      <c r="H1022" s="2371" t="e">
        <f>VLOOKUP(Tabla4[[#This Row],[RCR]],Tabla1[[#All],[RCR]:[Horas Factory]],9,FALSE)</f>
        <v>#N/A</v>
      </c>
      <c r="I1022" s="2371">
        <f>WEEKNUM(Tabla4[[#This Row],[Fecha]],2)</f>
        <v>16</v>
      </c>
      <c r="J1022" s="2371">
        <f>MONTH(Tabla4[[#This Row],[Fecha]])</f>
        <v>4</v>
      </c>
    </row>
    <row r="1023" spans="1:10" x14ac:dyDescent="0.25">
      <c r="A1023" s="2370">
        <v>42474</v>
      </c>
      <c r="B1023" s="2374" t="s">
        <v>58</v>
      </c>
      <c r="C1023" s="2374" t="s">
        <v>17941</v>
      </c>
      <c r="D1023" s="2372">
        <v>1</v>
      </c>
      <c r="E1023" s="2372" t="s">
        <v>291</v>
      </c>
      <c r="F1023" s="2371" t="e">
        <f>VLOOKUP(Tabla4[[#This Row],[RCR]],Tabla1[[#All],[RCR]:[Horas Factory]],2,FALSE)</f>
        <v>#N/A</v>
      </c>
      <c r="G1023" s="2371" t="e">
        <f>VLOOKUP(Tabla4[[#This Row],[RCR]],Tabla1[[#All],[RCR]:[Horas Factory]],6,FALSE)</f>
        <v>#N/A</v>
      </c>
      <c r="H1023" s="2371" t="e">
        <f>VLOOKUP(Tabla4[[#This Row],[RCR]],Tabla1[[#All],[RCR]:[Horas Factory]],9,FALSE)</f>
        <v>#N/A</v>
      </c>
      <c r="I1023" s="2371">
        <f>WEEKNUM(Tabla4[[#This Row],[Fecha]],2)</f>
        <v>16</v>
      </c>
      <c r="J1023" s="2371">
        <f>MONTH(Tabla4[[#This Row],[Fecha]])</f>
        <v>4</v>
      </c>
    </row>
    <row r="1024" spans="1:10" x14ac:dyDescent="0.25">
      <c r="A1024" s="2357">
        <v>42474</v>
      </c>
      <c r="B1024" s="2374" t="s">
        <v>58</v>
      </c>
      <c r="C1024" s="2374" t="s">
        <v>17937</v>
      </c>
      <c r="D1024" s="2376">
        <v>6</v>
      </c>
      <c r="E1024" s="2376" t="s">
        <v>291</v>
      </c>
      <c r="F1024" s="2373" t="str">
        <f>VLOOKUP(Tabla4[[#This Row],[RCR]],Tabla1[[#All],[RCR]:[Horas Factory]],2,FALSE)</f>
        <v>HIP</v>
      </c>
      <c r="G1024" s="2373" t="str">
        <f>VLOOKUP(Tabla4[[#This Row],[RCR]],Tabla1[[#All],[RCR]:[Horas Factory]],6,FALSE)</f>
        <v>Melissa Espinoza</v>
      </c>
      <c r="H1024" s="2373">
        <f>VLOOKUP(Tabla4[[#This Row],[RCR]],Tabla1[[#All],[RCR]:[Horas Factory]],9,FALSE)</f>
        <v>0</v>
      </c>
      <c r="I1024" s="2373">
        <f>WEEKNUM(Tabla4[[#This Row],[Fecha]],2)</f>
        <v>16</v>
      </c>
      <c r="J1024" s="2373">
        <f>MONTH(Tabla4[[#This Row],[Fecha]])</f>
        <v>4</v>
      </c>
    </row>
    <row r="1025" spans="1:10" x14ac:dyDescent="0.25">
      <c r="A1025" s="2375">
        <v>42472</v>
      </c>
      <c r="B1025" s="2374" t="s">
        <v>964</v>
      </c>
      <c r="C1025" s="2374" t="s">
        <v>17926</v>
      </c>
      <c r="D1025" s="2374">
        <v>2</v>
      </c>
      <c r="E1025" s="2372" t="s">
        <v>204</v>
      </c>
      <c r="F1025" s="2371" t="e">
        <f>VLOOKUP(Tabla4[[#This Row],[RCR]],Tabla1[[#All],[RCR]:[Horas Factory]],2,FALSE)</f>
        <v>#N/A</v>
      </c>
      <c r="G1025" s="2371" t="e">
        <f>VLOOKUP(Tabla4[[#This Row],[RCR]],Tabla1[[#All],[RCR]:[Horas Factory]],6,FALSE)</f>
        <v>#N/A</v>
      </c>
      <c r="H1025" s="2371" t="e">
        <f>VLOOKUP(Tabla4[[#This Row],[RCR]],Tabla1[[#All],[RCR]:[Horas Factory]],9,FALSE)</f>
        <v>#N/A</v>
      </c>
      <c r="I1025" s="2371">
        <f>WEEKNUM(Tabla4[[#This Row],[Fecha]],2)</f>
        <v>16</v>
      </c>
      <c r="J1025" s="2371">
        <f>MONTH(Tabla4[[#This Row],[Fecha]])</f>
        <v>4</v>
      </c>
    </row>
    <row r="1026" spans="1:10" x14ac:dyDescent="0.25">
      <c r="A1026" s="2375">
        <v>42472</v>
      </c>
      <c r="B1026" s="2374" t="s">
        <v>964</v>
      </c>
      <c r="C1026" s="2374" t="s">
        <v>17867</v>
      </c>
      <c r="D1026" s="2374">
        <v>1</v>
      </c>
      <c r="E1026" s="2372" t="s">
        <v>204</v>
      </c>
      <c r="F1026" s="2371" t="e">
        <f>VLOOKUP(Tabla4[[#This Row],[RCR]],Tabla1[[#All],[RCR]:[Horas Factory]],2,FALSE)</f>
        <v>#N/A</v>
      </c>
      <c r="G1026" s="2371" t="e">
        <f>VLOOKUP(Tabla4[[#This Row],[RCR]],Tabla1[[#All],[RCR]:[Horas Factory]],6,FALSE)</f>
        <v>#N/A</v>
      </c>
      <c r="H1026" s="2371" t="e">
        <f>VLOOKUP(Tabla4[[#This Row],[RCR]],Tabla1[[#All],[RCR]:[Horas Factory]],9,FALSE)</f>
        <v>#N/A</v>
      </c>
      <c r="I1026" s="2371">
        <f>WEEKNUM(Tabla4[[#This Row],[Fecha]],2)</f>
        <v>16</v>
      </c>
      <c r="J1026" s="2371">
        <f>MONTH(Tabla4[[#This Row],[Fecha]])</f>
        <v>4</v>
      </c>
    </row>
    <row r="1027" spans="1:10" x14ac:dyDescent="0.25">
      <c r="A1027" s="2375">
        <v>42473</v>
      </c>
      <c r="B1027" s="2374" t="s">
        <v>964</v>
      </c>
      <c r="C1027" s="2374" t="s">
        <v>17867</v>
      </c>
      <c r="D1027" s="2374">
        <v>8</v>
      </c>
      <c r="E1027" s="2372" t="s">
        <v>204</v>
      </c>
      <c r="F1027" s="2371" t="e">
        <f>VLOOKUP(Tabla4[[#This Row],[RCR]],Tabla1[[#All],[RCR]:[Horas Factory]],2,FALSE)</f>
        <v>#N/A</v>
      </c>
      <c r="G1027" s="2371" t="e">
        <f>VLOOKUP(Tabla4[[#This Row],[RCR]],Tabla1[[#All],[RCR]:[Horas Factory]],6,FALSE)</f>
        <v>#N/A</v>
      </c>
      <c r="H1027" s="2371" t="e">
        <f>VLOOKUP(Tabla4[[#This Row],[RCR]],Tabla1[[#All],[RCR]:[Horas Factory]],9,FALSE)</f>
        <v>#N/A</v>
      </c>
      <c r="I1027" s="2371">
        <f>WEEKNUM(Tabla4[[#This Row],[Fecha]],2)</f>
        <v>16</v>
      </c>
      <c r="J1027" s="2371">
        <f>MONTH(Tabla4[[#This Row],[Fecha]])</f>
        <v>4</v>
      </c>
    </row>
    <row r="1028" spans="1:10" x14ac:dyDescent="0.25">
      <c r="A1028" s="2375">
        <v>42474</v>
      </c>
      <c r="B1028" s="2374" t="s">
        <v>964</v>
      </c>
      <c r="C1028" s="2374" t="s">
        <v>17867</v>
      </c>
      <c r="D1028" s="2374">
        <v>1</v>
      </c>
      <c r="E1028" s="2372" t="s">
        <v>204</v>
      </c>
      <c r="F1028" s="2371" t="e">
        <f>VLOOKUP(Tabla4[[#This Row],[RCR]],Tabla1[[#All],[RCR]:[Horas Factory]],2,FALSE)</f>
        <v>#N/A</v>
      </c>
      <c r="G1028" s="2371" t="e">
        <f>VLOOKUP(Tabla4[[#This Row],[RCR]],Tabla1[[#All],[RCR]:[Horas Factory]],6,FALSE)</f>
        <v>#N/A</v>
      </c>
      <c r="H1028" s="2371" t="e">
        <f>VLOOKUP(Tabla4[[#This Row],[RCR]],Tabla1[[#All],[RCR]:[Horas Factory]],9,FALSE)</f>
        <v>#N/A</v>
      </c>
      <c r="I1028" s="2371">
        <f>WEEKNUM(Tabla4[[#This Row],[Fecha]],2)</f>
        <v>16</v>
      </c>
      <c r="J1028" s="2371">
        <f>MONTH(Tabla4[[#This Row],[Fecha]])</f>
        <v>4</v>
      </c>
    </row>
    <row r="1029" spans="1:10" x14ac:dyDescent="0.25">
      <c r="A1029" s="2375">
        <v>42474</v>
      </c>
      <c r="B1029" s="2374" t="s">
        <v>964</v>
      </c>
      <c r="C1029" s="2374" t="s">
        <v>17926</v>
      </c>
      <c r="D1029" s="2374">
        <v>1</v>
      </c>
      <c r="E1029" s="2372" t="s">
        <v>204</v>
      </c>
      <c r="F1029" s="2371" t="e">
        <f>VLOOKUP(Tabla4[[#This Row],[RCR]],Tabla1[[#All],[RCR]:[Horas Factory]],2,FALSE)</f>
        <v>#N/A</v>
      </c>
      <c r="G1029" s="2371" t="e">
        <f>VLOOKUP(Tabla4[[#This Row],[RCR]],Tabla1[[#All],[RCR]:[Horas Factory]],6,FALSE)</f>
        <v>#N/A</v>
      </c>
      <c r="H1029" s="2371" t="e">
        <f>VLOOKUP(Tabla4[[#This Row],[RCR]],Tabla1[[#All],[RCR]:[Horas Factory]],9,FALSE)</f>
        <v>#N/A</v>
      </c>
      <c r="I1029" s="2371">
        <f>WEEKNUM(Tabla4[[#This Row],[Fecha]],2)</f>
        <v>16</v>
      </c>
      <c r="J1029" s="2371">
        <f>MONTH(Tabla4[[#This Row],[Fecha]])</f>
        <v>4</v>
      </c>
    </row>
    <row r="1030" spans="1:10" s="2374" customFormat="1" x14ac:dyDescent="0.25">
      <c r="A1030" s="2375">
        <v>42474</v>
      </c>
      <c r="B1030" s="2370" t="s">
        <v>964</v>
      </c>
      <c r="C1030" s="2374" t="s">
        <v>17869</v>
      </c>
      <c r="D1030" s="2372">
        <v>2</v>
      </c>
      <c r="E1030" s="2372" t="s">
        <v>204</v>
      </c>
      <c r="F1030" s="2371" t="e">
        <f>VLOOKUP(Tabla4[[#This Row],[RCR]],Tabla1[[#All],[RCR]:[Horas Factory]],2,FALSE)</f>
        <v>#N/A</v>
      </c>
      <c r="G1030" s="2371" t="e">
        <f>VLOOKUP(Tabla4[[#This Row],[RCR]],Tabla1[[#All],[RCR]:[Horas Factory]],6,FALSE)</f>
        <v>#N/A</v>
      </c>
      <c r="H1030" s="2371" t="e">
        <f>VLOOKUP(Tabla4[[#This Row],[RCR]],Tabla1[[#All],[RCR]:[Horas Factory]],9,FALSE)</f>
        <v>#N/A</v>
      </c>
      <c r="I1030" s="2371">
        <f>WEEKNUM(Tabla4[[#This Row],[Fecha]],2)</f>
        <v>16</v>
      </c>
      <c r="J1030" s="2371">
        <f>MONTH(Tabla4[[#This Row],[Fecha]])</f>
        <v>4</v>
      </c>
    </row>
    <row r="1031" spans="1:10" x14ac:dyDescent="0.25">
      <c r="A1031" s="2375">
        <v>42474</v>
      </c>
      <c r="B1031" s="2374" t="s">
        <v>56</v>
      </c>
      <c r="C1031" s="2374" t="s">
        <v>1445</v>
      </c>
      <c r="D1031" s="2374">
        <v>8</v>
      </c>
      <c r="E1031" s="2372" t="s">
        <v>204</v>
      </c>
      <c r="F1031" s="2371" t="str">
        <f>VLOOKUP(Tabla4[[#This Row],[RCR]],Tabla1[[#All],[RCR]:[Horas Factory]],2,FALSE)</f>
        <v>MAE</v>
      </c>
      <c r="G1031" s="2371" t="str">
        <f>VLOOKUP(Tabla4[[#This Row],[RCR]],Tabla1[[#All],[RCR]:[Horas Factory]],6,FALSE)</f>
        <v>Melissa Espinoza</v>
      </c>
      <c r="H1031" s="2371">
        <f>VLOOKUP(Tabla4[[#This Row],[RCR]],Tabla1[[#All],[RCR]:[Horas Factory]],9,FALSE)</f>
        <v>0</v>
      </c>
      <c r="I1031" s="2371">
        <f>WEEKNUM(Tabla4[[#This Row],[Fecha]],2)</f>
        <v>16</v>
      </c>
      <c r="J1031" s="2371">
        <f>MONTH(Tabla4[[#This Row],[Fecha]])</f>
        <v>4</v>
      </c>
    </row>
    <row r="1032" spans="1:10" x14ac:dyDescent="0.25">
      <c r="A1032" s="2375">
        <v>42474</v>
      </c>
      <c r="B1032" s="2374" t="s">
        <v>57</v>
      </c>
      <c r="C1032" s="2374" t="s">
        <v>1017</v>
      </c>
      <c r="D1032" s="2374">
        <v>8</v>
      </c>
      <c r="E1032" s="2372" t="s">
        <v>204</v>
      </c>
      <c r="F1032" s="2371" t="str">
        <f>VLOOKUP(Tabla4[[#This Row],[RCR]],Tabla1[[#All],[RCR]:[Horas Factory]],2,FALSE)</f>
        <v>PER</v>
      </c>
      <c r="G1032" s="2371" t="str">
        <f>VLOOKUP(Tabla4[[#This Row],[RCR]],Tabla1[[#All],[RCR]:[Horas Factory]],6,FALSE)</f>
        <v>Rosa Barreda</v>
      </c>
      <c r="H1032" s="2371">
        <f>VLOOKUP(Tabla4[[#This Row],[RCR]],Tabla1[[#All],[RCR]:[Horas Factory]],9,FALSE)</f>
        <v>0</v>
      </c>
      <c r="I1032" s="2371">
        <f>WEEKNUM(Tabla4[[#This Row],[Fecha]],2)</f>
        <v>16</v>
      </c>
      <c r="J1032" s="2371">
        <f>MONTH(Tabla4[[#This Row],[Fecha]])</f>
        <v>4</v>
      </c>
    </row>
    <row r="1033" spans="1:10" x14ac:dyDescent="0.25">
      <c r="A1033" s="2375">
        <v>42475</v>
      </c>
      <c r="B1033" s="2374" t="s">
        <v>56</v>
      </c>
      <c r="C1033" s="2374" t="s">
        <v>1445</v>
      </c>
      <c r="D1033" s="2374">
        <v>5</v>
      </c>
      <c r="E1033" s="2372" t="s">
        <v>204</v>
      </c>
      <c r="F1033" s="2371" t="str">
        <f>VLOOKUP(Tabla4[[#This Row],[RCR]],Tabla1[[#All],[RCR]:[Horas Factory]],2,FALSE)</f>
        <v>MAE</v>
      </c>
      <c r="G1033" s="2371" t="str">
        <f>VLOOKUP(Tabla4[[#This Row],[RCR]],Tabla1[[#All],[RCR]:[Horas Factory]],6,FALSE)</f>
        <v>Melissa Espinoza</v>
      </c>
      <c r="H1033" s="2371">
        <f>VLOOKUP(Tabla4[[#This Row],[RCR]],Tabla1[[#All],[RCR]:[Horas Factory]],9,FALSE)</f>
        <v>0</v>
      </c>
      <c r="I1033" s="2371">
        <f>WEEKNUM(Tabla4[[#This Row],[Fecha]],2)</f>
        <v>16</v>
      </c>
      <c r="J1033" s="2371">
        <f>MONTH(Tabla4[[#This Row],[Fecha]])</f>
        <v>4</v>
      </c>
    </row>
    <row r="1034" spans="1:10" x14ac:dyDescent="0.25">
      <c r="A1034" s="2375">
        <v>42475</v>
      </c>
      <c r="B1034" s="2374" t="s">
        <v>56</v>
      </c>
      <c r="C1034" s="2374" t="s">
        <v>17914</v>
      </c>
      <c r="D1034" s="2367">
        <v>3</v>
      </c>
      <c r="E1034" s="2372" t="s">
        <v>204</v>
      </c>
      <c r="F1034" s="2371" t="str">
        <f>VLOOKUP(Tabla4[[#This Row],[RCR]],Tabla1[[#All],[RCR]:[Horas Factory]],2,FALSE)</f>
        <v>PED</v>
      </c>
      <c r="G1034" s="2371" t="str">
        <f>VLOOKUP(Tabla4[[#This Row],[RCR]],Tabla1[[#All],[RCR]:[Horas Factory]],6,FALSE)</f>
        <v>Monica Chacon</v>
      </c>
      <c r="H1034" s="2371">
        <f>VLOOKUP(Tabla4[[#This Row],[RCR]],Tabla1[[#All],[RCR]:[Horas Factory]],9,FALSE)</f>
        <v>0</v>
      </c>
      <c r="I1034" s="2371">
        <f>WEEKNUM(Tabla4[[#This Row],[Fecha]],2)</f>
        <v>16</v>
      </c>
      <c r="J1034" s="2371">
        <f>MONTH(Tabla4[[#This Row],[Fecha]])</f>
        <v>4</v>
      </c>
    </row>
    <row r="1035" spans="1:10" x14ac:dyDescent="0.25">
      <c r="A1035" s="2375">
        <v>42475</v>
      </c>
      <c r="B1035" s="2367" t="s">
        <v>964</v>
      </c>
      <c r="C1035" s="2374" t="s">
        <v>17869</v>
      </c>
      <c r="D1035" s="2367">
        <v>2</v>
      </c>
      <c r="E1035" s="2372" t="s">
        <v>204</v>
      </c>
      <c r="F1035" s="2371" t="e">
        <f>VLOOKUP(Tabla4[[#This Row],[RCR]],Tabla1[[#All],[RCR]:[Horas Factory]],2,FALSE)</f>
        <v>#N/A</v>
      </c>
      <c r="G1035" s="2371" t="e">
        <f>VLOOKUP(Tabla4[[#This Row],[RCR]],Tabla1[[#All],[RCR]:[Horas Factory]],6,FALSE)</f>
        <v>#N/A</v>
      </c>
      <c r="H1035" s="2371" t="e">
        <f>VLOOKUP(Tabla4[[#This Row],[RCR]],Tabla1[[#All],[RCR]:[Horas Factory]],9,FALSE)</f>
        <v>#N/A</v>
      </c>
      <c r="I1035" s="2371">
        <f>WEEKNUM(Tabla4[[#This Row],[Fecha]],2)</f>
        <v>16</v>
      </c>
      <c r="J1035" s="2371">
        <f>MONTH(Tabla4[[#This Row],[Fecha]])</f>
        <v>4</v>
      </c>
    </row>
    <row r="1036" spans="1:10" x14ac:dyDescent="0.25">
      <c r="A1036" s="2375">
        <v>42475</v>
      </c>
      <c r="B1036" s="2376" t="s">
        <v>57</v>
      </c>
      <c r="C1036" s="2374" t="s">
        <v>1017</v>
      </c>
      <c r="D1036" s="2374">
        <v>8</v>
      </c>
      <c r="E1036" s="2372" t="s">
        <v>204</v>
      </c>
      <c r="F1036" s="2371" t="str">
        <f>VLOOKUP(Tabla4[[#This Row],[RCR]],Tabla1[[#All],[RCR]:[Horas Factory]],2,FALSE)</f>
        <v>PER</v>
      </c>
      <c r="G1036" s="2371" t="str">
        <f>VLOOKUP(Tabla4[[#This Row],[RCR]],Tabla1[[#All],[RCR]:[Horas Factory]],6,FALSE)</f>
        <v>Rosa Barreda</v>
      </c>
      <c r="H1036" s="2371">
        <f>VLOOKUP(Tabla4[[#This Row],[RCR]],Tabla1[[#All],[RCR]:[Horas Factory]],9,FALSE)</f>
        <v>0</v>
      </c>
      <c r="I1036" s="2371">
        <f>WEEKNUM(Tabla4[[#This Row],[Fecha]],2)</f>
        <v>16</v>
      </c>
      <c r="J1036" s="2371">
        <f>MONTH(Tabla4[[#This Row],[Fecha]])</f>
        <v>4</v>
      </c>
    </row>
    <row r="1037" spans="1:10" x14ac:dyDescent="0.25">
      <c r="A1037" s="2370">
        <v>42475</v>
      </c>
      <c r="B1037" s="2357" t="s">
        <v>58</v>
      </c>
      <c r="C1037" s="2374" t="s">
        <v>17937</v>
      </c>
      <c r="D1037" s="2372">
        <v>8</v>
      </c>
      <c r="E1037" s="2372" t="s">
        <v>291</v>
      </c>
      <c r="F1037" s="2371" t="str">
        <f>VLOOKUP(Tabla4[[#This Row],[RCR]],Tabla1[[#All],[RCR]:[Horas Factory]],2,FALSE)</f>
        <v>HIP</v>
      </c>
      <c r="G1037" s="2371" t="str">
        <f>VLOOKUP(Tabla4[[#This Row],[RCR]],Tabla1[[#All],[RCR]:[Horas Factory]],6,FALSE)</f>
        <v>Melissa Espinoza</v>
      </c>
      <c r="H1037" s="2371">
        <f>VLOOKUP(Tabla4[[#This Row],[RCR]],Tabla1[[#All],[RCR]:[Horas Factory]],9,FALSE)</f>
        <v>0</v>
      </c>
      <c r="I1037" s="2371">
        <f>WEEKNUM(Tabla4[[#This Row],[Fecha]],2)</f>
        <v>16</v>
      </c>
      <c r="J1037" s="2371">
        <f>MONTH(Tabla4[[#This Row],[Fecha]])</f>
        <v>4</v>
      </c>
    </row>
    <row r="1038" spans="1:10" x14ac:dyDescent="0.25">
      <c r="A1038" s="2357">
        <v>42475</v>
      </c>
      <c r="B1038" s="2357" t="s">
        <v>964</v>
      </c>
      <c r="C1038" s="2374" t="s">
        <v>17944</v>
      </c>
      <c r="D1038" s="2376">
        <v>4</v>
      </c>
      <c r="E1038" s="2376" t="s">
        <v>291</v>
      </c>
      <c r="F1038" s="2373" t="e">
        <f>VLOOKUP(Tabla4[[#This Row],[RCR]],Tabla1[[#All],[RCR]:[Horas Factory]],2,FALSE)</f>
        <v>#N/A</v>
      </c>
      <c r="G1038" s="2373" t="e">
        <f>VLOOKUP(Tabla4[[#This Row],[RCR]],Tabla1[[#All],[RCR]:[Horas Factory]],6,FALSE)</f>
        <v>#N/A</v>
      </c>
      <c r="H1038" s="2373" t="e">
        <f>VLOOKUP(Tabla4[[#This Row],[RCR]],Tabla1[[#All],[RCR]:[Horas Factory]],9,FALSE)</f>
        <v>#N/A</v>
      </c>
      <c r="I1038" s="2373">
        <f>WEEKNUM(Tabla4[[#This Row],[Fecha]],2)</f>
        <v>16</v>
      </c>
      <c r="J1038" s="2373">
        <f>MONTH(Tabla4[[#This Row],[Fecha]])</f>
        <v>4</v>
      </c>
    </row>
    <row r="1039" spans="1:10" x14ac:dyDescent="0.25">
      <c r="A1039" s="2375">
        <v>42473</v>
      </c>
      <c r="B1039" s="2357" t="s">
        <v>54</v>
      </c>
      <c r="C1039" s="2374" t="s">
        <v>17929</v>
      </c>
      <c r="D1039" s="2372">
        <v>5</v>
      </c>
      <c r="E1039" s="2372" t="s">
        <v>291</v>
      </c>
      <c r="F1039" s="2371" t="e">
        <f>VLOOKUP(Tabla4[[#This Row],[RCR]],Tabla1[[#All],[RCR]:[Horas Factory]],2,FALSE)</f>
        <v>#N/A</v>
      </c>
      <c r="G1039" s="2371" t="e">
        <f>VLOOKUP(Tabla4[[#This Row],[RCR]],Tabla1[[#All],[RCR]:[Horas Factory]],6,FALSE)</f>
        <v>#N/A</v>
      </c>
      <c r="H1039" s="2371" t="e">
        <f>VLOOKUP(Tabla4[[#This Row],[RCR]],Tabla1[[#All],[RCR]:[Horas Factory]],9,FALSE)</f>
        <v>#N/A</v>
      </c>
      <c r="I1039" s="2371">
        <f>WEEKNUM(Tabla4[[#This Row],[Fecha]],2)</f>
        <v>16</v>
      </c>
      <c r="J1039" s="2371">
        <f>MONTH(Tabla4[[#This Row],[Fecha]])</f>
        <v>4</v>
      </c>
    </row>
    <row r="1040" spans="1:10" x14ac:dyDescent="0.25">
      <c r="A1040" s="2375">
        <v>42473</v>
      </c>
      <c r="B1040" s="2357" t="s">
        <v>54</v>
      </c>
      <c r="C1040" s="2374" t="s">
        <v>941</v>
      </c>
      <c r="D1040" s="2376">
        <v>2</v>
      </c>
      <c r="E1040" s="2376" t="s">
        <v>291</v>
      </c>
      <c r="F1040" s="2373" t="str">
        <f>VLOOKUP(Tabla4[[#This Row],[RCR]],Tabla1[[#All],[RCR]:[Horas Factory]],2,FALSE)</f>
        <v>PRE</v>
      </c>
      <c r="G1040" s="2373" t="str">
        <f>VLOOKUP(Tabla4[[#This Row],[RCR]],Tabla1[[#All],[RCR]:[Horas Factory]],6,FALSE)</f>
        <v>Monica Chacon</v>
      </c>
      <c r="H1040" s="2373">
        <f>VLOOKUP(Tabla4[[#This Row],[RCR]],Tabla1[[#All],[RCR]:[Horas Factory]],9,FALSE)</f>
        <v>0</v>
      </c>
      <c r="I1040" s="2373">
        <f>WEEKNUM(Tabla4[[#This Row],[Fecha]],2)</f>
        <v>16</v>
      </c>
      <c r="J1040" s="2373">
        <f>MONTH(Tabla4[[#This Row],[Fecha]])</f>
        <v>4</v>
      </c>
    </row>
    <row r="1041" spans="1:10" x14ac:dyDescent="0.25">
      <c r="A1041" s="2370">
        <v>42474</v>
      </c>
      <c r="B1041" s="2357" t="s">
        <v>54</v>
      </c>
      <c r="C1041" s="2374" t="s">
        <v>17929</v>
      </c>
      <c r="D1041" s="2372">
        <v>3</v>
      </c>
      <c r="E1041" s="2372" t="s">
        <v>291</v>
      </c>
      <c r="F1041" s="2371" t="e">
        <f>VLOOKUP(Tabla4[[#This Row],[RCR]],Tabla1[[#All],[RCR]:[Horas Factory]],2,FALSE)</f>
        <v>#N/A</v>
      </c>
      <c r="G1041" s="2371" t="e">
        <f>VLOOKUP(Tabla4[[#This Row],[RCR]],Tabla1[[#All],[RCR]:[Horas Factory]],6,FALSE)</f>
        <v>#N/A</v>
      </c>
      <c r="H1041" s="2371" t="e">
        <f>VLOOKUP(Tabla4[[#This Row],[RCR]],Tabla1[[#All],[RCR]:[Horas Factory]],9,FALSE)</f>
        <v>#N/A</v>
      </c>
      <c r="I1041" s="2371">
        <f>WEEKNUM(Tabla4[[#This Row],[Fecha]],2)</f>
        <v>16</v>
      </c>
      <c r="J1041" s="2371">
        <f>MONTH(Tabla4[[#This Row],[Fecha]])</f>
        <v>4</v>
      </c>
    </row>
    <row r="1042" spans="1:10" x14ac:dyDescent="0.25">
      <c r="A1042" s="2370">
        <v>42475</v>
      </c>
      <c r="B1042" s="2357" t="s">
        <v>54</v>
      </c>
      <c r="C1042" s="2374" t="s">
        <v>17929</v>
      </c>
      <c r="D1042" s="2372">
        <v>4.5</v>
      </c>
      <c r="E1042" s="2372" t="s">
        <v>291</v>
      </c>
      <c r="F1042" s="2371" t="e">
        <f>VLOOKUP(Tabla4[[#This Row],[RCR]],Tabla1[[#All],[RCR]:[Horas Factory]],2,FALSE)</f>
        <v>#N/A</v>
      </c>
      <c r="G1042" s="2371" t="e">
        <f>VLOOKUP(Tabla4[[#This Row],[RCR]],Tabla1[[#All],[RCR]:[Horas Factory]],6,FALSE)</f>
        <v>#N/A</v>
      </c>
      <c r="H1042" s="2371" t="e">
        <f>VLOOKUP(Tabla4[[#This Row],[RCR]],Tabla1[[#All],[RCR]:[Horas Factory]],9,FALSE)</f>
        <v>#N/A</v>
      </c>
      <c r="I1042" s="2371">
        <f>WEEKNUM(Tabla4[[#This Row],[Fecha]],2)</f>
        <v>16</v>
      </c>
      <c r="J1042" s="2371">
        <f>MONTH(Tabla4[[#This Row],[Fecha]])</f>
        <v>4</v>
      </c>
    </row>
    <row r="1043" spans="1:10" x14ac:dyDescent="0.25">
      <c r="A1043" s="2370">
        <v>42478</v>
      </c>
      <c r="B1043" s="2357" t="s">
        <v>58</v>
      </c>
      <c r="C1043" s="2374" t="s">
        <v>17937</v>
      </c>
      <c r="D1043" s="2372">
        <v>2.5</v>
      </c>
      <c r="E1043" s="2372" t="s">
        <v>291</v>
      </c>
      <c r="F1043" s="2371" t="str">
        <f>VLOOKUP(Tabla4[[#This Row],[RCR]],Tabla1[[#All],[RCR]:[Horas Factory]],2,FALSE)</f>
        <v>HIP</v>
      </c>
      <c r="G1043" s="2371" t="str">
        <f>VLOOKUP(Tabla4[[#This Row],[RCR]],Tabla1[[#All],[RCR]:[Horas Factory]],6,FALSE)</f>
        <v>Melissa Espinoza</v>
      </c>
      <c r="H1043" s="2371">
        <f>VLOOKUP(Tabla4[[#This Row],[RCR]],Tabla1[[#All],[RCR]:[Horas Factory]],9,FALSE)</f>
        <v>0</v>
      </c>
      <c r="I1043" s="2371">
        <f>WEEKNUM(Tabla4[[#This Row],[Fecha]],2)</f>
        <v>17</v>
      </c>
      <c r="J1043" s="2371">
        <f>MONTH(Tabla4[[#This Row],[Fecha]])</f>
        <v>4</v>
      </c>
    </row>
    <row r="1044" spans="1:10" x14ac:dyDescent="0.25">
      <c r="A1044" s="2370">
        <v>42478</v>
      </c>
      <c r="B1044" s="2357" t="s">
        <v>58</v>
      </c>
      <c r="C1044" s="2374" t="s">
        <v>17938</v>
      </c>
      <c r="D1044" s="2372">
        <v>3.5</v>
      </c>
      <c r="E1044" s="2372" t="s">
        <v>291</v>
      </c>
      <c r="F1044" s="2371" t="str">
        <f>VLOOKUP(Tabla4[[#This Row],[RCR]],Tabla1[[#All],[RCR]:[Horas Factory]],2,FALSE)</f>
        <v>HIP</v>
      </c>
      <c r="G1044" s="2371" t="str">
        <f>VLOOKUP(Tabla4[[#This Row],[RCR]],Tabla1[[#All],[RCR]:[Horas Factory]],6,FALSE)</f>
        <v>Melissa Espinoza</v>
      </c>
      <c r="H1044" s="2371">
        <f>VLOOKUP(Tabla4[[#This Row],[RCR]],Tabla1[[#All],[RCR]:[Horas Factory]],9,FALSE)</f>
        <v>0</v>
      </c>
      <c r="I1044" s="2371">
        <f>WEEKNUM(Tabla4[[#This Row],[Fecha]],2)</f>
        <v>17</v>
      </c>
      <c r="J1044" s="2371">
        <f>MONTH(Tabla4[[#This Row],[Fecha]])</f>
        <v>4</v>
      </c>
    </row>
    <row r="1045" spans="1:10" x14ac:dyDescent="0.25">
      <c r="A1045" s="2357">
        <v>42478</v>
      </c>
      <c r="B1045" s="2357" t="s">
        <v>56</v>
      </c>
      <c r="C1045" s="2374" t="s">
        <v>17917</v>
      </c>
      <c r="D1045" s="2376">
        <v>4</v>
      </c>
      <c r="E1045" s="2376" t="s">
        <v>291</v>
      </c>
      <c r="F1045" s="2373" t="str">
        <f>VLOOKUP(Tabla4[[#This Row],[RCR]],Tabla1[[#All],[RCR]:[Horas Factory]],2,FALSE)</f>
        <v>MEN</v>
      </c>
      <c r="G1045" s="2373" t="str">
        <f>VLOOKUP(Tabla4[[#This Row],[RCR]],Tabla1[[#All],[RCR]:[Horas Factory]],6,FALSE)</f>
        <v>Jose Martinez</v>
      </c>
      <c r="H1045" s="2373">
        <f>VLOOKUP(Tabla4[[#This Row],[RCR]],Tabla1[[#All],[RCR]:[Horas Factory]],9,FALSE)</f>
        <v>0</v>
      </c>
      <c r="I1045" s="2373">
        <f>WEEKNUM(Tabla4[[#This Row],[Fecha]],2)</f>
        <v>17</v>
      </c>
      <c r="J1045" s="2373">
        <f>MONTH(Tabla4[[#This Row],[Fecha]])</f>
        <v>4</v>
      </c>
    </row>
    <row r="1046" spans="1:10" x14ac:dyDescent="0.25">
      <c r="A1046" s="2375">
        <v>42478</v>
      </c>
      <c r="B1046" s="2376" t="s">
        <v>57</v>
      </c>
      <c r="C1046" s="2374" t="s">
        <v>1017</v>
      </c>
      <c r="D1046" s="2374">
        <v>5</v>
      </c>
      <c r="E1046" s="2372" t="s">
        <v>204</v>
      </c>
      <c r="F1046" s="2371" t="str">
        <f>VLOOKUP(Tabla4[[#This Row],[RCR]],Tabla1[[#All],[RCR]:[Horas Factory]],2,FALSE)</f>
        <v>PER</v>
      </c>
      <c r="G1046" s="2371" t="str">
        <f>VLOOKUP(Tabla4[[#This Row],[RCR]],Tabla1[[#All],[RCR]:[Horas Factory]],6,FALSE)</f>
        <v>Rosa Barreda</v>
      </c>
      <c r="H1046" s="2371">
        <f>VLOOKUP(Tabla4[[#This Row],[RCR]],Tabla1[[#All],[RCR]:[Horas Factory]],9,FALSE)</f>
        <v>0</v>
      </c>
      <c r="I1046" s="2371">
        <f>WEEKNUM(Tabla4[[#This Row],[Fecha]],2)</f>
        <v>17</v>
      </c>
      <c r="J1046" s="2371">
        <f>MONTH(Tabla4[[#This Row],[Fecha]])</f>
        <v>4</v>
      </c>
    </row>
    <row r="1047" spans="1:10" x14ac:dyDescent="0.25">
      <c r="A1047" s="2375">
        <v>42478</v>
      </c>
      <c r="B1047" s="2367" t="s">
        <v>57</v>
      </c>
      <c r="C1047" s="2374" t="s">
        <v>1448</v>
      </c>
      <c r="D1047" s="2367">
        <v>3</v>
      </c>
      <c r="E1047" s="2372" t="s">
        <v>204</v>
      </c>
      <c r="F1047" s="2371" t="str">
        <f>VLOOKUP(Tabla4[[#This Row],[RCR]],Tabla1[[#All],[RCR]:[Horas Factory]],2,FALSE)</f>
        <v>COB</v>
      </c>
      <c r="G1047" s="2371" t="str">
        <f>VLOOKUP(Tabla4[[#This Row],[RCR]],Tabla1[[#All],[RCR]:[Horas Factory]],6,FALSE)</f>
        <v>Rosa Barreda</v>
      </c>
      <c r="H1047" s="2371">
        <f>VLOOKUP(Tabla4[[#This Row],[RCR]],Tabla1[[#All],[RCR]:[Horas Factory]],9,FALSE)</f>
        <v>0</v>
      </c>
      <c r="I1047" s="2371">
        <f>WEEKNUM(Tabla4[[#This Row],[Fecha]],2)</f>
        <v>17</v>
      </c>
      <c r="J1047" s="2371">
        <f>MONTH(Tabla4[[#This Row],[Fecha]])</f>
        <v>4</v>
      </c>
    </row>
    <row r="1048" spans="1:10" x14ac:dyDescent="0.25">
      <c r="A1048" s="2375">
        <v>42478</v>
      </c>
      <c r="B1048" s="2367" t="s">
        <v>58</v>
      </c>
      <c r="C1048" s="2374" t="s">
        <v>17937</v>
      </c>
      <c r="D1048" s="2367">
        <v>2</v>
      </c>
      <c r="E1048" s="2372" t="s">
        <v>204</v>
      </c>
      <c r="F1048" s="2371" t="str">
        <f>VLOOKUP(Tabla4[[#This Row],[RCR]],Tabla1[[#All],[RCR]:[Horas Factory]],2,FALSE)</f>
        <v>HIP</v>
      </c>
      <c r="G1048" s="2371" t="str">
        <f>VLOOKUP(Tabla4[[#This Row],[RCR]],Tabla1[[#All],[RCR]:[Horas Factory]],6,FALSE)</f>
        <v>Melissa Espinoza</v>
      </c>
      <c r="H1048" s="2371">
        <f>VLOOKUP(Tabla4[[#This Row],[RCR]],Tabla1[[#All],[RCR]:[Horas Factory]],9,FALSE)</f>
        <v>0</v>
      </c>
      <c r="I1048" s="2371">
        <f>WEEKNUM(Tabla4[[#This Row],[Fecha]],2)</f>
        <v>17</v>
      </c>
      <c r="J1048" s="2371">
        <f>MONTH(Tabla4[[#This Row],[Fecha]])</f>
        <v>4</v>
      </c>
    </row>
    <row r="1049" spans="1:10" x14ac:dyDescent="0.25">
      <c r="A1049" s="2375">
        <v>42478</v>
      </c>
      <c r="B1049" s="2367" t="s">
        <v>56</v>
      </c>
      <c r="C1049" s="2374" t="s">
        <v>1431</v>
      </c>
      <c r="D1049" s="2367">
        <v>2</v>
      </c>
      <c r="E1049" s="2372" t="s">
        <v>204</v>
      </c>
      <c r="F1049" s="2371" t="str">
        <f>VLOOKUP(Tabla4[[#This Row],[RCR]],Tabla1[[#All],[RCR]:[Horas Factory]],2,FALSE)</f>
        <v>OCR</v>
      </c>
      <c r="G1049" s="2371" t="str">
        <f>VLOOKUP(Tabla4[[#This Row],[RCR]],Tabla1[[#All],[RCR]:[Horas Factory]],6,FALSE)</f>
        <v>Monica Chacon</v>
      </c>
      <c r="H1049" s="2371">
        <f>VLOOKUP(Tabla4[[#This Row],[RCR]],Tabla1[[#All],[RCR]:[Horas Factory]],9,FALSE)</f>
        <v>0</v>
      </c>
      <c r="I1049" s="2371">
        <f>WEEKNUM(Tabla4[[#This Row],[Fecha]],2)</f>
        <v>17</v>
      </c>
      <c r="J1049" s="2371">
        <f>MONTH(Tabla4[[#This Row],[Fecha]])</f>
        <v>4</v>
      </c>
    </row>
    <row r="1050" spans="1:10" x14ac:dyDescent="0.25">
      <c r="A1050" s="2375">
        <v>42478</v>
      </c>
      <c r="B1050" s="2374" t="s">
        <v>56</v>
      </c>
      <c r="C1050" s="2374" t="s">
        <v>1445</v>
      </c>
      <c r="D1050" s="2374">
        <v>2</v>
      </c>
      <c r="E1050" s="2372" t="s">
        <v>204</v>
      </c>
      <c r="F1050" s="2371" t="str">
        <f>VLOOKUP(Tabla4[[#This Row],[RCR]],Tabla1[[#All],[RCR]:[Horas Factory]],2,FALSE)</f>
        <v>MAE</v>
      </c>
      <c r="G1050" s="2371" t="str">
        <f>VLOOKUP(Tabla4[[#This Row],[RCR]],Tabla1[[#All],[RCR]:[Horas Factory]],6,FALSE)</f>
        <v>Melissa Espinoza</v>
      </c>
      <c r="H1050" s="2371">
        <f>VLOOKUP(Tabla4[[#This Row],[RCR]],Tabla1[[#All],[RCR]:[Horas Factory]],9,FALSE)</f>
        <v>0</v>
      </c>
      <c r="I1050" s="2371">
        <f>WEEKNUM(Tabla4[[#This Row],[Fecha]],2)</f>
        <v>17</v>
      </c>
      <c r="J1050" s="2371">
        <f>MONTH(Tabla4[[#This Row],[Fecha]])</f>
        <v>4</v>
      </c>
    </row>
    <row r="1051" spans="1:10" x14ac:dyDescent="0.25">
      <c r="A1051" s="2375">
        <v>42479</v>
      </c>
      <c r="B1051" s="2367" t="s">
        <v>57</v>
      </c>
      <c r="C1051" s="2374" t="s">
        <v>1448</v>
      </c>
      <c r="D1051" s="2367">
        <v>1.5</v>
      </c>
      <c r="E1051" s="2372" t="s">
        <v>204</v>
      </c>
      <c r="F1051" s="2371" t="str">
        <f>VLOOKUP(Tabla4[[#This Row],[RCR]],Tabla1[[#All],[RCR]:[Horas Factory]],2,FALSE)</f>
        <v>COB</v>
      </c>
      <c r="G1051" s="2371" t="str">
        <f>VLOOKUP(Tabla4[[#This Row],[RCR]],Tabla1[[#All],[RCR]:[Horas Factory]],6,FALSE)</f>
        <v>Rosa Barreda</v>
      </c>
      <c r="H1051" s="2371">
        <f>VLOOKUP(Tabla4[[#This Row],[RCR]],Tabla1[[#All],[RCR]:[Horas Factory]],9,FALSE)</f>
        <v>0</v>
      </c>
      <c r="I1051" s="2371">
        <f>WEEKNUM(Tabla4[[#This Row],[Fecha]],2)</f>
        <v>17</v>
      </c>
      <c r="J1051" s="2371">
        <f>MONTH(Tabla4[[#This Row],[Fecha]])</f>
        <v>4</v>
      </c>
    </row>
    <row r="1052" spans="1:10" x14ac:dyDescent="0.25">
      <c r="A1052" s="2375">
        <v>42479</v>
      </c>
      <c r="B1052" s="2376" t="s">
        <v>57</v>
      </c>
      <c r="C1052" s="2374" t="s">
        <v>1017</v>
      </c>
      <c r="D1052" s="2374">
        <v>1.5</v>
      </c>
      <c r="E1052" s="2372" t="s">
        <v>204</v>
      </c>
      <c r="F1052" s="2371" t="str">
        <f>VLOOKUP(Tabla4[[#This Row],[RCR]],Tabla1[[#All],[RCR]:[Horas Factory]],2,FALSE)</f>
        <v>PER</v>
      </c>
      <c r="G1052" s="2371" t="str">
        <f>VLOOKUP(Tabla4[[#This Row],[RCR]],Tabla1[[#All],[RCR]:[Horas Factory]],6,FALSE)</f>
        <v>Rosa Barreda</v>
      </c>
      <c r="H1052" s="2371">
        <f>VLOOKUP(Tabla4[[#This Row],[RCR]],Tabla1[[#All],[RCR]:[Horas Factory]],9,FALSE)</f>
        <v>0</v>
      </c>
      <c r="I1052" s="2371">
        <f>WEEKNUM(Tabla4[[#This Row],[Fecha]],2)</f>
        <v>17</v>
      </c>
      <c r="J1052" s="2371">
        <f>MONTH(Tabla4[[#This Row],[Fecha]])</f>
        <v>4</v>
      </c>
    </row>
    <row r="1053" spans="1:10" x14ac:dyDescent="0.25">
      <c r="A1053" s="2375">
        <v>42479</v>
      </c>
      <c r="B1053" s="2374" t="s">
        <v>56</v>
      </c>
      <c r="C1053" s="2374" t="s">
        <v>1445</v>
      </c>
      <c r="D1053" s="2374">
        <v>3</v>
      </c>
      <c r="E1053" s="2372" t="s">
        <v>603</v>
      </c>
      <c r="F1053" s="2371" t="str">
        <f>VLOOKUP(Tabla4[[#This Row],[RCR]],Tabla1[[#All],[RCR]:[Horas Factory]],2,FALSE)</f>
        <v>MAE</v>
      </c>
      <c r="G1053" s="2371" t="str">
        <f>VLOOKUP(Tabla4[[#This Row],[RCR]],Tabla1[[#All],[RCR]:[Horas Factory]],6,FALSE)</f>
        <v>Melissa Espinoza</v>
      </c>
      <c r="H1053" s="2371">
        <f>VLOOKUP(Tabla4[[#This Row],[RCR]],Tabla1[[#All],[RCR]:[Horas Factory]],9,FALSE)</f>
        <v>0</v>
      </c>
      <c r="I1053" s="2371">
        <f>WEEKNUM(Tabla4[[#This Row],[Fecha]],2)</f>
        <v>17</v>
      </c>
      <c r="J1053" s="2371">
        <f>MONTH(Tabla4[[#This Row],[Fecha]])</f>
        <v>4</v>
      </c>
    </row>
    <row r="1054" spans="1:10" x14ac:dyDescent="0.25">
      <c r="A1054" s="2370">
        <v>42479</v>
      </c>
      <c r="B1054" s="2357" t="s">
        <v>58</v>
      </c>
      <c r="C1054" s="2374" t="s">
        <v>17938</v>
      </c>
      <c r="D1054" s="2372">
        <v>2</v>
      </c>
      <c r="E1054" s="2372" t="s">
        <v>291</v>
      </c>
      <c r="F1054" s="2371" t="str">
        <f>VLOOKUP(Tabla4[[#This Row],[RCR]],Tabla1[[#All],[RCR]:[Horas Factory]],2,FALSE)</f>
        <v>HIP</v>
      </c>
      <c r="G1054" s="2371" t="str">
        <f>VLOOKUP(Tabla4[[#This Row],[RCR]],Tabla1[[#All],[RCR]:[Horas Factory]],6,FALSE)</f>
        <v>Melissa Espinoza</v>
      </c>
      <c r="H1054" s="2371">
        <f>VLOOKUP(Tabla4[[#This Row],[RCR]],Tabla1[[#All],[RCR]:[Horas Factory]],9,FALSE)</f>
        <v>0</v>
      </c>
      <c r="I1054" s="2371">
        <f>WEEKNUM(Tabla4[[#This Row],[Fecha]],2)</f>
        <v>17</v>
      </c>
      <c r="J1054" s="2371">
        <f>MONTH(Tabla4[[#This Row],[Fecha]])</f>
        <v>4</v>
      </c>
    </row>
    <row r="1055" spans="1:10" x14ac:dyDescent="0.25">
      <c r="A1055" s="2370">
        <v>42479</v>
      </c>
      <c r="B1055" s="2357" t="s">
        <v>58</v>
      </c>
      <c r="C1055" s="2374" t="s">
        <v>17948</v>
      </c>
      <c r="D1055" s="2372">
        <v>6</v>
      </c>
      <c r="E1055" s="2372" t="s">
        <v>291</v>
      </c>
      <c r="F1055" s="2371" t="str">
        <f>VLOOKUP(Tabla4[[#This Row],[RCR]],Tabla1[[#All],[RCR]:[Horas Factory]],2,FALSE)</f>
        <v>CRA</v>
      </c>
      <c r="G1055" s="2371" t="str">
        <f>VLOOKUP(Tabla4[[#This Row],[RCR]],Tabla1[[#All],[RCR]:[Horas Factory]],6,FALSE)</f>
        <v>Sandro Quintana</v>
      </c>
      <c r="H1055" s="2371">
        <f>VLOOKUP(Tabla4[[#This Row],[RCR]],Tabla1[[#All],[RCR]:[Horas Factory]],9,FALSE)</f>
        <v>0</v>
      </c>
      <c r="I1055" s="2371">
        <f>WEEKNUM(Tabla4[[#This Row],[Fecha]],2)</f>
        <v>17</v>
      </c>
      <c r="J1055" s="2371">
        <f>MONTH(Tabla4[[#This Row],[Fecha]])</f>
        <v>4</v>
      </c>
    </row>
    <row r="1056" spans="1:10" x14ac:dyDescent="0.25">
      <c r="A1056" s="2370">
        <v>42479</v>
      </c>
      <c r="B1056" s="2357" t="s">
        <v>57</v>
      </c>
      <c r="C1056" s="2374" t="s">
        <v>17951</v>
      </c>
      <c r="D1056" s="2372">
        <v>5</v>
      </c>
      <c r="E1056" s="2372" t="s">
        <v>291</v>
      </c>
      <c r="F1056" s="2371" t="str">
        <f>VLOOKUP(Tabla4[[#This Row],[RCR]],Tabla1[[#All],[RCR]:[Horas Factory]],2,FALSE)</f>
        <v>OCR</v>
      </c>
      <c r="G1056" s="2371" t="str">
        <f>VLOOKUP(Tabla4[[#This Row],[RCR]],Tabla1[[#All],[RCR]:[Horas Factory]],6,FALSE)</f>
        <v>Monica Chacon</v>
      </c>
      <c r="H1056" s="2371">
        <f>VLOOKUP(Tabla4[[#This Row],[RCR]],Tabla1[[#All],[RCR]:[Horas Factory]],9,FALSE)</f>
        <v>0</v>
      </c>
      <c r="I1056" s="2371">
        <f>WEEKNUM(Tabla4[[#This Row],[Fecha]],2)</f>
        <v>17</v>
      </c>
      <c r="J1056" s="2371">
        <f>MONTH(Tabla4[[#This Row],[Fecha]])</f>
        <v>4</v>
      </c>
    </row>
    <row r="1057" spans="1:10" x14ac:dyDescent="0.25">
      <c r="A1057" s="2370">
        <v>42479</v>
      </c>
      <c r="B1057" s="2357" t="s">
        <v>56</v>
      </c>
      <c r="C1057" s="2374" t="s">
        <v>17917</v>
      </c>
      <c r="D1057" s="2372">
        <v>2.5</v>
      </c>
      <c r="E1057" s="2372" t="s">
        <v>291</v>
      </c>
      <c r="F1057" s="2371" t="str">
        <f>VLOOKUP(Tabla4[[#This Row],[RCR]],Tabla1[[#All],[RCR]:[Horas Factory]],2,FALSE)</f>
        <v>MEN</v>
      </c>
      <c r="G1057" s="2371" t="str">
        <f>VLOOKUP(Tabla4[[#This Row],[RCR]],Tabla1[[#All],[RCR]:[Horas Factory]],6,FALSE)</f>
        <v>Jose Martinez</v>
      </c>
      <c r="H1057" s="2371">
        <f>VLOOKUP(Tabla4[[#This Row],[RCR]],Tabla1[[#All],[RCR]:[Horas Factory]],9,FALSE)</f>
        <v>0</v>
      </c>
      <c r="I1057" s="2371">
        <f>WEEKNUM(Tabla4[[#This Row],[Fecha]],2)</f>
        <v>17</v>
      </c>
      <c r="J1057" s="2371">
        <f>MONTH(Tabla4[[#This Row],[Fecha]])</f>
        <v>4</v>
      </c>
    </row>
    <row r="1058" spans="1:10" x14ac:dyDescent="0.25">
      <c r="A1058" s="2357">
        <v>42479</v>
      </c>
      <c r="B1058" s="2357" t="s">
        <v>56</v>
      </c>
      <c r="C1058" s="2374" t="s">
        <v>17952</v>
      </c>
      <c r="D1058" s="2376">
        <v>2.5</v>
      </c>
      <c r="E1058" s="2376" t="s">
        <v>291</v>
      </c>
      <c r="F1058" s="2373" t="str">
        <f>VLOOKUP(Tabla4[[#This Row],[RCR]],Tabla1[[#All],[RCR]:[Horas Factory]],2,FALSE)</f>
        <v>PED</v>
      </c>
      <c r="G1058" s="2373" t="str">
        <f>VLOOKUP(Tabla4[[#This Row],[RCR]],Tabla1[[#All],[RCR]:[Horas Factory]],6,FALSE)</f>
        <v>Monica Chacon</v>
      </c>
      <c r="H1058" s="2373">
        <f>VLOOKUP(Tabla4[[#This Row],[RCR]],Tabla1[[#All],[RCR]:[Horas Factory]],9,FALSE)</f>
        <v>0</v>
      </c>
      <c r="I1058" s="2373">
        <f>WEEKNUM(Tabla4[[#This Row],[Fecha]],2)</f>
        <v>17</v>
      </c>
      <c r="J1058" s="2373">
        <f>MONTH(Tabla4[[#This Row],[Fecha]])</f>
        <v>4</v>
      </c>
    </row>
    <row r="1059" spans="1:10" x14ac:dyDescent="0.25">
      <c r="A1059" s="2370">
        <v>42478</v>
      </c>
      <c r="B1059" s="2357" t="s">
        <v>54</v>
      </c>
      <c r="C1059" s="2374" t="s">
        <v>17929</v>
      </c>
      <c r="D1059" s="2372">
        <v>6.5</v>
      </c>
      <c r="E1059" s="2376" t="s">
        <v>291</v>
      </c>
      <c r="F1059" s="2371" t="e">
        <f>VLOOKUP(Tabla4[[#This Row],[RCR]],Tabla1[[#All],[RCR]:[Horas Factory]],2,FALSE)</f>
        <v>#N/A</v>
      </c>
      <c r="G1059" s="2371" t="e">
        <f>VLOOKUP(Tabla4[[#This Row],[RCR]],Tabla1[[#All],[RCR]:[Horas Factory]],6,FALSE)</f>
        <v>#N/A</v>
      </c>
      <c r="H1059" s="2371" t="e">
        <f>VLOOKUP(Tabla4[[#This Row],[RCR]],Tabla1[[#All],[RCR]:[Horas Factory]],9,FALSE)</f>
        <v>#N/A</v>
      </c>
      <c r="I1059" s="2371">
        <f>WEEKNUM(Tabla4[[#This Row],[Fecha]],2)</f>
        <v>17</v>
      </c>
      <c r="J1059" s="2371">
        <f>MONTH(Tabla4[[#This Row],[Fecha]])</f>
        <v>4</v>
      </c>
    </row>
    <row r="1060" spans="1:10" x14ac:dyDescent="0.25">
      <c r="A1060" s="2370">
        <v>42480</v>
      </c>
      <c r="B1060" s="2357" t="s">
        <v>58</v>
      </c>
      <c r="C1060" s="2374" t="s">
        <v>17948</v>
      </c>
      <c r="D1060" s="2372">
        <v>8</v>
      </c>
      <c r="E1060" s="2376" t="s">
        <v>291</v>
      </c>
      <c r="F1060" s="2371" t="str">
        <f>VLOOKUP(Tabla4[[#This Row],[RCR]],Tabla1[[#All],[RCR]:[Horas Factory]],2,FALSE)</f>
        <v>CRA</v>
      </c>
      <c r="G1060" s="2371" t="str">
        <f>VLOOKUP(Tabla4[[#This Row],[RCR]],Tabla1[[#All],[RCR]:[Horas Factory]],6,FALSE)</f>
        <v>Sandro Quintana</v>
      </c>
      <c r="H1060" s="2371">
        <f>VLOOKUP(Tabla4[[#This Row],[RCR]],Tabla1[[#All],[RCR]:[Horas Factory]],9,FALSE)</f>
        <v>0</v>
      </c>
      <c r="I1060" s="2371">
        <f>WEEKNUM(Tabla4[[#This Row],[Fecha]],2)</f>
        <v>17</v>
      </c>
      <c r="J1060" s="2371">
        <f>MONTH(Tabla4[[#This Row],[Fecha]])</f>
        <v>4</v>
      </c>
    </row>
    <row r="1061" spans="1:10" x14ac:dyDescent="0.25">
      <c r="A1061" s="2370">
        <v>42480</v>
      </c>
      <c r="B1061" s="2357" t="s">
        <v>56</v>
      </c>
      <c r="C1061" s="2374" t="s">
        <v>17952</v>
      </c>
      <c r="D1061" s="2372">
        <v>5.5</v>
      </c>
      <c r="E1061" s="2376" t="s">
        <v>291</v>
      </c>
      <c r="F1061" s="2371" t="str">
        <f>VLOOKUP(Tabla4[[#This Row],[RCR]],Tabla1[[#All],[RCR]:[Horas Factory]],2,FALSE)</f>
        <v>PED</v>
      </c>
      <c r="G1061" s="2371" t="str">
        <f>VLOOKUP(Tabla4[[#This Row],[RCR]],Tabla1[[#All],[RCR]:[Horas Factory]],6,FALSE)</f>
        <v>Monica Chacon</v>
      </c>
      <c r="H1061" s="2371">
        <f>VLOOKUP(Tabla4[[#This Row],[RCR]],Tabla1[[#All],[RCR]:[Horas Factory]],9,FALSE)</f>
        <v>0</v>
      </c>
      <c r="I1061" s="2371">
        <f>WEEKNUM(Tabla4[[#This Row],[Fecha]],2)</f>
        <v>17</v>
      </c>
      <c r="J1061" s="2371">
        <f>MONTH(Tabla4[[#This Row],[Fecha]])</f>
        <v>4</v>
      </c>
    </row>
    <row r="1062" spans="1:10" x14ac:dyDescent="0.25">
      <c r="A1062" s="2357">
        <v>42480</v>
      </c>
      <c r="B1062" s="2357" t="s">
        <v>57</v>
      </c>
      <c r="C1062" s="2374" t="s">
        <v>17953</v>
      </c>
      <c r="D1062" s="2376">
        <v>1</v>
      </c>
      <c r="E1062" s="2376" t="s">
        <v>291</v>
      </c>
      <c r="F1062" s="2373" t="str">
        <f>VLOOKUP(Tabla4[[#This Row],[RCR]],Tabla1[[#All],[RCR]:[Horas Factory]],2,FALSE)</f>
        <v>REC</v>
      </c>
      <c r="G1062" s="2373" t="str">
        <f>VLOOKUP(Tabla4[[#This Row],[RCR]],Tabla1[[#All],[RCR]:[Horas Factory]],6,FALSE)</f>
        <v>Sandro Quintana</v>
      </c>
      <c r="H1062" s="2373">
        <f>VLOOKUP(Tabla4[[#This Row],[RCR]],Tabla1[[#All],[RCR]:[Horas Factory]],9,FALSE)</f>
        <v>0</v>
      </c>
      <c r="I1062" s="2373">
        <f>WEEKNUM(Tabla4[[#This Row],[Fecha]],2)</f>
        <v>17</v>
      </c>
      <c r="J1062" s="2373">
        <f>MONTH(Tabla4[[#This Row],[Fecha]])</f>
        <v>4</v>
      </c>
    </row>
    <row r="1063" spans="1:10" x14ac:dyDescent="0.25">
      <c r="A1063" s="2357">
        <v>42480</v>
      </c>
      <c r="B1063" s="2357" t="s">
        <v>57</v>
      </c>
      <c r="C1063" s="2374" t="s">
        <v>1448</v>
      </c>
      <c r="D1063" s="2372">
        <v>3.5</v>
      </c>
      <c r="E1063" s="2372" t="s">
        <v>204</v>
      </c>
      <c r="F1063" s="2371" t="str">
        <f>VLOOKUP(Tabla4[[#This Row],[RCR]],Tabla1[[#All],[RCR]:[Horas Factory]],2,FALSE)</f>
        <v>COB</v>
      </c>
      <c r="G1063" s="2371" t="str">
        <f>VLOOKUP(Tabla4[[#This Row],[RCR]],Tabla1[[#All],[RCR]:[Horas Factory]],6,FALSE)</f>
        <v>Rosa Barreda</v>
      </c>
      <c r="H1063" s="2371">
        <f>VLOOKUP(Tabla4[[#This Row],[RCR]],Tabla1[[#All],[RCR]:[Horas Factory]],9,FALSE)</f>
        <v>0</v>
      </c>
      <c r="I1063" s="2371">
        <f>WEEKNUM(Tabla4[[#This Row],[Fecha]],2)</f>
        <v>17</v>
      </c>
      <c r="J1063" s="2371">
        <f>MONTH(Tabla4[[#This Row],[Fecha]])</f>
        <v>4</v>
      </c>
    </row>
    <row r="1064" spans="1:10" x14ac:dyDescent="0.25">
      <c r="A1064" s="2357">
        <v>42480</v>
      </c>
      <c r="B1064" s="2357" t="s">
        <v>57</v>
      </c>
      <c r="C1064" s="2374" t="s">
        <v>17951</v>
      </c>
      <c r="D1064" s="2372">
        <v>3.5</v>
      </c>
      <c r="E1064" s="2372" t="s">
        <v>204</v>
      </c>
      <c r="F1064" s="2371" t="str">
        <f>VLOOKUP(Tabla4[[#This Row],[RCR]],Tabla1[[#All],[RCR]:[Horas Factory]],2,FALSE)</f>
        <v>OCR</v>
      </c>
      <c r="G1064" s="2371" t="str">
        <f>VLOOKUP(Tabla4[[#This Row],[RCR]],Tabla1[[#All],[RCR]:[Horas Factory]],6,FALSE)</f>
        <v>Monica Chacon</v>
      </c>
      <c r="H1064" s="2371">
        <f>VLOOKUP(Tabla4[[#This Row],[RCR]],Tabla1[[#All],[RCR]:[Horas Factory]],9,FALSE)</f>
        <v>0</v>
      </c>
      <c r="I1064" s="2371">
        <f>WEEKNUM(Tabla4[[#This Row],[Fecha]],2)</f>
        <v>17</v>
      </c>
      <c r="J1064" s="2371">
        <f>MONTH(Tabla4[[#This Row],[Fecha]])</f>
        <v>4</v>
      </c>
    </row>
    <row r="1065" spans="1:10" x14ac:dyDescent="0.25">
      <c r="A1065" s="2375">
        <v>42478</v>
      </c>
      <c r="B1065" s="2367" t="s">
        <v>964</v>
      </c>
      <c r="C1065" s="2374" t="s">
        <v>17869</v>
      </c>
      <c r="D1065" s="2367">
        <v>2</v>
      </c>
      <c r="E1065" s="2367" t="s">
        <v>204</v>
      </c>
      <c r="F1065" s="2371" t="e">
        <f>VLOOKUP(Tabla4[[#This Row],[RCR]],Tabla1[[#All],[RCR]:[Horas Factory]],2,FALSE)</f>
        <v>#N/A</v>
      </c>
      <c r="G1065" s="2371" t="e">
        <f>VLOOKUP(Tabla4[[#This Row],[RCR]],Tabla1[[#All],[RCR]:[Horas Factory]],6,FALSE)</f>
        <v>#N/A</v>
      </c>
      <c r="H1065" s="2371" t="e">
        <f>VLOOKUP(Tabla4[[#This Row],[RCR]],Tabla1[[#All],[RCR]:[Horas Factory]],9,FALSE)</f>
        <v>#N/A</v>
      </c>
      <c r="I1065" s="2371">
        <f>WEEKNUM(Tabla4[[#This Row],[Fecha]],2)</f>
        <v>17</v>
      </c>
      <c r="J1065" s="2371">
        <f>MONTH(Tabla4[[#This Row],[Fecha]])</f>
        <v>4</v>
      </c>
    </row>
    <row r="1066" spans="1:10" x14ac:dyDescent="0.25">
      <c r="A1066" s="2375">
        <v>42479</v>
      </c>
      <c r="B1066" s="2374" t="s">
        <v>964</v>
      </c>
      <c r="C1066" s="2374" t="s">
        <v>17867</v>
      </c>
      <c r="D1066" s="2374">
        <v>1</v>
      </c>
      <c r="E1066" s="2374" t="s">
        <v>204</v>
      </c>
      <c r="F1066" s="2371" t="e">
        <f>VLOOKUP(Tabla4[[#This Row],[RCR]],Tabla1[[#All],[RCR]:[Horas Factory]],2,FALSE)</f>
        <v>#N/A</v>
      </c>
      <c r="G1066" s="2371" t="e">
        <f>VLOOKUP(Tabla4[[#This Row],[RCR]],Tabla1[[#All],[RCR]:[Horas Factory]],6,FALSE)</f>
        <v>#N/A</v>
      </c>
      <c r="H1066" s="2371" t="e">
        <f>VLOOKUP(Tabla4[[#This Row],[RCR]],Tabla1[[#All],[RCR]:[Horas Factory]],9,FALSE)</f>
        <v>#N/A</v>
      </c>
      <c r="I1066" s="2371">
        <f>WEEKNUM(Tabla4[[#This Row],[Fecha]],2)</f>
        <v>17</v>
      </c>
      <c r="J1066" s="2371">
        <f>MONTH(Tabla4[[#This Row],[Fecha]])</f>
        <v>4</v>
      </c>
    </row>
    <row r="1067" spans="1:10" x14ac:dyDescent="0.25">
      <c r="A1067" s="2375">
        <v>42481</v>
      </c>
      <c r="B1067" s="2376" t="s">
        <v>57</v>
      </c>
      <c r="C1067" s="2374" t="s">
        <v>1017</v>
      </c>
      <c r="D1067" s="2374">
        <v>3.5</v>
      </c>
      <c r="E1067" s="2374" t="s">
        <v>204</v>
      </c>
      <c r="F1067" s="2371" t="str">
        <f>VLOOKUP(Tabla4[[#This Row],[RCR]],Tabla1[[#All],[RCR]:[Horas Factory]],2,FALSE)</f>
        <v>PER</v>
      </c>
      <c r="G1067" s="2371" t="str">
        <f>VLOOKUP(Tabla4[[#This Row],[RCR]],Tabla1[[#All],[RCR]:[Horas Factory]],6,FALSE)</f>
        <v>Rosa Barreda</v>
      </c>
      <c r="H1067" s="2371">
        <f>VLOOKUP(Tabla4[[#This Row],[RCR]],Tabla1[[#All],[RCR]:[Horas Factory]],9,FALSE)</f>
        <v>0</v>
      </c>
      <c r="I1067" s="2371">
        <f>WEEKNUM(Tabla4[[#This Row],[Fecha]],2)</f>
        <v>17</v>
      </c>
      <c r="J1067" s="2371">
        <f>MONTH(Tabla4[[#This Row],[Fecha]])</f>
        <v>4</v>
      </c>
    </row>
    <row r="1068" spans="1:10" x14ac:dyDescent="0.25">
      <c r="A1068" s="2375">
        <v>42481</v>
      </c>
      <c r="B1068" s="2367" t="s">
        <v>56</v>
      </c>
      <c r="C1068" s="2374" t="s">
        <v>17917</v>
      </c>
      <c r="D1068" s="2367">
        <v>3</v>
      </c>
      <c r="E1068" s="2367" t="s">
        <v>603</v>
      </c>
      <c r="F1068" s="2371" t="str">
        <f>VLOOKUP(Tabla4[[#This Row],[RCR]],Tabla1[[#All],[RCR]:[Horas Factory]],2,FALSE)</f>
        <v>MEN</v>
      </c>
      <c r="G1068" s="2371" t="str">
        <f>VLOOKUP(Tabla4[[#This Row],[RCR]],Tabla1[[#All],[RCR]:[Horas Factory]],6,FALSE)</f>
        <v>Jose Martinez</v>
      </c>
      <c r="H1068" s="2371">
        <f>VLOOKUP(Tabla4[[#This Row],[RCR]],Tabla1[[#All],[RCR]:[Horas Factory]],9,FALSE)</f>
        <v>0</v>
      </c>
      <c r="I1068" s="2371">
        <f>WEEKNUM(Tabla4[[#This Row],[Fecha]],2)</f>
        <v>17</v>
      </c>
      <c r="J1068" s="2371">
        <f>MONTH(Tabla4[[#This Row],[Fecha]])</f>
        <v>4</v>
      </c>
    </row>
    <row r="1069" spans="1:10" x14ac:dyDescent="0.25">
      <c r="A1069" s="2370">
        <v>42478</v>
      </c>
      <c r="B1069" s="2357" t="s">
        <v>964</v>
      </c>
      <c r="C1069" s="2374" t="s">
        <v>17944</v>
      </c>
      <c r="D1069" s="2372">
        <v>5</v>
      </c>
      <c r="E1069" s="2376" t="s">
        <v>291</v>
      </c>
      <c r="F1069" s="2371" t="e">
        <f>VLOOKUP(Tabla4[[#This Row],[RCR]],Tabla1[[#All],[RCR]:[Horas Factory]],2,FALSE)</f>
        <v>#N/A</v>
      </c>
      <c r="G1069" s="2371" t="e">
        <f>VLOOKUP(Tabla4[[#This Row],[RCR]],Tabla1[[#All],[RCR]:[Horas Factory]],6,FALSE)</f>
        <v>#N/A</v>
      </c>
      <c r="H1069" s="2371" t="e">
        <f>VLOOKUP(Tabla4[[#This Row],[RCR]],Tabla1[[#All],[RCR]:[Horas Factory]],9,FALSE)</f>
        <v>#N/A</v>
      </c>
      <c r="I1069" s="2371">
        <f>WEEKNUM(Tabla4[[#This Row],[Fecha]],2)</f>
        <v>17</v>
      </c>
      <c r="J1069" s="2371">
        <f>MONTH(Tabla4[[#This Row],[Fecha]])</f>
        <v>4</v>
      </c>
    </row>
    <row r="1070" spans="1:10" x14ac:dyDescent="0.25">
      <c r="A1070" s="2370">
        <v>42479</v>
      </c>
      <c r="B1070" s="2357" t="s">
        <v>964</v>
      </c>
      <c r="C1070" s="2374" t="s">
        <v>17944</v>
      </c>
      <c r="D1070" s="2372">
        <v>7</v>
      </c>
      <c r="E1070" s="2376" t="s">
        <v>291</v>
      </c>
      <c r="F1070" s="2371" t="e">
        <f>VLOOKUP(Tabla4[[#This Row],[RCR]],Tabla1[[#All],[RCR]:[Horas Factory]],2,FALSE)</f>
        <v>#N/A</v>
      </c>
      <c r="G1070" s="2371" t="e">
        <f>VLOOKUP(Tabla4[[#This Row],[RCR]],Tabla1[[#All],[RCR]:[Horas Factory]],6,FALSE)</f>
        <v>#N/A</v>
      </c>
      <c r="H1070" s="2371" t="e">
        <f>VLOOKUP(Tabla4[[#This Row],[RCR]],Tabla1[[#All],[RCR]:[Horas Factory]],9,FALSE)</f>
        <v>#N/A</v>
      </c>
      <c r="I1070" s="2371">
        <f>WEEKNUM(Tabla4[[#This Row],[Fecha]],2)</f>
        <v>17</v>
      </c>
      <c r="J1070" s="2371">
        <f>MONTH(Tabla4[[#This Row],[Fecha]])</f>
        <v>4</v>
      </c>
    </row>
    <row r="1071" spans="1:10" x14ac:dyDescent="0.25">
      <c r="A1071" s="2370">
        <v>42481</v>
      </c>
      <c r="B1071" s="2357" t="s">
        <v>964</v>
      </c>
      <c r="C1071" s="2374" t="s">
        <v>17944</v>
      </c>
      <c r="D1071" s="2372">
        <v>7</v>
      </c>
      <c r="E1071" s="2376" t="s">
        <v>291</v>
      </c>
      <c r="F1071" s="2371" t="e">
        <f>VLOOKUP(Tabla4[[#This Row],[RCR]],Tabla1[[#All],[RCR]:[Horas Factory]],2,FALSE)</f>
        <v>#N/A</v>
      </c>
      <c r="G1071" s="2371" t="e">
        <f>VLOOKUP(Tabla4[[#This Row],[RCR]],Tabla1[[#All],[RCR]:[Horas Factory]],6,FALSE)</f>
        <v>#N/A</v>
      </c>
      <c r="H1071" s="2371" t="e">
        <f>VLOOKUP(Tabla4[[#This Row],[RCR]],Tabla1[[#All],[RCR]:[Horas Factory]],9,FALSE)</f>
        <v>#N/A</v>
      </c>
      <c r="I1071" s="2371">
        <f>WEEKNUM(Tabla4[[#This Row],[Fecha]],2)</f>
        <v>17</v>
      </c>
      <c r="J1071" s="2371">
        <f>MONTH(Tabla4[[#This Row],[Fecha]])</f>
        <v>4</v>
      </c>
    </row>
    <row r="1072" spans="1:10" x14ac:dyDescent="0.25">
      <c r="A1072" s="2370">
        <v>42481</v>
      </c>
      <c r="B1072" s="2357" t="s">
        <v>964</v>
      </c>
      <c r="C1072" s="2374" t="s">
        <v>17969</v>
      </c>
      <c r="D1072" s="2372">
        <v>1</v>
      </c>
      <c r="E1072" s="2376" t="s">
        <v>291</v>
      </c>
      <c r="F1072" s="2371" t="e">
        <f>VLOOKUP(Tabla4[[#This Row],[RCR]],Tabla1[[#All],[RCR]:[Horas Factory]],2,FALSE)</f>
        <v>#N/A</v>
      </c>
      <c r="G1072" s="2371" t="e">
        <f>VLOOKUP(Tabla4[[#This Row],[RCR]],Tabla1[[#All],[RCR]:[Horas Factory]],6,FALSE)</f>
        <v>#N/A</v>
      </c>
      <c r="H1072" s="2371" t="e">
        <f>VLOOKUP(Tabla4[[#This Row],[RCR]],Tabla1[[#All],[RCR]:[Horas Factory]],9,FALSE)</f>
        <v>#N/A</v>
      </c>
      <c r="I1072" s="2371">
        <f>WEEKNUM(Tabla4[[#This Row],[Fecha]],2)</f>
        <v>17</v>
      </c>
      <c r="J1072" s="2371">
        <f>MONTH(Tabla4[[#This Row],[Fecha]])</f>
        <v>4</v>
      </c>
    </row>
    <row r="1073" spans="1:10" x14ac:dyDescent="0.25">
      <c r="A1073" s="2370">
        <v>42481</v>
      </c>
      <c r="B1073" s="2357" t="s">
        <v>57</v>
      </c>
      <c r="C1073" s="2374" t="s">
        <v>17953</v>
      </c>
      <c r="D1073" s="2372">
        <v>2.5</v>
      </c>
      <c r="E1073" s="2376" t="s">
        <v>291</v>
      </c>
      <c r="F1073" s="2371" t="str">
        <f>VLOOKUP(Tabla4[[#This Row],[RCR]],Tabla1[[#All],[RCR]:[Horas Factory]],2,FALSE)</f>
        <v>REC</v>
      </c>
      <c r="G1073" s="2371" t="str">
        <f>VLOOKUP(Tabla4[[#This Row],[RCR]],Tabla1[[#All],[RCR]:[Horas Factory]],6,FALSE)</f>
        <v>Sandro Quintana</v>
      </c>
      <c r="H1073" s="2371">
        <f>VLOOKUP(Tabla4[[#This Row],[RCR]],Tabla1[[#All],[RCR]:[Horas Factory]],9,FALSE)</f>
        <v>0</v>
      </c>
      <c r="I1073" s="2371">
        <f>WEEKNUM(Tabla4[[#This Row],[Fecha]],2)</f>
        <v>17</v>
      </c>
      <c r="J1073" s="2371">
        <f>MONTH(Tabla4[[#This Row],[Fecha]])</f>
        <v>4</v>
      </c>
    </row>
    <row r="1074" spans="1:10" x14ac:dyDescent="0.25">
      <c r="A1074" s="2370">
        <v>42481</v>
      </c>
      <c r="B1074" s="2357" t="s">
        <v>57</v>
      </c>
      <c r="C1074" s="2374" t="s">
        <v>17963</v>
      </c>
      <c r="D1074" s="2372">
        <v>2</v>
      </c>
      <c r="E1074" s="2376" t="s">
        <v>291</v>
      </c>
      <c r="F1074" s="2371" t="str">
        <f>VLOOKUP(Tabla4[[#This Row],[RCR]],Tabla1[[#All],[RCR]:[Horas Factory]],2,FALSE)</f>
        <v>STO</v>
      </c>
      <c r="G1074" s="2371" t="str">
        <f>VLOOKUP(Tabla4[[#This Row],[RCR]],Tabla1[[#All],[RCR]:[Horas Factory]],6,FALSE)</f>
        <v>Rosalvina Ramirez</v>
      </c>
      <c r="H1074" s="2371">
        <f>VLOOKUP(Tabla4[[#This Row],[RCR]],Tabla1[[#All],[RCR]:[Horas Factory]],9,FALSE)</f>
        <v>0</v>
      </c>
      <c r="I1074" s="2371">
        <f>WEEKNUM(Tabla4[[#This Row],[Fecha]],2)</f>
        <v>17</v>
      </c>
      <c r="J1074" s="2371">
        <f>MONTH(Tabla4[[#This Row],[Fecha]])</f>
        <v>4</v>
      </c>
    </row>
    <row r="1075" spans="1:10" x14ac:dyDescent="0.25">
      <c r="A1075" s="2357">
        <v>42481</v>
      </c>
      <c r="B1075" s="2357" t="s">
        <v>56</v>
      </c>
      <c r="C1075" s="2374" t="s">
        <v>17952</v>
      </c>
      <c r="D1075" s="2376">
        <v>5.5</v>
      </c>
      <c r="E1075" s="2376" t="s">
        <v>291</v>
      </c>
      <c r="F1075" s="2373" t="str">
        <f>VLOOKUP(Tabla4[[#This Row],[RCR]],Tabla1[[#All],[RCR]:[Horas Factory]],2,FALSE)</f>
        <v>PED</v>
      </c>
      <c r="G1075" s="2373" t="str">
        <f>VLOOKUP(Tabla4[[#This Row],[RCR]],Tabla1[[#All],[RCR]:[Horas Factory]],6,FALSE)</f>
        <v>Monica Chacon</v>
      </c>
      <c r="H1075" s="2373">
        <f>VLOOKUP(Tabla4[[#This Row],[RCR]],Tabla1[[#All],[RCR]:[Horas Factory]],9,FALSE)</f>
        <v>0</v>
      </c>
      <c r="I1075" s="2373">
        <f>WEEKNUM(Tabla4[[#This Row],[Fecha]],2)</f>
        <v>17</v>
      </c>
      <c r="J1075" s="2373">
        <f>MONTH(Tabla4[[#This Row],[Fecha]])</f>
        <v>4</v>
      </c>
    </row>
    <row r="1076" spans="1:10" x14ac:dyDescent="0.25">
      <c r="A1076" s="2370">
        <v>42482</v>
      </c>
      <c r="B1076" s="2357" t="s">
        <v>57</v>
      </c>
      <c r="C1076" s="2374" t="s">
        <v>17963</v>
      </c>
      <c r="D1076" s="2372">
        <v>2</v>
      </c>
      <c r="E1076" s="2376" t="s">
        <v>291</v>
      </c>
      <c r="F1076" s="2371" t="str">
        <f>VLOOKUP(Tabla4[[#This Row],[RCR]],Tabla1[[#All],[RCR]:[Horas Factory]],2,FALSE)</f>
        <v>STO</v>
      </c>
      <c r="G1076" s="2371" t="str">
        <f>VLOOKUP(Tabla4[[#This Row],[RCR]],Tabla1[[#All],[RCR]:[Horas Factory]],6,FALSE)</f>
        <v>Rosalvina Ramirez</v>
      </c>
      <c r="H1076" s="2371">
        <f>VLOOKUP(Tabla4[[#This Row],[RCR]],Tabla1[[#All],[RCR]:[Horas Factory]],9,FALSE)</f>
        <v>0</v>
      </c>
      <c r="I1076" s="2371">
        <f>WEEKNUM(Tabla4[[#This Row],[Fecha]],2)</f>
        <v>17</v>
      </c>
      <c r="J1076" s="2371">
        <f>MONTH(Tabla4[[#This Row],[Fecha]])</f>
        <v>4</v>
      </c>
    </row>
    <row r="1077" spans="1:10" x14ac:dyDescent="0.25">
      <c r="A1077" s="2370">
        <v>42482</v>
      </c>
      <c r="B1077" s="2357" t="s">
        <v>57</v>
      </c>
      <c r="C1077" s="2374" t="s">
        <v>17960</v>
      </c>
      <c r="D1077" s="2372">
        <v>2</v>
      </c>
      <c r="E1077" s="2376" t="s">
        <v>291</v>
      </c>
      <c r="F1077" s="2371" t="str">
        <f>VLOOKUP(Tabla4[[#This Row],[RCR]],Tabla1[[#All],[RCR]:[Horas Factory]],2,FALSE)</f>
        <v>HIP</v>
      </c>
      <c r="G1077" s="2371" t="str">
        <f>VLOOKUP(Tabla4[[#This Row],[RCR]],Tabla1[[#All],[RCR]:[Horas Factory]],6,FALSE)</f>
        <v>Melissa Espinoza</v>
      </c>
      <c r="H1077" s="2371">
        <f>VLOOKUP(Tabla4[[#This Row],[RCR]],Tabla1[[#All],[RCR]:[Horas Factory]],9,FALSE)</f>
        <v>0</v>
      </c>
      <c r="I1077" s="2371">
        <f>WEEKNUM(Tabla4[[#This Row],[Fecha]],2)</f>
        <v>17</v>
      </c>
      <c r="J1077" s="2371">
        <f>MONTH(Tabla4[[#This Row],[Fecha]])</f>
        <v>4</v>
      </c>
    </row>
    <row r="1078" spans="1:10" x14ac:dyDescent="0.25">
      <c r="A1078" s="2370">
        <v>42479</v>
      </c>
      <c r="B1078" s="2357" t="s">
        <v>54</v>
      </c>
      <c r="C1078" s="2374" t="s">
        <v>17929</v>
      </c>
      <c r="D1078" s="2372">
        <v>1.5</v>
      </c>
      <c r="E1078" s="2376" t="s">
        <v>291</v>
      </c>
      <c r="F1078" s="2371" t="e">
        <f>VLOOKUP(Tabla4[[#This Row],[RCR]],Tabla1[[#All],[RCR]:[Horas Factory]],2,FALSE)</f>
        <v>#N/A</v>
      </c>
      <c r="G1078" s="2371" t="e">
        <f>VLOOKUP(Tabla4[[#This Row],[RCR]],Tabla1[[#All],[RCR]:[Horas Factory]],6,FALSE)</f>
        <v>#N/A</v>
      </c>
      <c r="H1078" s="2371" t="e">
        <f>VLOOKUP(Tabla4[[#This Row],[RCR]],Tabla1[[#All],[RCR]:[Horas Factory]],9,FALSE)</f>
        <v>#N/A</v>
      </c>
      <c r="I1078" s="2371">
        <f>WEEKNUM(Tabla4[[#This Row],[Fecha]],2)</f>
        <v>17</v>
      </c>
      <c r="J1078" s="2371">
        <f>MONTH(Tabla4[[#This Row],[Fecha]])</f>
        <v>4</v>
      </c>
    </row>
    <row r="1079" spans="1:10" x14ac:dyDescent="0.25">
      <c r="A1079" s="2370">
        <v>42480</v>
      </c>
      <c r="B1079" s="2357" t="s">
        <v>54</v>
      </c>
      <c r="C1079" s="2374" t="s">
        <v>17929</v>
      </c>
      <c r="D1079" s="2372">
        <v>4.5</v>
      </c>
      <c r="E1079" s="2376" t="s">
        <v>291</v>
      </c>
      <c r="F1079" s="2371" t="e">
        <f>VLOOKUP(Tabla4[[#This Row],[RCR]],Tabla1[[#All],[RCR]:[Horas Factory]],2,FALSE)</f>
        <v>#N/A</v>
      </c>
      <c r="G1079" s="2371" t="e">
        <f>VLOOKUP(Tabla4[[#This Row],[RCR]],Tabla1[[#All],[RCR]:[Horas Factory]],6,FALSE)</f>
        <v>#N/A</v>
      </c>
      <c r="H1079" s="2371" t="e">
        <f>VLOOKUP(Tabla4[[#This Row],[RCR]],Tabla1[[#All],[RCR]:[Horas Factory]],9,FALSE)</f>
        <v>#N/A</v>
      </c>
      <c r="I1079" s="2371">
        <f>WEEKNUM(Tabla4[[#This Row],[Fecha]],2)</f>
        <v>17</v>
      </c>
      <c r="J1079" s="2371">
        <f>MONTH(Tabla4[[#This Row],[Fecha]])</f>
        <v>4</v>
      </c>
    </row>
    <row r="1080" spans="1:10" x14ac:dyDescent="0.25">
      <c r="A1080" s="2370">
        <v>42480</v>
      </c>
      <c r="B1080" s="2357" t="s">
        <v>54</v>
      </c>
      <c r="C1080" s="2374" t="s">
        <v>17972</v>
      </c>
      <c r="D1080" s="2372">
        <v>2.75</v>
      </c>
      <c r="E1080" s="2376" t="s">
        <v>291</v>
      </c>
      <c r="F1080" s="2371" t="e">
        <f>VLOOKUP(Tabla4[[#This Row],[RCR]],Tabla1[[#All],[RCR]:[Horas Factory]],2,FALSE)</f>
        <v>#N/A</v>
      </c>
      <c r="G1080" s="2371" t="e">
        <f>VLOOKUP(Tabla4[[#This Row],[RCR]],Tabla1[[#All],[RCR]:[Horas Factory]],6,FALSE)</f>
        <v>#N/A</v>
      </c>
      <c r="H1080" s="2371" t="e">
        <f>VLOOKUP(Tabla4[[#This Row],[RCR]],Tabla1[[#All],[RCR]:[Horas Factory]],9,FALSE)</f>
        <v>#N/A</v>
      </c>
      <c r="I1080" s="2371">
        <f>WEEKNUM(Tabla4[[#This Row],[Fecha]],2)</f>
        <v>17</v>
      </c>
      <c r="J1080" s="2371">
        <f>MONTH(Tabla4[[#This Row],[Fecha]])</f>
        <v>4</v>
      </c>
    </row>
    <row r="1081" spans="1:10" x14ac:dyDescent="0.25">
      <c r="A1081" s="2370">
        <v>42481</v>
      </c>
      <c r="B1081" s="2357" t="s">
        <v>54</v>
      </c>
      <c r="C1081" s="2374" t="s">
        <v>17929</v>
      </c>
      <c r="D1081" s="2372">
        <v>8.5</v>
      </c>
      <c r="E1081" s="2376" t="s">
        <v>291</v>
      </c>
      <c r="F1081" s="2371" t="e">
        <f>VLOOKUP(Tabla4[[#This Row],[RCR]],Tabla1[[#All],[RCR]:[Horas Factory]],2,FALSE)</f>
        <v>#N/A</v>
      </c>
      <c r="G1081" s="2371" t="e">
        <f>VLOOKUP(Tabla4[[#This Row],[RCR]],Tabla1[[#All],[RCR]:[Horas Factory]],6,FALSE)</f>
        <v>#N/A</v>
      </c>
      <c r="H1081" s="2371" t="e">
        <f>VLOOKUP(Tabla4[[#This Row],[RCR]],Tabla1[[#All],[RCR]:[Horas Factory]],9,FALSE)</f>
        <v>#N/A</v>
      </c>
      <c r="I1081" s="2371">
        <f>WEEKNUM(Tabla4[[#This Row],[Fecha]],2)</f>
        <v>17</v>
      </c>
      <c r="J1081" s="2371">
        <f>MONTH(Tabla4[[#This Row],[Fecha]])</f>
        <v>4</v>
      </c>
    </row>
    <row r="1082" spans="1:10" x14ac:dyDescent="0.25">
      <c r="A1082" s="2370">
        <v>42482</v>
      </c>
      <c r="B1082" s="2357" t="s">
        <v>58</v>
      </c>
      <c r="C1082" s="2374" t="s">
        <v>17948</v>
      </c>
      <c r="D1082" s="2372">
        <v>8</v>
      </c>
      <c r="E1082" s="2376" t="s">
        <v>291</v>
      </c>
      <c r="F1082" s="2371" t="str">
        <f>VLOOKUP(Tabla4[[#This Row],[RCR]],Tabla1[[#All],[RCR]:[Horas Factory]],2,FALSE)</f>
        <v>CRA</v>
      </c>
      <c r="G1082" s="2371" t="str">
        <f>VLOOKUP(Tabla4[[#This Row],[RCR]],Tabla1[[#All],[RCR]:[Horas Factory]],6,FALSE)</f>
        <v>Sandro Quintana</v>
      </c>
      <c r="H1082" s="2371">
        <f>VLOOKUP(Tabla4[[#This Row],[RCR]],Tabla1[[#All],[RCR]:[Horas Factory]],9,FALSE)</f>
        <v>0</v>
      </c>
      <c r="I1082" s="2371">
        <f>WEEKNUM(Tabla4[[#This Row],[Fecha]],2)</f>
        <v>17</v>
      </c>
      <c r="J1082" s="2371">
        <f>MONTH(Tabla4[[#This Row],[Fecha]])</f>
        <v>4</v>
      </c>
    </row>
    <row r="1083" spans="1:10" x14ac:dyDescent="0.25">
      <c r="A1083" s="2357">
        <v>42482</v>
      </c>
      <c r="B1083" s="2357" t="s">
        <v>56</v>
      </c>
      <c r="C1083" s="2374" t="s">
        <v>17952</v>
      </c>
      <c r="D1083" s="2376">
        <v>6</v>
      </c>
      <c r="E1083" s="2376" t="s">
        <v>291</v>
      </c>
      <c r="F1083" s="2373" t="str">
        <f>VLOOKUP(Tabla4[[#This Row],[RCR]],Tabla1[[#All],[RCR]:[Horas Factory]],2,FALSE)</f>
        <v>PED</v>
      </c>
      <c r="G1083" s="2373" t="str">
        <f>VLOOKUP(Tabla4[[#This Row],[RCR]],Tabla1[[#All],[RCR]:[Horas Factory]],6,FALSE)</f>
        <v>Monica Chacon</v>
      </c>
      <c r="H1083" s="2373">
        <f>VLOOKUP(Tabla4[[#This Row],[RCR]],Tabla1[[#All],[RCR]:[Horas Factory]],9,FALSE)</f>
        <v>0</v>
      </c>
      <c r="I1083" s="2373">
        <f>WEEKNUM(Tabla4[[#This Row],[Fecha]],2)</f>
        <v>17</v>
      </c>
      <c r="J1083" s="2373">
        <f>MONTH(Tabla4[[#This Row],[Fecha]])</f>
        <v>4</v>
      </c>
    </row>
    <row r="1084" spans="1:10" x14ac:dyDescent="0.25">
      <c r="A1084" s="2375">
        <v>42482</v>
      </c>
      <c r="B1084" s="2370" t="s">
        <v>57</v>
      </c>
      <c r="C1084" s="2374" t="s">
        <v>1017</v>
      </c>
      <c r="D1084" s="2374">
        <v>4</v>
      </c>
      <c r="E1084" s="2372" t="s">
        <v>204</v>
      </c>
      <c r="F1084" s="2371" t="str">
        <f>VLOOKUP(Tabla4[[#This Row],[RCR]],Tabla1[[#All],[RCR]:[Horas Factory]],2,FALSE)</f>
        <v>PER</v>
      </c>
      <c r="G1084" s="2371" t="str">
        <f>VLOOKUP(Tabla4[[#This Row],[RCR]],Tabla1[[#All],[RCR]:[Horas Factory]],6,FALSE)</f>
        <v>Rosa Barreda</v>
      </c>
      <c r="H1084" s="2371">
        <f>VLOOKUP(Tabla4[[#This Row],[RCR]],Tabla1[[#All],[RCR]:[Horas Factory]],9,FALSE)</f>
        <v>0</v>
      </c>
      <c r="I1084" s="2371">
        <f>WEEKNUM(Tabla4[[#This Row],[Fecha]],2)</f>
        <v>17</v>
      </c>
      <c r="J1084" s="2371">
        <f>MONTH(Tabla4[[#This Row],[Fecha]])</f>
        <v>4</v>
      </c>
    </row>
    <row r="1085" spans="1:10" x14ac:dyDescent="0.25">
      <c r="A1085" s="2375">
        <v>42482</v>
      </c>
      <c r="B1085" s="2370" t="s">
        <v>56</v>
      </c>
      <c r="C1085" s="2374" t="s">
        <v>17917</v>
      </c>
      <c r="D1085" s="2367">
        <v>2</v>
      </c>
      <c r="E1085" s="2372" t="s">
        <v>603</v>
      </c>
      <c r="F1085" s="2371" t="str">
        <f>VLOOKUP(Tabla4[[#This Row],[RCR]],Tabla1[[#All],[RCR]:[Horas Factory]],2,FALSE)</f>
        <v>MEN</v>
      </c>
      <c r="G1085" s="2371" t="str">
        <f>VLOOKUP(Tabla4[[#This Row],[RCR]],Tabla1[[#All],[RCR]:[Horas Factory]],6,FALSE)</f>
        <v>Jose Martinez</v>
      </c>
      <c r="H1085" s="2371">
        <f>VLOOKUP(Tabla4[[#This Row],[RCR]],Tabla1[[#All],[RCR]:[Horas Factory]],9,FALSE)</f>
        <v>0</v>
      </c>
      <c r="I1085" s="2371">
        <f>WEEKNUM(Tabla4[[#This Row],[Fecha]],2)</f>
        <v>17</v>
      </c>
      <c r="J1085" s="2371">
        <f>MONTH(Tabla4[[#This Row],[Fecha]])</f>
        <v>4</v>
      </c>
    </row>
    <row r="1086" spans="1:10" x14ac:dyDescent="0.25">
      <c r="A1086" s="2370">
        <v>42485</v>
      </c>
      <c r="B1086" s="2370" t="s">
        <v>56</v>
      </c>
      <c r="C1086" s="2374" t="s">
        <v>1445</v>
      </c>
      <c r="D1086" s="2374">
        <v>1</v>
      </c>
      <c r="E1086" s="2372" t="s">
        <v>204</v>
      </c>
      <c r="F1086" s="2371" t="str">
        <f>VLOOKUP(Tabla4[[#This Row],[RCR]],Tabla1[[#All],[RCR]:[Horas Factory]],2,FALSE)</f>
        <v>MAE</v>
      </c>
      <c r="G1086" s="2371" t="str">
        <f>VLOOKUP(Tabla4[[#This Row],[RCR]],Tabla1[[#All],[RCR]:[Horas Factory]],6,FALSE)</f>
        <v>Melissa Espinoza</v>
      </c>
      <c r="H1086" s="2371">
        <f>VLOOKUP(Tabla4[[#This Row],[RCR]],Tabla1[[#All],[RCR]:[Horas Factory]],9,FALSE)</f>
        <v>0</v>
      </c>
      <c r="I1086" s="2371">
        <f>WEEKNUM(Tabla4[[#This Row],[Fecha]],2)</f>
        <v>18</v>
      </c>
      <c r="J1086" s="2371">
        <f>MONTH(Tabla4[[#This Row],[Fecha]])</f>
        <v>4</v>
      </c>
    </row>
    <row r="1087" spans="1:10" x14ac:dyDescent="0.25">
      <c r="A1087" s="2370">
        <v>42485</v>
      </c>
      <c r="B1087" s="2370" t="s">
        <v>58</v>
      </c>
      <c r="C1087" s="2374" t="s">
        <v>17937</v>
      </c>
      <c r="D1087" s="2367">
        <v>1.5</v>
      </c>
      <c r="E1087" s="2372" t="s">
        <v>204</v>
      </c>
      <c r="F1087" s="2371" t="str">
        <f>VLOOKUP(Tabla4[[#This Row],[RCR]],Tabla1[[#All],[RCR]:[Horas Factory]],2,FALSE)</f>
        <v>HIP</v>
      </c>
      <c r="G1087" s="2371" t="str">
        <f>VLOOKUP(Tabla4[[#This Row],[RCR]],Tabla1[[#All],[RCR]:[Horas Factory]],6,FALSE)</f>
        <v>Melissa Espinoza</v>
      </c>
      <c r="H1087" s="2371">
        <f>VLOOKUP(Tabla4[[#This Row],[RCR]],Tabla1[[#All],[RCR]:[Horas Factory]],9,FALSE)</f>
        <v>0</v>
      </c>
      <c r="I1087" s="2371">
        <f>WEEKNUM(Tabla4[[#This Row],[Fecha]],2)</f>
        <v>18</v>
      </c>
      <c r="J1087" s="2371">
        <f>MONTH(Tabla4[[#This Row],[Fecha]])</f>
        <v>4</v>
      </c>
    </row>
    <row r="1088" spans="1:10" x14ac:dyDescent="0.25">
      <c r="A1088" s="2370">
        <v>42485</v>
      </c>
      <c r="B1088" s="2357" t="s">
        <v>56</v>
      </c>
      <c r="C1088" s="2374" t="s">
        <v>17952</v>
      </c>
      <c r="D1088" s="2372">
        <v>6</v>
      </c>
      <c r="E1088" s="2376" t="s">
        <v>291</v>
      </c>
      <c r="F1088" s="2371" t="str">
        <f>VLOOKUP(Tabla4[[#This Row],[RCR]],Tabla1[[#All],[RCR]:[Horas Factory]],2,FALSE)</f>
        <v>PED</v>
      </c>
      <c r="G1088" s="2371" t="str">
        <f>VLOOKUP(Tabla4[[#This Row],[RCR]],Tabla1[[#All],[RCR]:[Horas Factory]],6,FALSE)</f>
        <v>Monica Chacon</v>
      </c>
      <c r="H1088" s="2371">
        <f>VLOOKUP(Tabla4[[#This Row],[RCR]],Tabla1[[#All],[RCR]:[Horas Factory]],9,FALSE)</f>
        <v>0</v>
      </c>
      <c r="I1088" s="2371">
        <f>WEEKNUM(Tabla4[[#This Row],[Fecha]],2)</f>
        <v>18</v>
      </c>
      <c r="J1088" s="2371">
        <f>MONTH(Tabla4[[#This Row],[Fecha]])</f>
        <v>4</v>
      </c>
    </row>
    <row r="1089" spans="1:10" x14ac:dyDescent="0.25">
      <c r="A1089" s="2370">
        <v>42482</v>
      </c>
      <c r="B1089" s="2357" t="s">
        <v>964</v>
      </c>
      <c r="C1089" s="2374" t="s">
        <v>17944</v>
      </c>
      <c r="D1089" s="2372">
        <v>2</v>
      </c>
      <c r="E1089" s="2376" t="s">
        <v>291</v>
      </c>
      <c r="F1089" s="2371" t="e">
        <f>VLOOKUP(Tabla4[[#This Row],[RCR]],Tabla1[[#All],[RCR]:[Horas Factory]],2,FALSE)</f>
        <v>#N/A</v>
      </c>
      <c r="G1089" s="2371" t="e">
        <f>VLOOKUP(Tabla4[[#This Row],[RCR]],Tabla1[[#All],[RCR]:[Horas Factory]],6,FALSE)</f>
        <v>#N/A</v>
      </c>
      <c r="H1089" s="2371" t="e">
        <f>VLOOKUP(Tabla4[[#This Row],[RCR]],Tabla1[[#All],[RCR]:[Horas Factory]],9,FALSE)</f>
        <v>#N/A</v>
      </c>
      <c r="I1089" s="2371">
        <f>WEEKNUM(Tabla4[[#This Row],[Fecha]],2)</f>
        <v>17</v>
      </c>
      <c r="J1089" s="2371">
        <f>MONTH(Tabla4[[#This Row],[Fecha]])</f>
        <v>4</v>
      </c>
    </row>
    <row r="1090" spans="1:10" x14ac:dyDescent="0.25">
      <c r="A1090" s="2370">
        <v>42485</v>
      </c>
      <c r="B1090" s="2357" t="s">
        <v>964</v>
      </c>
      <c r="C1090" s="2374" t="s">
        <v>17977</v>
      </c>
      <c r="D1090" s="2372">
        <v>5</v>
      </c>
      <c r="E1090" s="2376" t="s">
        <v>291</v>
      </c>
      <c r="F1090" s="2371" t="e">
        <f>VLOOKUP(Tabla4[[#This Row],[RCR]],Tabla1[[#All],[RCR]:[Horas Factory]],2,FALSE)</f>
        <v>#N/A</v>
      </c>
      <c r="G1090" s="2371" t="e">
        <f>VLOOKUP(Tabla4[[#This Row],[RCR]],Tabla1[[#All],[RCR]:[Horas Factory]],6,FALSE)</f>
        <v>#N/A</v>
      </c>
      <c r="H1090" s="2371" t="e">
        <f>VLOOKUP(Tabla4[[#This Row],[RCR]],Tabla1[[#All],[RCR]:[Horas Factory]],9,FALSE)</f>
        <v>#N/A</v>
      </c>
      <c r="I1090" s="2371">
        <f>WEEKNUM(Tabla4[[#This Row],[Fecha]],2)</f>
        <v>18</v>
      </c>
      <c r="J1090" s="2371">
        <f>MONTH(Tabla4[[#This Row],[Fecha]])</f>
        <v>4</v>
      </c>
    </row>
    <row r="1091" spans="1:10" x14ac:dyDescent="0.25">
      <c r="A1091" s="2370">
        <v>42485</v>
      </c>
      <c r="B1091" s="2357" t="s">
        <v>57</v>
      </c>
      <c r="C1091" s="2374" t="s">
        <v>17960</v>
      </c>
      <c r="D1091" s="2372">
        <v>3.5</v>
      </c>
      <c r="E1091" s="2376" t="s">
        <v>291</v>
      </c>
      <c r="F1091" s="2371" t="str">
        <f>VLOOKUP(Tabla4[[#This Row],[RCR]],Tabla1[[#All],[RCR]:[Horas Factory]],2,FALSE)</f>
        <v>HIP</v>
      </c>
      <c r="G1091" s="2371" t="str">
        <f>VLOOKUP(Tabla4[[#This Row],[RCR]],Tabla1[[#All],[RCR]:[Horas Factory]],6,FALSE)</f>
        <v>Melissa Espinoza</v>
      </c>
      <c r="H1091" s="2371">
        <f>VLOOKUP(Tabla4[[#This Row],[RCR]],Tabla1[[#All],[RCR]:[Horas Factory]],9,FALSE)</f>
        <v>0</v>
      </c>
      <c r="I1091" s="2371">
        <f>WEEKNUM(Tabla4[[#This Row],[Fecha]],2)</f>
        <v>18</v>
      </c>
      <c r="J1091" s="2371">
        <f>MONTH(Tabla4[[#This Row],[Fecha]])</f>
        <v>4</v>
      </c>
    </row>
    <row r="1092" spans="1:10" x14ac:dyDescent="0.25">
      <c r="A1092" s="2370">
        <v>42482</v>
      </c>
      <c r="B1092" s="2357" t="s">
        <v>54</v>
      </c>
      <c r="C1092" s="2374" t="s">
        <v>17929</v>
      </c>
      <c r="D1092" s="2372">
        <v>5</v>
      </c>
      <c r="E1092" s="2376" t="s">
        <v>291</v>
      </c>
      <c r="F1092" s="2371" t="e">
        <f>VLOOKUP(Tabla4[[#This Row],[RCR]],Tabla1[[#All],[RCR]:[Horas Factory]],2,FALSE)</f>
        <v>#N/A</v>
      </c>
      <c r="G1092" s="2371" t="e">
        <f>VLOOKUP(Tabla4[[#This Row],[RCR]],Tabla1[[#All],[RCR]:[Horas Factory]],6,FALSE)</f>
        <v>#N/A</v>
      </c>
      <c r="H1092" s="2371" t="e">
        <f>VLOOKUP(Tabla4[[#This Row],[RCR]],Tabla1[[#All],[RCR]:[Horas Factory]],9,FALSE)</f>
        <v>#N/A</v>
      </c>
      <c r="I1092" s="2371">
        <f>WEEKNUM(Tabla4[[#This Row],[Fecha]],2)</f>
        <v>17</v>
      </c>
      <c r="J1092" s="2371">
        <f>MONTH(Tabla4[[#This Row],[Fecha]])</f>
        <v>4</v>
      </c>
    </row>
    <row r="1093" spans="1:10" x14ac:dyDescent="0.25">
      <c r="A1093" s="2370">
        <v>42485</v>
      </c>
      <c r="B1093" s="2357" t="s">
        <v>54</v>
      </c>
      <c r="C1093" s="2374" t="s">
        <v>17978</v>
      </c>
      <c r="D1093" s="2372">
        <v>8.5</v>
      </c>
      <c r="E1093" s="2376" t="s">
        <v>291</v>
      </c>
      <c r="F1093" s="2371" t="e">
        <f>VLOOKUP(Tabla4[[#This Row],[RCR]],Tabla1[[#All],[RCR]:[Horas Factory]],2,FALSE)</f>
        <v>#N/A</v>
      </c>
      <c r="G1093" s="2371" t="e">
        <f>VLOOKUP(Tabla4[[#This Row],[RCR]],Tabla1[[#All],[RCR]:[Horas Factory]],6,FALSE)</f>
        <v>#N/A</v>
      </c>
      <c r="H1093" s="2371" t="e">
        <f>VLOOKUP(Tabla4[[#This Row],[RCR]],Tabla1[[#All],[RCR]:[Horas Factory]],9,FALSE)</f>
        <v>#N/A</v>
      </c>
      <c r="I1093" s="2371">
        <f>WEEKNUM(Tabla4[[#This Row],[Fecha]],2)</f>
        <v>18</v>
      </c>
      <c r="J1093" s="2371">
        <f>MONTH(Tabla4[[#This Row],[Fecha]])</f>
        <v>4</v>
      </c>
    </row>
    <row r="1094" spans="1:10" x14ac:dyDescent="0.25">
      <c r="A1094" s="2357">
        <v>42485</v>
      </c>
      <c r="B1094" s="2357" t="s">
        <v>58</v>
      </c>
      <c r="C1094" s="2374" t="s">
        <v>17948</v>
      </c>
      <c r="D1094" s="2376">
        <v>3.5</v>
      </c>
      <c r="E1094" s="2376" t="s">
        <v>291</v>
      </c>
      <c r="F1094" s="2373" t="str">
        <f>VLOOKUP(Tabla4[[#This Row],[RCR]],Tabla1[[#All],[RCR]:[Horas Factory]],2,FALSE)</f>
        <v>CRA</v>
      </c>
      <c r="G1094" s="2373" t="str">
        <f>VLOOKUP(Tabla4[[#This Row],[RCR]],Tabla1[[#All],[RCR]:[Horas Factory]],6,FALSE)</f>
        <v>Sandro Quintana</v>
      </c>
      <c r="H1094" s="2373">
        <f>VLOOKUP(Tabla4[[#This Row],[RCR]],Tabla1[[#All],[RCR]:[Horas Factory]],9,FALSE)</f>
        <v>0</v>
      </c>
      <c r="I1094" s="2373">
        <f>WEEKNUM(Tabla4[[#This Row],[Fecha]],2)</f>
        <v>18</v>
      </c>
      <c r="J1094" s="2373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 x14ac:dyDescent="0.2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 x14ac:dyDescent="0.25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 x14ac:dyDescent="0.25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 x14ac:dyDescent="0.25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 x14ac:dyDescent="0.25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 x14ac:dyDescent="0.25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 x14ac:dyDescent="0.25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 x14ac:dyDescent="0.25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 x14ac:dyDescent="0.25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 x14ac:dyDescent="0.25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 x14ac:dyDescent="0.25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 x14ac:dyDescent="0.25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 x14ac:dyDescent="0.25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 x14ac:dyDescent="0.25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 x14ac:dyDescent="0.25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 x14ac:dyDescent="0.25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 x14ac:dyDescent="0.25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 x14ac:dyDescent="0.25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 x14ac:dyDescent="0.25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 x14ac:dyDescent="0.25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 x14ac:dyDescent="0.25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 x14ac:dyDescent="0.25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 x14ac:dyDescent="0.25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 x14ac:dyDescent="0.25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 x14ac:dyDescent="0.25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 x14ac:dyDescent="0.25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 x14ac:dyDescent="0.2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 x14ac:dyDescent="0.25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 x14ac:dyDescent="0.25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 x14ac:dyDescent="0.25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 x14ac:dyDescent="0.25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 x14ac:dyDescent="0.25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 x14ac:dyDescent="0.25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 x14ac:dyDescent="0.25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 x14ac:dyDescent="0.25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 x14ac:dyDescent="0.25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 x14ac:dyDescent="0.25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 x14ac:dyDescent="0.25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 x14ac:dyDescent="0.25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 x14ac:dyDescent="0.25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 x14ac:dyDescent="0.25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 x14ac:dyDescent="0.25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 x14ac:dyDescent="0.25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 x14ac:dyDescent="0.25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 x14ac:dyDescent="0.25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 x14ac:dyDescent="0.25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 x14ac:dyDescent="0.25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 x14ac:dyDescent="0.25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 x14ac:dyDescent="0.25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 x14ac:dyDescent="0.25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 x14ac:dyDescent="0.25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 x14ac:dyDescent="0.25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 x14ac:dyDescent="0.25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 x14ac:dyDescent="0.25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 x14ac:dyDescent="0.25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 x14ac:dyDescent="0.25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 x14ac:dyDescent="0.25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 x14ac:dyDescent="0.25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 x14ac:dyDescent="0.25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 x14ac:dyDescent="0.25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 x14ac:dyDescent="0.25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 x14ac:dyDescent="0.25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 x14ac:dyDescent="0.25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 x14ac:dyDescent="0.25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 x14ac:dyDescent="0.25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 x14ac:dyDescent="0.25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 x14ac:dyDescent="0.25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 x14ac:dyDescent="0.25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 x14ac:dyDescent="0.25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 x14ac:dyDescent="0.25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 x14ac:dyDescent="0.25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 x14ac:dyDescent="0.25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 x14ac:dyDescent="0.25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 x14ac:dyDescent="0.25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 x14ac:dyDescent="0.25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 x14ac:dyDescent="0.25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 x14ac:dyDescent="0.25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 x14ac:dyDescent="0.25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 x14ac:dyDescent="0.25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 x14ac:dyDescent="0.25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 x14ac:dyDescent="0.25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 x14ac:dyDescent="0.25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 x14ac:dyDescent="0.25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 x14ac:dyDescent="0.25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 x14ac:dyDescent="0.25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 x14ac:dyDescent="0.25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 x14ac:dyDescent="0.25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 x14ac:dyDescent="0.25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 x14ac:dyDescent="0.25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 x14ac:dyDescent="0.25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 x14ac:dyDescent="0.25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 x14ac:dyDescent="0.25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 x14ac:dyDescent="0.25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 x14ac:dyDescent="0.25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 x14ac:dyDescent="0.25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 x14ac:dyDescent="0.25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 x14ac:dyDescent="0.25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 x14ac:dyDescent="0.25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 x14ac:dyDescent="0.25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 x14ac:dyDescent="0.25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 x14ac:dyDescent="0.25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 x14ac:dyDescent="0.25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 x14ac:dyDescent="0.25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 x14ac:dyDescent="0.25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 x14ac:dyDescent="0.25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 x14ac:dyDescent="0.25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 x14ac:dyDescent="0.25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 x14ac:dyDescent="0.25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 x14ac:dyDescent="0.25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 x14ac:dyDescent="0.25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 x14ac:dyDescent="0.25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 x14ac:dyDescent="0.25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 x14ac:dyDescent="0.25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 x14ac:dyDescent="0.25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 x14ac:dyDescent="0.25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 x14ac:dyDescent="0.25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 x14ac:dyDescent="0.25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 x14ac:dyDescent="0.25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 x14ac:dyDescent="0.25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 x14ac:dyDescent="0.25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 x14ac:dyDescent="0.25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 x14ac:dyDescent="0.25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 x14ac:dyDescent="0.25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 x14ac:dyDescent="0.25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 x14ac:dyDescent="0.25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 x14ac:dyDescent="0.25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 x14ac:dyDescent="0.25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 x14ac:dyDescent="0.25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 x14ac:dyDescent="0.25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 x14ac:dyDescent="0.25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 x14ac:dyDescent="0.25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 x14ac:dyDescent="0.25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 x14ac:dyDescent="0.25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 x14ac:dyDescent="0.25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 x14ac:dyDescent="0.25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 x14ac:dyDescent="0.25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 x14ac:dyDescent="0.25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 x14ac:dyDescent="0.25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 x14ac:dyDescent="0.25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 x14ac:dyDescent="0.25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 x14ac:dyDescent="0.25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 x14ac:dyDescent="0.25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 x14ac:dyDescent="0.25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 x14ac:dyDescent="0.25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 x14ac:dyDescent="0.25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 x14ac:dyDescent="0.25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 x14ac:dyDescent="0.25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 x14ac:dyDescent="0.25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 x14ac:dyDescent="0.2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 x14ac:dyDescent="0.25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 x14ac:dyDescent="0.2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 x14ac:dyDescent="0.2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 x14ac:dyDescent="0.2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 x14ac:dyDescent="0.25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 x14ac:dyDescent="0.25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 x14ac:dyDescent="0.25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 x14ac:dyDescent="0.25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 x14ac:dyDescent="0.2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 x14ac:dyDescent="0.25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 x14ac:dyDescent="0.25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 x14ac:dyDescent="0.25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 x14ac:dyDescent="0.25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 x14ac:dyDescent="0.2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 x14ac:dyDescent="0.25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 x14ac:dyDescent="0.25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 x14ac:dyDescent="0.25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 x14ac:dyDescent="0.25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 x14ac:dyDescent="0.25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 x14ac:dyDescent="0.25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 x14ac:dyDescent="0.25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 x14ac:dyDescent="0.2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 x14ac:dyDescent="0.25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 x14ac:dyDescent="0.25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 x14ac:dyDescent="0.25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 x14ac:dyDescent="0.25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 x14ac:dyDescent="0.25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 x14ac:dyDescent="0.25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 x14ac:dyDescent="0.25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 x14ac:dyDescent="0.25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 x14ac:dyDescent="0.25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 x14ac:dyDescent="0.25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 x14ac:dyDescent="0.25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 x14ac:dyDescent="0.25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 x14ac:dyDescent="0.2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 x14ac:dyDescent="0.25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 x14ac:dyDescent="0.25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 x14ac:dyDescent="0.25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 x14ac:dyDescent="0.25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 x14ac:dyDescent="0.25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 x14ac:dyDescent="0.25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 x14ac:dyDescent="0.25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 x14ac:dyDescent="0.25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 x14ac:dyDescent="0.25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 x14ac:dyDescent="0.25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 x14ac:dyDescent="0.25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 x14ac:dyDescent="0.25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 x14ac:dyDescent="0.25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 x14ac:dyDescent="0.25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 x14ac:dyDescent="0.25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 x14ac:dyDescent="0.25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 x14ac:dyDescent="0.25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 x14ac:dyDescent="0.25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 x14ac:dyDescent="0.25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 x14ac:dyDescent="0.25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 x14ac:dyDescent="0.25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 x14ac:dyDescent="0.25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 x14ac:dyDescent="0.25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 x14ac:dyDescent="0.25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 x14ac:dyDescent="0.2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 x14ac:dyDescent="0.2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 x14ac:dyDescent="0.25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 x14ac:dyDescent="0.25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 x14ac:dyDescent="0.25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 x14ac:dyDescent="0.25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 x14ac:dyDescent="0.25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 x14ac:dyDescent="0.25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 x14ac:dyDescent="0.2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 x14ac:dyDescent="0.25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 x14ac:dyDescent="0.2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 x14ac:dyDescent="0.25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 x14ac:dyDescent="0.25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 x14ac:dyDescent="0.25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 x14ac:dyDescent="0.25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 x14ac:dyDescent="0.25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 x14ac:dyDescent="0.25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 x14ac:dyDescent="0.2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 x14ac:dyDescent="0.25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 x14ac:dyDescent="0.25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 x14ac:dyDescent="0.25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 x14ac:dyDescent="0.25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 x14ac:dyDescent="0.25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 x14ac:dyDescent="0.25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 x14ac:dyDescent="0.25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 x14ac:dyDescent="0.25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 x14ac:dyDescent="0.25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 x14ac:dyDescent="0.25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 x14ac:dyDescent="0.25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 x14ac:dyDescent="0.25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 x14ac:dyDescent="0.25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 x14ac:dyDescent="0.25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 x14ac:dyDescent="0.25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 x14ac:dyDescent="0.25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 x14ac:dyDescent="0.25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 x14ac:dyDescent="0.25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 x14ac:dyDescent="0.25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 x14ac:dyDescent="0.25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 x14ac:dyDescent="0.25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 x14ac:dyDescent="0.25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 x14ac:dyDescent="0.25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 x14ac:dyDescent="0.2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 x14ac:dyDescent="0.25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 x14ac:dyDescent="0.25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 x14ac:dyDescent="0.25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 x14ac:dyDescent="0.25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 x14ac:dyDescent="0.25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 x14ac:dyDescent="0.25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 x14ac:dyDescent="0.25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 x14ac:dyDescent="0.25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 x14ac:dyDescent="0.25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 x14ac:dyDescent="0.25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 x14ac:dyDescent="0.25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 x14ac:dyDescent="0.25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 x14ac:dyDescent="0.25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 x14ac:dyDescent="0.25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 x14ac:dyDescent="0.25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 x14ac:dyDescent="0.25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 x14ac:dyDescent="0.25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 x14ac:dyDescent="0.25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 x14ac:dyDescent="0.25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 x14ac:dyDescent="0.25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 x14ac:dyDescent="0.25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 x14ac:dyDescent="0.25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 x14ac:dyDescent="0.25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 x14ac:dyDescent="0.25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 x14ac:dyDescent="0.25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 x14ac:dyDescent="0.25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 x14ac:dyDescent="0.25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 x14ac:dyDescent="0.25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 x14ac:dyDescent="0.25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 x14ac:dyDescent="0.25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 x14ac:dyDescent="0.25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 x14ac:dyDescent="0.25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 x14ac:dyDescent="0.25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 x14ac:dyDescent="0.25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 x14ac:dyDescent="0.25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 x14ac:dyDescent="0.25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 x14ac:dyDescent="0.25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 x14ac:dyDescent="0.2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 x14ac:dyDescent="0.25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 x14ac:dyDescent="0.25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 x14ac:dyDescent="0.25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 x14ac:dyDescent="0.25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 x14ac:dyDescent="0.25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 x14ac:dyDescent="0.25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 x14ac:dyDescent="0.25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 x14ac:dyDescent="0.25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 x14ac:dyDescent="0.25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 x14ac:dyDescent="0.25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 x14ac:dyDescent="0.25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 x14ac:dyDescent="0.25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 x14ac:dyDescent="0.25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 x14ac:dyDescent="0.25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 x14ac:dyDescent="0.25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 x14ac:dyDescent="0.25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 x14ac:dyDescent="0.25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 x14ac:dyDescent="0.25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 x14ac:dyDescent="0.25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 x14ac:dyDescent="0.25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 x14ac:dyDescent="0.25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 x14ac:dyDescent="0.25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 x14ac:dyDescent="0.25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 x14ac:dyDescent="0.25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 x14ac:dyDescent="0.25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 x14ac:dyDescent="0.25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 x14ac:dyDescent="0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 x14ac:dyDescent="0.25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 x14ac:dyDescent="0.25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 x14ac:dyDescent="0.25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 x14ac:dyDescent="0.25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 x14ac:dyDescent="0.25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 x14ac:dyDescent="0.25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 x14ac:dyDescent="0.25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 x14ac:dyDescent="0.25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 x14ac:dyDescent="0.25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 x14ac:dyDescent="0.25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 x14ac:dyDescent="0.25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 x14ac:dyDescent="0.25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 x14ac:dyDescent="0.25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 x14ac:dyDescent="0.25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 x14ac:dyDescent="0.25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 x14ac:dyDescent="0.25">
      <c r="A330" s="29"/>
      <c r="B330" s="33"/>
      <c r="C330" s="30"/>
      <c r="D330" s="17"/>
      <c r="E330" s="17"/>
    </row>
    <row r="331" spans="1:16384" x14ac:dyDescent="0.25">
      <c r="A331" s="29"/>
      <c r="B331" s="33"/>
      <c r="C331" s="30"/>
      <c r="D331" s="17"/>
      <c r="E331" s="17"/>
    </row>
    <row r="332" spans="1:16384" x14ac:dyDescent="0.25">
      <c r="A332" s="29"/>
      <c r="B332" s="33"/>
      <c r="C332" s="30"/>
      <c r="D332" s="17"/>
      <c r="E332" s="17"/>
    </row>
    <row r="333" spans="1:16384" x14ac:dyDescent="0.25">
      <c r="A333" s="29"/>
      <c r="B333" s="33"/>
      <c r="C333" s="30"/>
      <c r="D333" s="17"/>
      <c r="E333" s="17"/>
    </row>
    <row r="334" spans="1:16384" x14ac:dyDescent="0.25">
      <c r="A334" s="29"/>
      <c r="B334" s="33"/>
      <c r="C334" s="30"/>
      <c r="D334" s="17"/>
      <c r="E334" s="17"/>
    </row>
    <row r="335" spans="1:16384" x14ac:dyDescent="0.25">
      <c r="A335" s="29"/>
      <c r="B335" s="33"/>
      <c r="C335" s="30"/>
      <c r="D335" s="17"/>
      <c r="E335" s="17"/>
    </row>
    <row r="336" spans="1:16384" x14ac:dyDescent="0.25">
      <c r="A336" s="29"/>
      <c r="B336" s="33"/>
      <c r="C336" s="30"/>
      <c r="D336" s="17"/>
      <c r="E336" s="17"/>
    </row>
    <row r="337" spans="1:5" x14ac:dyDescent="0.25">
      <c r="A337" s="29"/>
      <c r="B337" s="33"/>
      <c r="C337" s="30"/>
      <c r="D337" s="17"/>
      <c r="E337" s="17"/>
    </row>
    <row r="338" spans="1:5" x14ac:dyDescent="0.25">
      <c r="A338" s="29"/>
      <c r="B338" s="33"/>
      <c r="C338" s="30"/>
      <c r="D338" s="17"/>
      <c r="E338" s="17"/>
    </row>
    <row r="339" spans="1:5" x14ac:dyDescent="0.25">
      <c r="A339" s="29"/>
      <c r="B339" s="33"/>
      <c r="C339" s="30"/>
      <c r="D339" s="17"/>
      <c r="E339" s="17"/>
    </row>
    <row r="340" spans="1:5" x14ac:dyDescent="0.25">
      <c r="A340" s="29"/>
      <c r="B340" s="33"/>
      <c r="C340" s="30"/>
      <c r="D340" s="17"/>
      <c r="E340" s="17"/>
    </row>
    <row r="341" spans="1:5" x14ac:dyDescent="0.25">
      <c r="A341" s="29"/>
      <c r="B341" s="33"/>
      <c r="C341" s="30"/>
      <c r="D341" s="17"/>
      <c r="E341" s="17"/>
    </row>
    <row r="342" spans="1:5" x14ac:dyDescent="0.25">
      <c r="A342" s="29"/>
      <c r="B342" s="33"/>
      <c r="C342" s="30"/>
      <c r="D342" s="17"/>
      <c r="E342" s="17"/>
    </row>
    <row r="343" spans="1:5" x14ac:dyDescent="0.25">
      <c r="A343" s="29"/>
      <c r="B343" s="33"/>
      <c r="C343" s="30"/>
      <c r="D343" s="17"/>
      <c r="E343" s="17"/>
    </row>
    <row r="344" spans="1:5" x14ac:dyDescent="0.25">
      <c r="A344" s="29"/>
      <c r="B344" s="33"/>
      <c r="C344" s="30"/>
      <c r="D344" s="17"/>
      <c r="E344" s="17"/>
    </row>
    <row r="345" spans="1:5" x14ac:dyDescent="0.25">
      <c r="A345" s="29"/>
      <c r="B345" s="33"/>
      <c r="C345" s="30"/>
      <c r="D345" s="17"/>
      <c r="E345" s="17"/>
    </row>
    <row r="346" spans="1:5" x14ac:dyDescent="0.25">
      <c r="A346" s="29"/>
      <c r="B346" s="33"/>
      <c r="C346" s="30"/>
      <c r="D346" s="17"/>
      <c r="E346" s="17"/>
    </row>
    <row r="347" spans="1:5" x14ac:dyDescent="0.25">
      <c r="A347" s="29"/>
      <c r="B347" s="33"/>
      <c r="C347" s="30"/>
      <c r="D347" s="17"/>
      <c r="E347" s="17"/>
    </row>
    <row r="348" spans="1:5" x14ac:dyDescent="0.25">
      <c r="A348" s="29"/>
      <c r="B348" s="33"/>
      <c r="C348" s="30"/>
      <c r="D348" s="17"/>
      <c r="E348" s="17"/>
    </row>
    <row r="349" spans="1:5" x14ac:dyDescent="0.25">
      <c r="A349" s="29"/>
      <c r="B349" s="33"/>
      <c r="C349" s="30"/>
      <c r="D349" s="17"/>
      <c r="E349" s="17"/>
    </row>
    <row r="350" spans="1:5" x14ac:dyDescent="0.25">
      <c r="A350" s="29"/>
      <c r="B350" s="33"/>
      <c r="C350" s="30"/>
      <c r="D350" s="17"/>
      <c r="E350" s="17"/>
    </row>
    <row r="351" spans="1:5" x14ac:dyDescent="0.25">
      <c r="A351" s="29"/>
      <c r="B351" s="33"/>
      <c r="C351" s="30"/>
      <c r="D351" s="17"/>
      <c r="E351" s="17"/>
    </row>
    <row r="352" spans="1:5" x14ac:dyDescent="0.25">
      <c r="A352" s="29"/>
      <c r="B352" s="33"/>
      <c r="C352" s="30"/>
      <c r="D352" s="17"/>
      <c r="E352" s="17"/>
    </row>
    <row r="353" spans="1:5" x14ac:dyDescent="0.25">
      <c r="A353" s="29"/>
      <c r="B353" s="33"/>
      <c r="C353" s="30"/>
      <c r="D353" s="17"/>
      <c r="E353" s="17"/>
    </row>
    <row r="354" spans="1:5" x14ac:dyDescent="0.25">
      <c r="A354" s="29"/>
      <c r="B354" s="33"/>
      <c r="C354" s="30"/>
      <c r="D354" s="17"/>
      <c r="E354" s="17"/>
    </row>
    <row r="355" spans="1:5" x14ac:dyDescent="0.25">
      <c r="A355" s="29"/>
      <c r="B355" s="33"/>
      <c r="C355" s="30"/>
      <c r="D355" s="17"/>
      <c r="E355" s="17"/>
    </row>
    <row r="356" spans="1:5" x14ac:dyDescent="0.25">
      <c r="A356" s="29"/>
      <c r="B356" s="33"/>
      <c r="C356" s="30"/>
      <c r="D356" s="17"/>
      <c r="E356" s="17"/>
    </row>
    <row r="357" spans="1:5" x14ac:dyDescent="0.25">
      <c r="A357" s="29"/>
      <c r="B357" s="33"/>
      <c r="C357" s="30"/>
      <c r="D357" s="17"/>
      <c r="E357" s="17"/>
    </row>
    <row r="358" spans="1:5" x14ac:dyDescent="0.25">
      <c r="A358" s="29"/>
      <c r="B358" s="33"/>
      <c r="C358" s="30"/>
      <c r="D358" s="17"/>
      <c r="E358" s="17"/>
    </row>
    <row r="359" spans="1:5" x14ac:dyDescent="0.25">
      <c r="A359" s="29"/>
      <c r="B359" s="33"/>
      <c r="C359" s="30"/>
      <c r="D359" s="17"/>
      <c r="E359" s="17"/>
    </row>
    <row r="360" spans="1:5" x14ac:dyDescent="0.25">
      <c r="A360" s="29"/>
      <c r="B360" s="33"/>
      <c r="C360" s="30"/>
      <c r="D360" s="17"/>
      <c r="E360" s="17"/>
    </row>
    <row r="361" spans="1:5" x14ac:dyDescent="0.25">
      <c r="A361" s="29"/>
      <c r="B361" s="33"/>
      <c r="C361" s="30"/>
      <c r="D361" s="17"/>
      <c r="E361" s="17"/>
    </row>
    <row r="362" spans="1:5" x14ac:dyDescent="0.25">
      <c r="A362" s="29"/>
      <c r="B362" s="33"/>
      <c r="C362" s="30"/>
      <c r="D362" s="17"/>
      <c r="E362" s="17"/>
    </row>
    <row r="363" spans="1:5" x14ac:dyDescent="0.25">
      <c r="A363" s="29"/>
      <c r="B363" s="33"/>
      <c r="C363" s="30"/>
      <c r="D363" s="17"/>
      <c r="E363" s="17"/>
    </row>
    <row r="364" spans="1:5" x14ac:dyDescent="0.25">
      <c r="A364" s="29"/>
      <c r="B364" s="33"/>
      <c r="C364" s="30"/>
      <c r="D364" s="17"/>
      <c r="E364" s="17"/>
    </row>
    <row r="365" spans="1:5" x14ac:dyDescent="0.25">
      <c r="A365" s="29"/>
      <c r="B365" s="33"/>
      <c r="C365" s="30"/>
      <c r="D365" s="17"/>
      <c r="E365" s="17"/>
    </row>
    <row r="366" spans="1:5" x14ac:dyDescent="0.25">
      <c r="A366" s="29"/>
      <c r="B366" s="33"/>
      <c r="C366" s="30"/>
      <c r="D366" s="17"/>
      <c r="E366" s="17"/>
    </row>
    <row r="367" spans="1:5" x14ac:dyDescent="0.25">
      <c r="A367" s="29"/>
      <c r="B367" s="33"/>
      <c r="C367" s="30"/>
      <c r="D367" s="17"/>
      <c r="E367" s="17"/>
    </row>
    <row r="368" spans="1:5" x14ac:dyDescent="0.25">
      <c r="A368" s="29"/>
      <c r="B368" s="33"/>
      <c r="C368" s="30"/>
      <c r="D368" s="17"/>
      <c r="E368" s="17"/>
    </row>
    <row r="369" spans="1:5" x14ac:dyDescent="0.25">
      <c r="A369" s="29"/>
      <c r="B369" s="33"/>
      <c r="C369" s="30"/>
      <c r="D369" s="17"/>
      <c r="E369" s="17"/>
    </row>
    <row r="370" spans="1:5" x14ac:dyDescent="0.25">
      <c r="A370" s="29"/>
      <c r="B370" s="33"/>
      <c r="C370" s="30"/>
      <c r="D370" s="17"/>
      <c r="E370" s="17"/>
    </row>
    <row r="371" spans="1:5" x14ac:dyDescent="0.25">
      <c r="A371" s="29"/>
      <c r="B371" s="33"/>
      <c r="C371" s="30"/>
      <c r="D371" s="17"/>
      <c r="E371" s="17"/>
    </row>
    <row r="372" spans="1:5" x14ac:dyDescent="0.25">
      <c r="A372" s="29"/>
      <c r="B372" s="33"/>
      <c r="C372" s="30"/>
      <c r="D372" s="17"/>
      <c r="E372" s="17"/>
    </row>
    <row r="373" spans="1:5" x14ac:dyDescent="0.25">
      <c r="A373" s="29"/>
      <c r="B373" s="33"/>
      <c r="C373" s="30"/>
      <c r="D373" s="17"/>
      <c r="E373" s="17"/>
    </row>
    <row r="374" spans="1:5" x14ac:dyDescent="0.25">
      <c r="A374" s="29"/>
      <c r="B374" s="33"/>
      <c r="C374" s="30"/>
      <c r="D374" s="17"/>
      <c r="E374" s="17"/>
    </row>
    <row r="375" spans="1:5" x14ac:dyDescent="0.25">
      <c r="A375" s="29"/>
      <c r="B375" s="33"/>
      <c r="C375" s="30"/>
      <c r="D375" s="17"/>
      <c r="E375" s="17"/>
    </row>
    <row r="376" spans="1:5" x14ac:dyDescent="0.25">
      <c r="A376" s="29"/>
      <c r="B376" s="33"/>
      <c r="C376" s="30"/>
      <c r="D376" s="17"/>
      <c r="E376" s="17"/>
    </row>
    <row r="377" spans="1:5" x14ac:dyDescent="0.25">
      <c r="A377" s="29"/>
      <c r="B377" s="33"/>
      <c r="C377" s="30"/>
      <c r="D377" s="17"/>
      <c r="E377" s="17"/>
    </row>
    <row r="378" spans="1:5" x14ac:dyDescent="0.25">
      <c r="A378" s="29"/>
      <c r="B378" s="33"/>
      <c r="C378" s="30"/>
      <c r="D378" s="17"/>
      <c r="E378" s="17"/>
    </row>
    <row r="379" spans="1:5" x14ac:dyDescent="0.25">
      <c r="A379" s="29"/>
      <c r="B379" s="33"/>
      <c r="C379" s="30"/>
      <c r="D379" s="17"/>
      <c r="E379" s="17"/>
    </row>
    <row r="380" spans="1:5" x14ac:dyDescent="0.25">
      <c r="A380" s="29"/>
      <c r="B380" s="33"/>
      <c r="C380" s="30"/>
      <c r="D380" s="17"/>
      <c r="E380" s="17"/>
    </row>
    <row r="381" spans="1:5" x14ac:dyDescent="0.25">
      <c r="A381" s="29"/>
      <c r="B381" s="33"/>
      <c r="C381" s="30"/>
      <c r="D381" s="17"/>
      <c r="E381" s="17"/>
    </row>
    <row r="382" spans="1:5" x14ac:dyDescent="0.25">
      <c r="A382" s="29"/>
      <c r="B382" s="33"/>
      <c r="C382" s="30"/>
      <c r="D382" s="17"/>
      <c r="E382" s="17"/>
    </row>
    <row r="383" spans="1:5" x14ac:dyDescent="0.25">
      <c r="A383" s="29"/>
      <c r="B383" s="33"/>
      <c r="C383" s="30"/>
      <c r="D383" s="17"/>
      <c r="E383" s="17"/>
    </row>
    <row r="384" spans="1:5" x14ac:dyDescent="0.25">
      <c r="A384" s="29"/>
      <c r="B384" s="33"/>
      <c r="C384" s="30"/>
      <c r="D384" s="17"/>
      <c r="E384" s="17"/>
    </row>
    <row r="385" spans="1:5" x14ac:dyDescent="0.25">
      <c r="A385" s="29"/>
      <c r="B385" s="33"/>
      <c r="C385" s="30"/>
      <c r="D385" s="17"/>
      <c r="E385" s="17"/>
    </row>
    <row r="386" spans="1:5" x14ac:dyDescent="0.25">
      <c r="A386" s="29"/>
      <c r="B386" s="33"/>
      <c r="C386" s="30"/>
      <c r="D386" s="17"/>
      <c r="E386" s="17"/>
    </row>
    <row r="387" spans="1:5" x14ac:dyDescent="0.25">
      <c r="A387" s="29"/>
      <c r="B387" s="33"/>
      <c r="C387" s="30"/>
      <c r="D387" s="17"/>
      <c r="E387" s="17"/>
    </row>
    <row r="388" spans="1:5" x14ac:dyDescent="0.25">
      <c r="A388" s="29"/>
      <c r="B388" s="33"/>
      <c r="C388" s="30"/>
      <c r="D388" s="17"/>
      <c r="E388" s="17"/>
    </row>
    <row r="389" spans="1:5" x14ac:dyDescent="0.25">
      <c r="A389" s="29"/>
      <c r="B389" s="33"/>
      <c r="C389" s="30"/>
      <c r="D389" s="17"/>
      <c r="E389" s="17"/>
    </row>
    <row r="390" spans="1:5" x14ac:dyDescent="0.25">
      <c r="A390" s="29"/>
      <c r="B390" s="33"/>
      <c r="C390" s="30"/>
      <c r="D390" s="17"/>
      <c r="E390" s="17"/>
    </row>
    <row r="391" spans="1:5" x14ac:dyDescent="0.25">
      <c r="A391" s="29"/>
      <c r="B391" s="33"/>
      <c r="C391" s="30"/>
      <c r="D391" s="17"/>
      <c r="E391" s="17"/>
    </row>
    <row r="392" spans="1:5" x14ac:dyDescent="0.25">
      <c r="A392" s="29"/>
      <c r="B392" s="33"/>
      <c r="C392" s="30"/>
      <c r="D392" s="17"/>
      <c r="E392" s="17"/>
    </row>
    <row r="393" spans="1:5" x14ac:dyDescent="0.25">
      <c r="A393" s="29"/>
      <c r="B393" s="33"/>
      <c r="C393" s="30"/>
      <c r="D393" s="17"/>
      <c r="E393" s="17"/>
    </row>
    <row r="394" spans="1:5" x14ac:dyDescent="0.25">
      <c r="A394" s="29"/>
      <c r="B394" s="33"/>
      <c r="C394" s="30"/>
      <c r="D394" s="17"/>
      <c r="E394" s="17"/>
    </row>
    <row r="395" spans="1:5" x14ac:dyDescent="0.25">
      <c r="A395" s="29"/>
      <c r="B395" s="33"/>
      <c r="C395" s="30"/>
      <c r="D395" s="17"/>
      <c r="E395" s="17"/>
    </row>
    <row r="396" spans="1:5" x14ac:dyDescent="0.25">
      <c r="A396" s="29"/>
      <c r="B396" s="33"/>
      <c r="C396" s="30"/>
      <c r="D396" s="17"/>
      <c r="E396" s="17"/>
    </row>
    <row r="397" spans="1:5" x14ac:dyDescent="0.25">
      <c r="A397" s="29"/>
      <c r="B397" s="33"/>
      <c r="C397" s="30"/>
      <c r="D397" s="17"/>
      <c r="E397" s="17"/>
    </row>
    <row r="398" spans="1:5" x14ac:dyDescent="0.25">
      <c r="A398" s="29"/>
      <c r="B398" s="33"/>
      <c r="C398" s="30"/>
      <c r="D398" s="17"/>
      <c r="E398" s="17"/>
    </row>
    <row r="399" spans="1:5" x14ac:dyDescent="0.25">
      <c r="A399" s="29"/>
      <c r="B399" s="33"/>
      <c r="C399" s="30"/>
      <c r="D399" s="17"/>
      <c r="E399" s="17"/>
    </row>
    <row r="400" spans="1:5" x14ac:dyDescent="0.2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 x14ac:dyDescent="0.2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 x14ac:dyDescent="0.25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 x14ac:dyDescent="0.25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 x14ac:dyDescent="0.25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 x14ac:dyDescent="0.25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 x14ac:dyDescent="0.25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 x14ac:dyDescent="0.25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 x14ac:dyDescent="0.25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 x14ac:dyDescent="0.25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 x14ac:dyDescent="0.25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 x14ac:dyDescent="0.25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 x14ac:dyDescent="0.25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 x14ac:dyDescent="0.25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 x14ac:dyDescent="0.25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 x14ac:dyDescent="0.25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 x14ac:dyDescent="0.25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 x14ac:dyDescent="0.25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 x14ac:dyDescent="0.25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 x14ac:dyDescent="0.25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 x14ac:dyDescent="0.25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 x14ac:dyDescent="0.25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 x14ac:dyDescent="0.25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 x14ac:dyDescent="0.25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 x14ac:dyDescent="0.25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 x14ac:dyDescent="0.25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 x14ac:dyDescent="0.25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 x14ac:dyDescent="0.25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 x14ac:dyDescent="0.25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 x14ac:dyDescent="0.25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 x14ac:dyDescent="0.25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 x14ac:dyDescent="0.25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 x14ac:dyDescent="0.25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 x14ac:dyDescent="0.25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 x14ac:dyDescent="0.25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 x14ac:dyDescent="0.25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 x14ac:dyDescent="0.25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 x14ac:dyDescent="0.25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 x14ac:dyDescent="0.25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 x14ac:dyDescent="0.25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 x14ac:dyDescent="0.25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 x14ac:dyDescent="0.25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 x14ac:dyDescent="0.25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 x14ac:dyDescent="0.25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 x14ac:dyDescent="0.25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 x14ac:dyDescent="0.25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 x14ac:dyDescent="0.25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 x14ac:dyDescent="0.25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 x14ac:dyDescent="0.25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 x14ac:dyDescent="0.25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 x14ac:dyDescent="0.25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 x14ac:dyDescent="0.25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 x14ac:dyDescent="0.25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 x14ac:dyDescent="0.25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 x14ac:dyDescent="0.25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 x14ac:dyDescent="0.25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 x14ac:dyDescent="0.25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 x14ac:dyDescent="0.25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 x14ac:dyDescent="0.25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 x14ac:dyDescent="0.25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 x14ac:dyDescent="0.25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 x14ac:dyDescent="0.25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 x14ac:dyDescent="0.25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 x14ac:dyDescent="0.25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 x14ac:dyDescent="0.25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 x14ac:dyDescent="0.25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 x14ac:dyDescent="0.25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 x14ac:dyDescent="0.25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 x14ac:dyDescent="0.25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 x14ac:dyDescent="0.25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 x14ac:dyDescent="0.25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 x14ac:dyDescent="0.25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 x14ac:dyDescent="0.25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 x14ac:dyDescent="0.25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 x14ac:dyDescent="0.25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 x14ac:dyDescent="0.25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 x14ac:dyDescent="0.25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 x14ac:dyDescent="0.25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 x14ac:dyDescent="0.25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 x14ac:dyDescent="0.25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 x14ac:dyDescent="0.25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 x14ac:dyDescent="0.25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 x14ac:dyDescent="0.25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 x14ac:dyDescent="0.25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 x14ac:dyDescent="0.25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 x14ac:dyDescent="0.25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 x14ac:dyDescent="0.25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 x14ac:dyDescent="0.25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 x14ac:dyDescent="0.25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 x14ac:dyDescent="0.25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 x14ac:dyDescent="0.25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 x14ac:dyDescent="0.25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 x14ac:dyDescent="0.25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 x14ac:dyDescent="0.25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 x14ac:dyDescent="0.25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 x14ac:dyDescent="0.25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 x14ac:dyDescent="0.25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 x14ac:dyDescent="0.25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 x14ac:dyDescent="0.25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 x14ac:dyDescent="0.25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 x14ac:dyDescent="0.25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 x14ac:dyDescent="0.25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 x14ac:dyDescent="0.25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 x14ac:dyDescent="0.25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 x14ac:dyDescent="0.25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 x14ac:dyDescent="0.25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 x14ac:dyDescent="0.25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 x14ac:dyDescent="0.25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 x14ac:dyDescent="0.25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 x14ac:dyDescent="0.25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 x14ac:dyDescent="0.25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 x14ac:dyDescent="0.25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 x14ac:dyDescent="0.25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 x14ac:dyDescent="0.25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 x14ac:dyDescent="0.25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 x14ac:dyDescent="0.25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 x14ac:dyDescent="0.25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 x14ac:dyDescent="0.25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 x14ac:dyDescent="0.25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 x14ac:dyDescent="0.25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 x14ac:dyDescent="0.25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 x14ac:dyDescent="0.25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 x14ac:dyDescent="0.25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 x14ac:dyDescent="0.25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 x14ac:dyDescent="0.25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 x14ac:dyDescent="0.25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 x14ac:dyDescent="0.25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 x14ac:dyDescent="0.25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 x14ac:dyDescent="0.25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 x14ac:dyDescent="0.25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 x14ac:dyDescent="0.25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 x14ac:dyDescent="0.25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 x14ac:dyDescent="0.25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 x14ac:dyDescent="0.25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 x14ac:dyDescent="0.25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 x14ac:dyDescent="0.25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 x14ac:dyDescent="0.25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 x14ac:dyDescent="0.25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 x14ac:dyDescent="0.25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 x14ac:dyDescent="0.25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 x14ac:dyDescent="0.25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 x14ac:dyDescent="0.25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 x14ac:dyDescent="0.25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 x14ac:dyDescent="0.25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 x14ac:dyDescent="0.25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 x14ac:dyDescent="0.25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 x14ac:dyDescent="0.25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 x14ac:dyDescent="0.25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 x14ac:dyDescent="0.25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 x14ac:dyDescent="0.25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 x14ac:dyDescent="0.25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 x14ac:dyDescent="0.25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 x14ac:dyDescent="0.25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 x14ac:dyDescent="0.25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 x14ac:dyDescent="0.25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 x14ac:dyDescent="0.25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 x14ac:dyDescent="0.25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 x14ac:dyDescent="0.25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 x14ac:dyDescent="0.25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 x14ac:dyDescent="0.25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 x14ac:dyDescent="0.25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 x14ac:dyDescent="0.25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 x14ac:dyDescent="0.25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 x14ac:dyDescent="0.25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 x14ac:dyDescent="0.25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 x14ac:dyDescent="0.25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 x14ac:dyDescent="0.25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 x14ac:dyDescent="0.25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 x14ac:dyDescent="0.25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 x14ac:dyDescent="0.25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 x14ac:dyDescent="0.25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 x14ac:dyDescent="0.25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 x14ac:dyDescent="0.25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 x14ac:dyDescent="0.25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 x14ac:dyDescent="0.25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 x14ac:dyDescent="0.25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 x14ac:dyDescent="0.25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 x14ac:dyDescent="0.25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 x14ac:dyDescent="0.25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 x14ac:dyDescent="0.25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 x14ac:dyDescent="0.25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 x14ac:dyDescent="0.25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 x14ac:dyDescent="0.25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 x14ac:dyDescent="0.25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 x14ac:dyDescent="0.25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 x14ac:dyDescent="0.25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 x14ac:dyDescent="0.25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 x14ac:dyDescent="0.25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 x14ac:dyDescent="0.25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 x14ac:dyDescent="0.25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 x14ac:dyDescent="0.25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 x14ac:dyDescent="0.25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 x14ac:dyDescent="0.25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 x14ac:dyDescent="0.25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 x14ac:dyDescent="0.25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 x14ac:dyDescent="0.25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 x14ac:dyDescent="0.25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 x14ac:dyDescent="0.25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 x14ac:dyDescent="0.25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 x14ac:dyDescent="0.25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 x14ac:dyDescent="0.25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 x14ac:dyDescent="0.25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 x14ac:dyDescent="0.25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 x14ac:dyDescent="0.25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 x14ac:dyDescent="0.25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 x14ac:dyDescent="0.25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 x14ac:dyDescent="0.25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 x14ac:dyDescent="0.25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 x14ac:dyDescent="0.25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 x14ac:dyDescent="0.25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 x14ac:dyDescent="0.25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 x14ac:dyDescent="0.25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 x14ac:dyDescent="0.25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 x14ac:dyDescent="0.25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 x14ac:dyDescent="0.25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 x14ac:dyDescent="0.25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 x14ac:dyDescent="0.25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 x14ac:dyDescent="0.25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 x14ac:dyDescent="0.25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 x14ac:dyDescent="0.25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 x14ac:dyDescent="0.25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 x14ac:dyDescent="0.25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 x14ac:dyDescent="0.25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 x14ac:dyDescent="0.25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 x14ac:dyDescent="0.25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 x14ac:dyDescent="0.25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 x14ac:dyDescent="0.25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 x14ac:dyDescent="0.25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 x14ac:dyDescent="0.25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 x14ac:dyDescent="0.25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 x14ac:dyDescent="0.25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 x14ac:dyDescent="0.25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 x14ac:dyDescent="0.25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 x14ac:dyDescent="0.25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 x14ac:dyDescent="0.25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 x14ac:dyDescent="0.25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 x14ac:dyDescent="0.25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 x14ac:dyDescent="0.25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 x14ac:dyDescent="0.25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 x14ac:dyDescent="0.25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 x14ac:dyDescent="0.25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 x14ac:dyDescent="0.25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 x14ac:dyDescent="0.25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 x14ac:dyDescent="0.25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 x14ac:dyDescent="0.25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 x14ac:dyDescent="0.25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 x14ac:dyDescent="0.25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 x14ac:dyDescent="0.25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 x14ac:dyDescent="0.25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 x14ac:dyDescent="0.25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 x14ac:dyDescent="0.25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 x14ac:dyDescent="0.25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 x14ac:dyDescent="0.25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 x14ac:dyDescent="0.25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 x14ac:dyDescent="0.25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 x14ac:dyDescent="0.25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 x14ac:dyDescent="0.25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 x14ac:dyDescent="0.25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 x14ac:dyDescent="0.25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 x14ac:dyDescent="0.25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 x14ac:dyDescent="0.25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 x14ac:dyDescent="0.25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 x14ac:dyDescent="0.25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 x14ac:dyDescent="0.25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 x14ac:dyDescent="0.25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 x14ac:dyDescent="0.25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 x14ac:dyDescent="0.25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 x14ac:dyDescent="0.25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 x14ac:dyDescent="0.25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 x14ac:dyDescent="0.25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 x14ac:dyDescent="0.25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 x14ac:dyDescent="0.25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 x14ac:dyDescent="0.25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 x14ac:dyDescent="0.25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 x14ac:dyDescent="0.25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 x14ac:dyDescent="0.25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 x14ac:dyDescent="0.25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 x14ac:dyDescent="0.25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 x14ac:dyDescent="0.25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 x14ac:dyDescent="0.25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 x14ac:dyDescent="0.25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 x14ac:dyDescent="0.25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 x14ac:dyDescent="0.25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 x14ac:dyDescent="0.25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 x14ac:dyDescent="0.25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 x14ac:dyDescent="0.25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 x14ac:dyDescent="0.25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 x14ac:dyDescent="0.25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 x14ac:dyDescent="0.25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 x14ac:dyDescent="0.25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 x14ac:dyDescent="0.25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 x14ac:dyDescent="0.25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 x14ac:dyDescent="0.25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 x14ac:dyDescent="0.25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 x14ac:dyDescent="0.25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 x14ac:dyDescent="0.25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 x14ac:dyDescent="0.25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 x14ac:dyDescent="0.25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 x14ac:dyDescent="0.25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 x14ac:dyDescent="0.25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 x14ac:dyDescent="0.25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 x14ac:dyDescent="0.25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 x14ac:dyDescent="0.25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 x14ac:dyDescent="0.25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 x14ac:dyDescent="0.25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 x14ac:dyDescent="0.25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 x14ac:dyDescent="0.25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 x14ac:dyDescent="0.25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 x14ac:dyDescent="0.25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 x14ac:dyDescent="0.25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 x14ac:dyDescent="0.25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 x14ac:dyDescent="0.25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 x14ac:dyDescent="0.25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 x14ac:dyDescent="0.25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 x14ac:dyDescent="0.25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 x14ac:dyDescent="0.25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 x14ac:dyDescent="0.25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 x14ac:dyDescent="0.25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 x14ac:dyDescent="0.25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 x14ac:dyDescent="0.25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 x14ac:dyDescent="0.25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 x14ac:dyDescent="0.25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 x14ac:dyDescent="0.25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 x14ac:dyDescent="0.25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 x14ac:dyDescent="0.25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 x14ac:dyDescent="0.25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 x14ac:dyDescent="0.25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 x14ac:dyDescent="0.25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 x14ac:dyDescent="0.25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 x14ac:dyDescent="0.25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 x14ac:dyDescent="0.25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 x14ac:dyDescent="0.25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 x14ac:dyDescent="0.25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 x14ac:dyDescent="0.25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 x14ac:dyDescent="0.25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 x14ac:dyDescent="0.25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 x14ac:dyDescent="0.25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 x14ac:dyDescent="0.25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 x14ac:dyDescent="0.25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 x14ac:dyDescent="0.25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 x14ac:dyDescent="0.25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 x14ac:dyDescent="0.25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 x14ac:dyDescent="0.25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 x14ac:dyDescent="0.25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 x14ac:dyDescent="0.25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 x14ac:dyDescent="0.25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 x14ac:dyDescent="0.25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 x14ac:dyDescent="0.25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 x14ac:dyDescent="0.25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 x14ac:dyDescent="0.25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 x14ac:dyDescent="0.25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 x14ac:dyDescent="0.25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 x14ac:dyDescent="0.25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 x14ac:dyDescent="0.25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 x14ac:dyDescent="0.25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 x14ac:dyDescent="0.25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 x14ac:dyDescent="0.25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 x14ac:dyDescent="0.25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 x14ac:dyDescent="0.25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 x14ac:dyDescent="0.25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 x14ac:dyDescent="0.25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 x14ac:dyDescent="0.25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 x14ac:dyDescent="0.25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 x14ac:dyDescent="0.25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 x14ac:dyDescent="0.25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 x14ac:dyDescent="0.25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 x14ac:dyDescent="0.25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 x14ac:dyDescent="0.25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 x14ac:dyDescent="0.25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 x14ac:dyDescent="0.25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 x14ac:dyDescent="0.25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 x14ac:dyDescent="0.25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 x14ac:dyDescent="0.25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 x14ac:dyDescent="0.25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 x14ac:dyDescent="0.25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 x14ac:dyDescent="0.25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 x14ac:dyDescent="0.25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 x14ac:dyDescent="0.25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 x14ac:dyDescent="0.25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 x14ac:dyDescent="0.25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 x14ac:dyDescent="0.25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 x14ac:dyDescent="0.25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 x14ac:dyDescent="0.25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 x14ac:dyDescent="0.25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 x14ac:dyDescent="0.25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 x14ac:dyDescent="0.25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 x14ac:dyDescent="0.25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 x14ac:dyDescent="0.25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 x14ac:dyDescent="0.25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 x14ac:dyDescent="0.25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 x14ac:dyDescent="0.25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 x14ac:dyDescent="0.25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 x14ac:dyDescent="0.25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 x14ac:dyDescent="0.25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 x14ac:dyDescent="0.25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 x14ac:dyDescent="0.25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 x14ac:dyDescent="0.25">
      <c r="D395" s="1020"/>
      <c r="E395" s="1872"/>
      <c r="F395" s="1021"/>
      <c r="G395" s="1021"/>
      <c r="H395" s="1022"/>
      <c r="I395" s="1022"/>
    </row>
    <row r="396" spans="1:9" x14ac:dyDescent="0.25">
      <c r="D396" s="1020"/>
      <c r="E396" s="1872"/>
      <c r="F396" s="1021"/>
      <c r="G396" s="1021"/>
      <c r="H396" s="1022"/>
      <c r="I396" s="1022"/>
    </row>
    <row r="397" spans="1:9" x14ac:dyDescent="0.25">
      <c r="D397" s="1020"/>
      <c r="E397" s="1872"/>
      <c r="F397" s="1021"/>
      <c r="G397" s="1021"/>
      <c r="H397" s="1022"/>
      <c r="I397" s="1022"/>
    </row>
    <row r="398" spans="1:9" x14ac:dyDescent="0.25">
      <c r="D398" s="1020"/>
      <c r="E398" s="1872"/>
      <c r="F398" s="1021"/>
      <c r="G398" s="1021"/>
      <c r="H398" s="1022"/>
      <c r="I398" s="1022"/>
    </row>
    <row r="399" spans="1:9" x14ac:dyDescent="0.25">
      <c r="D399" s="1020"/>
      <c r="E399" s="1872"/>
      <c r="F399" s="1021"/>
      <c r="G399" s="1021"/>
      <c r="H399" s="1022"/>
      <c r="I399" s="1022"/>
    </row>
    <row r="400" spans="1:9" x14ac:dyDescent="0.25">
      <c r="D400" s="1020"/>
      <c r="E400" s="1872"/>
      <c r="F400" s="1021"/>
      <c r="G400" s="1021"/>
      <c r="H400" s="1022"/>
      <c r="I400" s="1022"/>
    </row>
    <row r="401" spans="4:9" x14ac:dyDescent="0.25">
      <c r="D401" s="1020"/>
      <c r="E401" s="1872"/>
      <c r="F401" s="1021"/>
      <c r="G401" s="1021"/>
      <c r="H401" s="1022"/>
      <c r="I401" s="1022"/>
    </row>
    <row r="402" spans="4:9" x14ac:dyDescent="0.25">
      <c r="D402" s="1020"/>
      <c r="E402" s="1872"/>
      <c r="F402" s="1021"/>
      <c r="G402" s="1021"/>
      <c r="H402" s="1022"/>
      <c r="I402" s="1022"/>
    </row>
    <row r="403" spans="4:9" x14ac:dyDescent="0.25">
      <c r="D403" s="1020"/>
      <c r="E403" s="1872"/>
      <c r="F403" s="1021"/>
      <c r="G403" s="1021"/>
      <c r="H403" s="1022"/>
      <c r="I403" s="1022"/>
    </row>
    <row r="404" spans="4:9" x14ac:dyDescent="0.25">
      <c r="D404" s="1020"/>
      <c r="E404" s="1872"/>
      <c r="F404" s="1021"/>
      <c r="G404" s="1021"/>
      <c r="H404" s="1022"/>
      <c r="I404" s="1022"/>
    </row>
    <row r="405" spans="4:9" x14ac:dyDescent="0.25">
      <c r="D405" s="1020"/>
      <c r="E405" s="1872"/>
      <c r="F405" s="1021"/>
      <c r="G405" s="1021"/>
      <c r="H405" s="1022"/>
      <c r="I405" s="1022"/>
    </row>
    <row r="406" spans="4:9" x14ac:dyDescent="0.25">
      <c r="D406" s="1020"/>
      <c r="E406" s="1872"/>
      <c r="F406" s="1021"/>
      <c r="G406" s="1021"/>
      <c r="H406" s="1022"/>
      <c r="I406" s="1022"/>
    </row>
    <row r="407" spans="4:9" x14ac:dyDescent="0.25">
      <c r="D407" s="1020"/>
      <c r="E407" s="1872"/>
      <c r="F407" s="1021"/>
      <c r="G407" s="1021"/>
      <c r="H407" s="1022"/>
      <c r="I407" s="1022"/>
    </row>
    <row r="408" spans="4:9" x14ac:dyDescent="0.25">
      <c r="D408" s="1020"/>
      <c r="E408" s="1872"/>
      <c r="F408" s="1021"/>
      <c r="G408" s="1021"/>
      <c r="H408" s="1022"/>
      <c r="I408" s="1022"/>
    </row>
    <row r="409" spans="4:9" x14ac:dyDescent="0.25">
      <c r="D409" s="1020"/>
      <c r="E409" s="1872"/>
      <c r="F409" s="1021"/>
      <c r="G409" s="1021"/>
      <c r="H409" s="1022"/>
      <c r="I409" s="1022"/>
    </row>
    <row r="410" spans="4:9" x14ac:dyDescent="0.25">
      <c r="D410" s="1020"/>
      <c r="E410" s="1872"/>
      <c r="F410" s="1021"/>
      <c r="G410" s="1021"/>
      <c r="H410" s="1022"/>
      <c r="I410" s="1022"/>
    </row>
    <row r="411" spans="4:9" x14ac:dyDescent="0.25">
      <c r="D411" s="1020"/>
      <c r="E411" s="1872"/>
      <c r="F411" s="1021"/>
      <c r="G411" s="1021"/>
      <c r="H411" s="1022"/>
      <c r="I411" s="1022"/>
    </row>
    <row r="412" spans="4:9" x14ac:dyDescent="0.25">
      <c r="D412" s="1020"/>
      <c r="E412" s="1872"/>
      <c r="F412" s="1021"/>
      <c r="G412" s="1021"/>
      <c r="H412" s="1022"/>
      <c r="I412" s="1022"/>
    </row>
    <row r="413" spans="4:9" x14ac:dyDescent="0.25">
      <c r="D413" s="1020"/>
      <c r="E413" s="1872"/>
      <c r="F413" s="1021"/>
      <c r="G413" s="1021"/>
      <c r="H413" s="1022"/>
      <c r="I413" s="1022"/>
    </row>
    <row r="414" spans="4:9" x14ac:dyDescent="0.25">
      <c r="D414" s="1020"/>
      <c r="E414" s="1872"/>
      <c r="F414" s="1021"/>
      <c r="G414" s="1021"/>
      <c r="H414" s="1022"/>
      <c r="I414" s="1022"/>
    </row>
    <row r="415" spans="4:9" x14ac:dyDescent="0.25">
      <c r="D415" s="1020"/>
      <c r="E415" s="1872"/>
      <c r="F415" s="1021"/>
      <c r="G415" s="1021"/>
      <c r="H415" s="1022"/>
      <c r="I415" s="1022"/>
    </row>
    <row r="416" spans="4:9" x14ac:dyDescent="0.25">
      <c r="D416" s="1020"/>
      <c r="E416" s="1872"/>
      <c r="F416" s="1021"/>
      <c r="G416" s="1021"/>
      <c r="H416" s="1022"/>
      <c r="I416" s="1022"/>
    </row>
    <row r="417" spans="4:9" x14ac:dyDescent="0.25">
      <c r="D417" s="1020"/>
      <c r="E417" s="1872"/>
      <c r="F417" s="1021"/>
      <c r="G417" s="1021"/>
      <c r="H417" s="1022"/>
      <c r="I417" s="1022"/>
    </row>
    <row r="418" spans="4:9" x14ac:dyDescent="0.25">
      <c r="D418" s="1020"/>
      <c r="E418" s="1872"/>
      <c r="F418" s="1021"/>
      <c r="G418" s="1021"/>
      <c r="H418" s="1022"/>
      <c r="I418" s="1022"/>
    </row>
    <row r="419" spans="4:9" x14ac:dyDescent="0.25">
      <c r="D419" s="1020"/>
      <c r="E419" s="1872"/>
      <c r="F419" s="1021"/>
      <c r="G419" s="1021"/>
      <c r="H419" s="1022"/>
      <c r="I419" s="1022"/>
    </row>
    <row r="420" spans="4:9" x14ac:dyDescent="0.25">
      <c r="D420" s="1020"/>
      <c r="E420" s="1872"/>
      <c r="F420" s="1021"/>
      <c r="G420" s="1021"/>
      <c r="H420" s="1022"/>
      <c r="I420" s="1022"/>
    </row>
    <row r="421" spans="4:9" x14ac:dyDescent="0.25">
      <c r="D421" s="1020"/>
      <c r="E421" s="1872"/>
      <c r="F421" s="1021"/>
      <c r="G421" s="1021"/>
      <c r="H421" s="1022"/>
      <c r="I421" s="1022"/>
    </row>
    <row r="422" spans="4:9" x14ac:dyDescent="0.25">
      <c r="D422" s="1020"/>
      <c r="E422" s="1872"/>
      <c r="F422" s="1021"/>
      <c r="G422" s="1021"/>
      <c r="H422" s="1022"/>
      <c r="I422" s="1022"/>
    </row>
    <row r="423" spans="4:9" x14ac:dyDescent="0.25">
      <c r="D423" s="1020"/>
      <c r="E423" s="1872"/>
      <c r="F423" s="1021"/>
      <c r="G423" s="1021"/>
      <c r="H423" s="1022"/>
      <c r="I423" s="1022"/>
    </row>
    <row r="424" spans="4:9" x14ac:dyDescent="0.25">
      <c r="D424" s="1020"/>
      <c r="E424" s="1872"/>
      <c r="F424" s="1021"/>
      <c r="G424" s="1021"/>
      <c r="H424" s="1022"/>
      <c r="I424" s="1022"/>
    </row>
    <row r="425" spans="4:9" x14ac:dyDescent="0.25">
      <c r="D425" s="1020"/>
      <c r="E425" s="1872"/>
      <c r="F425" s="1021"/>
      <c r="G425" s="1021"/>
      <c r="H425" s="1022"/>
      <c r="I425" s="1022"/>
    </row>
    <row r="426" spans="4:9" x14ac:dyDescent="0.25">
      <c r="D426" s="1020"/>
      <c r="E426" s="1872"/>
      <c r="F426" s="1021"/>
      <c r="G426" s="1021"/>
      <c r="H426" s="1022"/>
      <c r="I426" s="1022"/>
    </row>
    <row r="427" spans="4:9" x14ac:dyDescent="0.25">
      <c r="D427" s="1020"/>
      <c r="E427" s="1872"/>
      <c r="F427" s="1021"/>
      <c r="G427" s="1021"/>
      <c r="H427" s="1022"/>
      <c r="I427" s="1022"/>
    </row>
    <row r="428" spans="4:9" x14ac:dyDescent="0.25">
      <c r="D428" s="1020"/>
      <c r="E428" s="1872"/>
      <c r="F428" s="1021"/>
      <c r="G428" s="1021"/>
      <c r="H428" s="1022"/>
      <c r="I428" s="1022"/>
    </row>
    <row r="429" spans="4:9" x14ac:dyDescent="0.25">
      <c r="D429" s="1020"/>
      <c r="E429" s="1872"/>
      <c r="F429" s="1021"/>
      <c r="G429" s="1021"/>
      <c r="H429" s="1022"/>
      <c r="I429" s="1022"/>
    </row>
    <row r="430" spans="4:9" x14ac:dyDescent="0.25">
      <c r="D430" s="1020"/>
      <c r="E430" s="1872"/>
      <c r="F430" s="1021"/>
      <c r="G430" s="1021"/>
      <c r="H430" s="1022"/>
      <c r="I430" s="1022"/>
    </row>
    <row r="431" spans="4:9" x14ac:dyDescent="0.25">
      <c r="D431" s="1020"/>
      <c r="E431" s="1872"/>
      <c r="F431" s="1021"/>
      <c r="G431" s="1021"/>
      <c r="H431" s="1022"/>
      <c r="I431" s="1022"/>
    </row>
    <row r="432" spans="4:9" x14ac:dyDescent="0.25">
      <c r="D432" s="1020"/>
      <c r="E432" s="1872"/>
      <c r="F432" s="1021"/>
      <c r="G432" s="1021"/>
      <c r="H432" s="1022"/>
      <c r="I432" s="1022"/>
    </row>
    <row r="433" spans="4:9" x14ac:dyDescent="0.25">
      <c r="D433" s="1020"/>
      <c r="E433" s="1872"/>
      <c r="F433" s="1021"/>
      <c r="G433" s="1021"/>
      <c r="H433" s="1022"/>
      <c r="I433" s="1022"/>
    </row>
    <row r="434" spans="4:9" x14ac:dyDescent="0.25">
      <c r="D434" s="1020"/>
      <c r="E434" s="1872"/>
      <c r="F434" s="1021"/>
      <c r="G434" s="1021"/>
      <c r="H434" s="1022"/>
      <c r="I434" s="1022"/>
    </row>
    <row r="435" spans="4:9" x14ac:dyDescent="0.25">
      <c r="D435" s="1020"/>
      <c r="E435" s="1872"/>
      <c r="F435" s="1021"/>
      <c r="G435" s="1021"/>
      <c r="H435" s="1022"/>
      <c r="I435" s="1022"/>
    </row>
    <row r="436" spans="4:9" x14ac:dyDescent="0.25">
      <c r="D436" s="1020"/>
      <c r="E436" s="1872"/>
      <c r="F436" s="1021"/>
      <c r="G436" s="1021"/>
      <c r="H436" s="1022"/>
      <c r="I436" s="1022"/>
    </row>
    <row r="437" spans="4:9" x14ac:dyDescent="0.25">
      <c r="D437" s="1020"/>
      <c r="E437" s="1872"/>
      <c r="F437" s="1021"/>
      <c r="G437" s="1021"/>
      <c r="H437" s="1022"/>
      <c r="I437" s="1022"/>
    </row>
    <row r="438" spans="4:9" x14ac:dyDescent="0.25">
      <c r="D438" s="1020"/>
      <c r="E438" s="1872"/>
      <c r="F438" s="1021"/>
      <c r="G438" s="1021"/>
      <c r="H438" s="1022"/>
      <c r="I438" s="1022"/>
    </row>
    <row r="439" spans="4:9" x14ac:dyDescent="0.25">
      <c r="D439" s="1020"/>
      <c r="E439" s="1872"/>
      <c r="F439" s="1021"/>
      <c r="G439" s="1021"/>
      <c r="H439" s="1022"/>
      <c r="I439" s="1022"/>
    </row>
    <row r="440" spans="4:9" x14ac:dyDescent="0.25">
      <c r="D440" s="1020"/>
      <c r="E440" s="1872"/>
      <c r="F440" s="1021"/>
      <c r="G440" s="1021"/>
      <c r="H440" s="1022"/>
      <c r="I440" s="1022"/>
    </row>
    <row r="441" spans="4:9" x14ac:dyDescent="0.25">
      <c r="D441" s="1020"/>
      <c r="E441" s="1872"/>
      <c r="F441" s="1021"/>
      <c r="G441" s="1021"/>
      <c r="H441" s="1022"/>
      <c r="I441" s="1022"/>
    </row>
    <row r="442" spans="4:9" x14ac:dyDescent="0.25">
      <c r="D442" s="1020"/>
      <c r="E442" s="1872"/>
      <c r="F442" s="1021"/>
      <c r="G442" s="1021"/>
      <c r="H442" s="1022"/>
      <c r="I442" s="1022"/>
    </row>
    <row r="443" spans="4:9" x14ac:dyDescent="0.25">
      <c r="D443" s="1020"/>
      <c r="E443" s="1872"/>
      <c r="F443" s="1021"/>
      <c r="G443" s="1021"/>
      <c r="H443" s="1022"/>
      <c r="I443" s="1022"/>
    </row>
    <row r="444" spans="4:9" x14ac:dyDescent="0.25">
      <c r="D444" s="1020"/>
      <c r="E444" s="1872"/>
      <c r="F444" s="1021"/>
      <c r="G444" s="1021"/>
      <c r="H444" s="1022"/>
      <c r="I444" s="1022"/>
    </row>
    <row r="445" spans="4:9" x14ac:dyDescent="0.25">
      <c r="D445" s="1020"/>
      <c r="E445" s="1872"/>
      <c r="F445" s="1021"/>
      <c r="G445" s="1021"/>
      <c r="H445" s="1022"/>
      <c r="I445" s="1022"/>
    </row>
    <row r="446" spans="4:9" x14ac:dyDescent="0.25">
      <c r="D446" s="1020"/>
      <c r="E446" s="1872"/>
      <c r="F446" s="1021"/>
      <c r="G446" s="1021"/>
      <c r="H446" s="1022"/>
      <c r="I446" s="1022"/>
    </row>
    <row r="447" spans="4:9" x14ac:dyDescent="0.25">
      <c r="D447" s="1020"/>
      <c r="E447" s="1872"/>
      <c r="F447" s="1021"/>
      <c r="G447" s="1021"/>
      <c r="H447" s="1022"/>
      <c r="I447" s="1022"/>
    </row>
    <row r="448" spans="4:9" x14ac:dyDescent="0.25">
      <c r="D448" s="1020"/>
      <c r="E448" s="1872"/>
      <c r="F448" s="1021"/>
      <c r="G448" s="1021"/>
      <c r="H448" s="1022"/>
      <c r="I448" s="1022"/>
    </row>
    <row r="449" spans="4:9" x14ac:dyDescent="0.25">
      <c r="D449" s="1020"/>
      <c r="E449" s="1872"/>
      <c r="F449" s="1021"/>
      <c r="G449" s="1021"/>
      <c r="H449" s="1022"/>
      <c r="I449" s="1022"/>
    </row>
    <row r="450" spans="4:9" x14ac:dyDescent="0.25">
      <c r="D450" s="1020"/>
      <c r="E450" s="1872"/>
      <c r="F450" s="1021"/>
      <c r="G450" s="1021"/>
      <c r="H450" s="1022"/>
      <c r="I450" s="1022"/>
    </row>
    <row r="451" spans="4:9" x14ac:dyDescent="0.25">
      <c r="D451" s="1020"/>
      <c r="E451" s="1872"/>
      <c r="F451" s="1021"/>
      <c r="G451" s="1021"/>
      <c r="H451" s="1022"/>
      <c r="I451" s="1022"/>
    </row>
    <row r="452" spans="4:9" x14ac:dyDescent="0.25">
      <c r="D452" s="1020"/>
      <c r="E452" s="1872"/>
      <c r="F452" s="1021"/>
      <c r="G452" s="1021"/>
      <c r="H452" s="1022"/>
      <c r="I452" s="1022"/>
    </row>
    <row r="453" spans="4:9" x14ac:dyDescent="0.25">
      <c r="D453" s="1020"/>
      <c r="E453" s="1872"/>
      <c r="F453" s="1021"/>
      <c r="G453" s="1021"/>
      <c r="H453" s="1022"/>
      <c r="I453" s="1022"/>
    </row>
    <row r="454" spans="4:9" x14ac:dyDescent="0.25">
      <c r="D454" s="1020"/>
      <c r="E454" s="1872"/>
      <c r="F454" s="1021"/>
      <c r="G454" s="1021"/>
      <c r="H454" s="1022"/>
      <c r="I454" s="1022"/>
    </row>
    <row r="455" spans="4:9" x14ac:dyDescent="0.25">
      <c r="D455" s="1020"/>
      <c r="E455" s="1872"/>
      <c r="F455" s="1021"/>
      <c r="G455" s="1021"/>
      <c r="H455" s="1022"/>
      <c r="I455" s="1022"/>
    </row>
    <row r="456" spans="4:9" x14ac:dyDescent="0.25">
      <c r="D456" s="1020"/>
      <c r="E456" s="1872"/>
      <c r="F456" s="1021"/>
      <c r="G456" s="1021"/>
      <c r="H456" s="1022"/>
      <c r="I456" s="1022"/>
    </row>
    <row r="457" spans="4:9" x14ac:dyDescent="0.25">
      <c r="D457" s="1020"/>
      <c r="E457" s="1872"/>
      <c r="F457" s="1021"/>
      <c r="G457" s="1021"/>
      <c r="H457" s="1022"/>
      <c r="I457" s="1022"/>
    </row>
    <row r="458" spans="4:9" x14ac:dyDescent="0.25">
      <c r="D458" s="1020"/>
      <c r="E458" s="1872"/>
      <c r="F458" s="1021"/>
      <c r="G458" s="1021"/>
      <c r="H458" s="1022"/>
      <c r="I458" s="1022"/>
    </row>
    <row r="459" spans="4:9" x14ac:dyDescent="0.25">
      <c r="D459" s="1020"/>
      <c r="E459" s="1872"/>
      <c r="F459" s="1021"/>
      <c r="G459" s="1021"/>
      <c r="H459" s="1022"/>
      <c r="I459" s="1022"/>
    </row>
    <row r="460" spans="4:9" x14ac:dyDescent="0.25">
      <c r="D460" s="1020"/>
      <c r="E460" s="1872"/>
      <c r="F460" s="1021"/>
      <c r="G460" s="1021"/>
      <c r="H460" s="1022"/>
      <c r="I460" s="1022"/>
    </row>
    <row r="461" spans="4:9" x14ac:dyDescent="0.25">
      <c r="D461" s="1020"/>
      <c r="E461" s="1872"/>
      <c r="F461" s="1021"/>
      <c r="G461" s="1021"/>
      <c r="H461" s="1022"/>
      <c r="I461" s="1022"/>
    </row>
    <row r="462" spans="4:9" x14ac:dyDescent="0.25">
      <c r="D462" s="1020"/>
      <c r="E462" s="1872"/>
      <c r="F462" s="1021"/>
      <c r="G462" s="1021"/>
      <c r="H462" s="1022"/>
      <c r="I462" s="1022"/>
    </row>
    <row r="463" spans="4:9" x14ac:dyDescent="0.25">
      <c r="D463" s="1020"/>
      <c r="E463" s="1872"/>
      <c r="F463" s="1021"/>
      <c r="G463" s="1021"/>
      <c r="H463" s="1022"/>
      <c r="I463" s="1022"/>
    </row>
    <row r="464" spans="4:9" x14ac:dyDescent="0.25">
      <c r="D464" s="1020"/>
      <c r="E464" s="1872"/>
      <c r="F464" s="1021"/>
      <c r="G464" s="1021"/>
      <c r="H464" s="1022"/>
      <c r="I464" s="1022"/>
    </row>
    <row r="465" spans="4:9" x14ac:dyDescent="0.25">
      <c r="D465" s="1020"/>
      <c r="E465" s="1872"/>
      <c r="F465" s="1021"/>
      <c r="G465" s="1021"/>
      <c r="H465" s="1022"/>
      <c r="I465" s="1022"/>
    </row>
    <row r="466" spans="4:9" x14ac:dyDescent="0.25">
      <c r="D466" s="1020"/>
      <c r="E466" s="1872"/>
      <c r="F466" s="1021"/>
      <c r="G466" s="1021"/>
      <c r="H466" s="1022"/>
      <c r="I466" s="1022"/>
    </row>
    <row r="467" spans="4:9" x14ac:dyDescent="0.25">
      <c r="D467" s="1020"/>
      <c r="E467" s="1872"/>
      <c r="F467" s="1021"/>
      <c r="G467" s="1021"/>
      <c r="H467" s="1022"/>
      <c r="I467" s="1022"/>
    </row>
    <row r="468" spans="4:9" x14ac:dyDescent="0.25">
      <c r="D468" s="1020"/>
      <c r="E468" s="1872"/>
      <c r="F468" s="1021"/>
      <c r="G468" s="1021"/>
      <c r="H468" s="1022"/>
      <c r="I468" s="1022"/>
    </row>
    <row r="469" spans="4:9" x14ac:dyDescent="0.25">
      <c r="D469" s="1020"/>
      <c r="E469" s="1872"/>
      <c r="F469" s="1021"/>
      <c r="G469" s="1021"/>
      <c r="H469" s="1022"/>
      <c r="I469" s="1022"/>
    </row>
    <row r="470" spans="4:9" x14ac:dyDescent="0.25">
      <c r="D470" s="1020"/>
      <c r="E470" s="1872"/>
      <c r="F470" s="1021"/>
      <c r="G470" s="1021"/>
      <c r="H470" s="1022"/>
      <c r="I470" s="1022"/>
    </row>
    <row r="471" spans="4:9" x14ac:dyDescent="0.25">
      <c r="D471" s="1020"/>
      <c r="E471" s="1872"/>
      <c r="F471" s="1021"/>
      <c r="G471" s="1021"/>
      <c r="H471" s="1022"/>
      <c r="I471" s="1022"/>
    </row>
    <row r="472" spans="4:9" x14ac:dyDescent="0.25">
      <c r="D472" s="1020"/>
      <c r="E472" s="1872"/>
      <c r="F472" s="1021"/>
      <c r="G472" s="1021"/>
      <c r="H472" s="1022"/>
      <c r="I472" s="1022"/>
    </row>
    <row r="473" spans="4:9" x14ac:dyDescent="0.25">
      <c r="D473" s="1020"/>
      <c r="E473" s="1872"/>
      <c r="F473" s="1021"/>
      <c r="G473" s="1021"/>
      <c r="H473" s="1022"/>
      <c r="I473" s="1022"/>
    </row>
    <row r="474" spans="4:9" x14ac:dyDescent="0.25">
      <c r="D474" s="1020"/>
      <c r="E474" s="1872"/>
      <c r="F474" s="1021"/>
      <c r="G474" s="1021"/>
      <c r="H474" s="1022"/>
      <c r="I474" s="1022"/>
    </row>
    <row r="475" spans="4:9" x14ac:dyDescent="0.25">
      <c r="D475" s="1020"/>
      <c r="E475" s="1872"/>
      <c r="F475" s="1021"/>
      <c r="G475" s="1021"/>
      <c r="H475" s="1022"/>
      <c r="I475" s="1022"/>
    </row>
    <row r="476" spans="4:9" x14ac:dyDescent="0.25">
      <c r="D476" s="1020"/>
      <c r="E476" s="1872"/>
      <c r="F476" s="1021"/>
      <c r="G476" s="1021"/>
      <c r="H476" s="1022"/>
      <c r="I476" s="1022"/>
    </row>
    <row r="477" spans="4:9" x14ac:dyDescent="0.25">
      <c r="D477" s="1020"/>
      <c r="E477" s="1872"/>
      <c r="F477" s="1021"/>
      <c r="G477" s="1021"/>
      <c r="H477" s="1022"/>
      <c r="I477" s="1022"/>
    </row>
    <row r="478" spans="4:9" x14ac:dyDescent="0.25">
      <c r="D478" s="1020"/>
      <c r="E478" s="1872"/>
      <c r="F478" s="1021"/>
      <c r="G478" s="1021"/>
      <c r="H478" s="1022"/>
      <c r="I478" s="1022"/>
    </row>
    <row r="479" spans="4:9" x14ac:dyDescent="0.25">
      <c r="D479" s="1020"/>
      <c r="E479" s="1872"/>
      <c r="F479" s="1021"/>
      <c r="G479" s="1021"/>
      <c r="H479" s="1022"/>
      <c r="I479" s="1022"/>
    </row>
    <row r="480" spans="4:9" x14ac:dyDescent="0.25">
      <c r="D480" s="1020"/>
      <c r="E480" s="1872"/>
      <c r="F480" s="1021"/>
      <c r="G480" s="1021"/>
      <c r="H480" s="1022"/>
      <c r="I480" s="1022"/>
    </row>
    <row r="481" spans="4:9" x14ac:dyDescent="0.25">
      <c r="D481" s="1020"/>
      <c r="E481" s="1872"/>
      <c r="F481" s="1021"/>
      <c r="G481" s="1021"/>
      <c r="H481" s="1022"/>
      <c r="I481" s="1022"/>
    </row>
    <row r="482" spans="4:9" x14ac:dyDescent="0.25">
      <c r="D482" s="1020"/>
      <c r="E482" s="1872"/>
      <c r="F482" s="1021"/>
      <c r="G482" s="1021"/>
      <c r="H482" s="1022"/>
      <c r="I482" s="1022"/>
    </row>
    <row r="483" spans="4:9" x14ac:dyDescent="0.25">
      <c r="D483" s="1020"/>
      <c r="E483" s="1872"/>
      <c r="F483" s="1021"/>
      <c r="G483" s="1021"/>
      <c r="H483" s="1022"/>
      <c r="I483" s="1022"/>
    </row>
    <row r="484" spans="4:9" x14ac:dyDescent="0.25">
      <c r="D484" s="1020"/>
      <c r="E484" s="1872"/>
      <c r="F484" s="1021"/>
      <c r="G484" s="1021"/>
      <c r="H484" s="1022"/>
      <c r="I484" s="1022"/>
    </row>
    <row r="485" spans="4:9" x14ac:dyDescent="0.25">
      <c r="D485" s="1020"/>
      <c r="E485" s="1872"/>
      <c r="F485" s="1021"/>
      <c r="G485" s="1021"/>
      <c r="H485" s="1022"/>
      <c r="I485" s="1022"/>
    </row>
    <row r="486" spans="4:9" x14ac:dyDescent="0.25">
      <c r="D486" s="1020"/>
      <c r="E486" s="1872"/>
      <c r="F486" s="1021"/>
      <c r="G486" s="1021"/>
      <c r="H486" s="1022"/>
      <c r="I486" s="1022"/>
    </row>
    <row r="487" spans="4:9" x14ac:dyDescent="0.25">
      <c r="D487" s="1020"/>
      <c r="E487" s="1872"/>
      <c r="F487" s="1021"/>
      <c r="G487" s="1021"/>
      <c r="H487" s="1022"/>
      <c r="I487" s="1022"/>
    </row>
    <row r="488" spans="4:9" x14ac:dyDescent="0.25">
      <c r="D488" s="1020"/>
      <c r="E488" s="1872"/>
      <c r="F488" s="1021"/>
      <c r="G488" s="1021"/>
      <c r="H488" s="1022"/>
      <c r="I488" s="1022"/>
    </row>
    <row r="489" spans="4:9" x14ac:dyDescent="0.25">
      <c r="D489" s="1020"/>
      <c r="E489" s="1872"/>
      <c r="F489" s="1021"/>
      <c r="G489" s="1021"/>
      <c r="H489" s="1022"/>
      <c r="I489" s="1022"/>
    </row>
    <row r="490" spans="4:9" x14ac:dyDescent="0.25">
      <c r="D490" s="1020"/>
      <c r="E490" s="1872"/>
      <c r="F490" s="1021"/>
      <c r="G490" s="1021"/>
      <c r="H490" s="1022"/>
      <c r="I490" s="1022"/>
    </row>
    <row r="491" spans="4:9" x14ac:dyDescent="0.25">
      <c r="D491" s="1020"/>
      <c r="E491" s="1872"/>
      <c r="F491" s="1021"/>
      <c r="G491" s="1021"/>
      <c r="H491" s="1022"/>
      <c r="I491" s="1022"/>
    </row>
    <row r="492" spans="4:9" x14ac:dyDescent="0.25">
      <c r="D492" s="1020"/>
      <c r="E492" s="1872"/>
      <c r="F492" s="1021"/>
      <c r="G492" s="1021"/>
      <c r="H492" s="1022"/>
      <c r="I492" s="1022"/>
    </row>
    <row r="493" spans="4:9" x14ac:dyDescent="0.25">
      <c r="D493" s="1020"/>
      <c r="E493" s="1872"/>
      <c r="F493" s="1021"/>
      <c r="G493" s="1021"/>
      <c r="H493" s="1022"/>
      <c r="I493" s="1022"/>
    </row>
    <row r="494" spans="4:9" x14ac:dyDescent="0.25">
      <c r="D494" s="1020"/>
      <c r="E494" s="1872"/>
      <c r="F494" s="1021"/>
      <c r="G494" s="1021"/>
      <c r="H494" s="1022"/>
      <c r="I494" s="1022"/>
    </row>
    <row r="495" spans="4:9" x14ac:dyDescent="0.25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 x14ac:dyDescent="0.25"/>
  <cols>
    <col min="1" max="1" width="19.7109375" bestFit="1" customWidth="1"/>
    <col min="2" max="2" width="24.28515625" customWidth="1"/>
  </cols>
  <sheetData>
    <row r="1" spans="1:2" x14ac:dyDescent="0.25">
      <c r="A1" s="1" t="s">
        <v>236</v>
      </c>
      <c r="B1" s="32">
        <v>47</v>
      </c>
    </row>
    <row r="3" spans="1:2" x14ac:dyDescent="0.25">
      <c r="A3" s="1" t="s">
        <v>201</v>
      </c>
      <c r="B3" t="s">
        <v>202</v>
      </c>
    </row>
    <row r="4" spans="1:2" x14ac:dyDescent="0.25">
      <c r="A4" s="32" t="s">
        <v>108</v>
      </c>
      <c r="B4" s="2284">
        <v>9.5</v>
      </c>
    </row>
    <row r="5" spans="1:2" x14ac:dyDescent="0.25">
      <c r="A5" s="32" t="s">
        <v>65</v>
      </c>
      <c r="B5" s="2284">
        <v>6.5</v>
      </c>
    </row>
    <row r="6" spans="1:2" x14ac:dyDescent="0.25">
      <c r="A6" s="32" t="s">
        <v>131</v>
      </c>
      <c r="B6" s="2284">
        <v>38.5</v>
      </c>
    </row>
    <row r="7" spans="1:2" x14ac:dyDescent="0.25">
      <c r="A7" s="32" t="s">
        <v>17</v>
      </c>
      <c r="B7" s="2284">
        <v>17.5</v>
      </c>
    </row>
    <row r="8" spans="1:2" x14ac:dyDescent="0.25">
      <c r="A8" s="32" t="s">
        <v>80</v>
      </c>
      <c r="B8" s="2284">
        <v>12</v>
      </c>
    </row>
    <row r="9" spans="1:2" x14ac:dyDescent="0.25">
      <c r="A9" s="32" t="s">
        <v>105</v>
      </c>
      <c r="B9" s="2284">
        <v>8</v>
      </c>
    </row>
    <row r="10" spans="1:2" x14ac:dyDescent="0.25">
      <c r="A10" s="32" t="s">
        <v>6</v>
      </c>
      <c r="B10" s="2284">
        <v>37</v>
      </c>
    </row>
    <row r="11" spans="1:2" x14ac:dyDescent="0.25">
      <c r="A11" s="32" t="s">
        <v>165</v>
      </c>
      <c r="B11" s="2284">
        <v>7.5</v>
      </c>
    </row>
    <row r="12" spans="1:2" x14ac:dyDescent="0.25">
      <c r="A12" s="32" t="s">
        <v>25</v>
      </c>
      <c r="B12" s="2284">
        <v>17.5</v>
      </c>
    </row>
    <row r="13" spans="1:2" x14ac:dyDescent="0.25">
      <c r="A13" s="32" t="s">
        <v>865</v>
      </c>
      <c r="B13" s="2284">
        <v>30</v>
      </c>
    </row>
    <row r="14" spans="1:2" x14ac:dyDescent="0.25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 x14ac:dyDescent="0.2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 x14ac:dyDescent="0.25">
      <c r="A1" s="1" t="s">
        <v>236</v>
      </c>
      <c r="B1" s="32">
        <v>47</v>
      </c>
    </row>
    <row r="3" spans="1:2" x14ac:dyDescent="0.25">
      <c r="A3" s="1" t="s">
        <v>202</v>
      </c>
    </row>
    <row r="4" spans="1:2" x14ac:dyDescent="0.25">
      <c r="A4" s="1" t="s">
        <v>200</v>
      </c>
      <c r="B4" t="s">
        <v>376</v>
      </c>
    </row>
    <row r="5" spans="1:2" x14ac:dyDescent="0.25">
      <c r="A5" s="2289" t="s">
        <v>143</v>
      </c>
      <c r="B5" s="2284">
        <v>17.5</v>
      </c>
    </row>
    <row r="6" spans="1:2" x14ac:dyDescent="0.25">
      <c r="A6" s="2289" t="s">
        <v>146</v>
      </c>
      <c r="B6" s="2284">
        <v>3</v>
      </c>
    </row>
    <row r="7" spans="1:2" x14ac:dyDescent="0.25">
      <c r="A7" s="2289" t="s">
        <v>678</v>
      </c>
      <c r="B7" s="2284">
        <v>1</v>
      </c>
    </row>
    <row r="8" spans="1:2" x14ac:dyDescent="0.25">
      <c r="A8" s="2289" t="s">
        <v>862</v>
      </c>
      <c r="B8" s="2284">
        <v>30</v>
      </c>
    </row>
    <row r="9" spans="1:2" x14ac:dyDescent="0.25">
      <c r="A9" s="2289" t="s">
        <v>721</v>
      </c>
      <c r="B9" s="2284">
        <v>14.5</v>
      </c>
    </row>
    <row r="10" spans="1:2" x14ac:dyDescent="0.25">
      <c r="A10" s="2289" t="s">
        <v>311</v>
      </c>
      <c r="B10" s="2284">
        <v>7.5</v>
      </c>
    </row>
    <row r="11" spans="1:2" x14ac:dyDescent="0.25">
      <c r="A11" s="2289" t="s">
        <v>140</v>
      </c>
      <c r="B11" s="2284">
        <v>6.5</v>
      </c>
    </row>
    <row r="12" spans="1:2" x14ac:dyDescent="0.25">
      <c r="A12" s="2289" t="s">
        <v>679</v>
      </c>
      <c r="B12" s="2284">
        <v>11</v>
      </c>
    </row>
    <row r="13" spans="1:2" x14ac:dyDescent="0.25">
      <c r="A13" s="2289" t="s">
        <v>424</v>
      </c>
      <c r="B13" s="2284">
        <v>7</v>
      </c>
    </row>
    <row r="14" spans="1:2" x14ac:dyDescent="0.25">
      <c r="A14" s="2289" t="s">
        <v>723</v>
      </c>
      <c r="B14" s="2284">
        <v>9.5</v>
      </c>
    </row>
    <row r="15" spans="1:2" x14ac:dyDescent="0.25">
      <c r="A15" s="2289" t="s">
        <v>145</v>
      </c>
      <c r="B15" s="2284">
        <v>27.5</v>
      </c>
    </row>
    <row r="16" spans="1:2" x14ac:dyDescent="0.25">
      <c r="A16" s="2289" t="s">
        <v>730</v>
      </c>
      <c r="B16" s="2284">
        <v>37</v>
      </c>
    </row>
    <row r="17" spans="1:2" x14ac:dyDescent="0.25">
      <c r="A17" s="2289" t="s">
        <v>365</v>
      </c>
      <c r="B17" s="2284">
        <v>12</v>
      </c>
    </row>
    <row r="18" spans="1:2" x14ac:dyDescent="0.25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 x14ac:dyDescent="0.2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 x14ac:dyDescent="0.25">
      <c r="A2" s="1" t="s">
        <v>236</v>
      </c>
      <c r="B2" s="32">
        <v>49</v>
      </c>
    </row>
    <row r="4" spans="1:11" x14ac:dyDescent="0.25">
      <c r="A4" s="1" t="s">
        <v>202</v>
      </c>
      <c r="B4" s="1" t="s">
        <v>0</v>
      </c>
    </row>
    <row r="5" spans="1:11" x14ac:dyDescent="0.25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 x14ac:dyDescent="0.25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 x14ac:dyDescent="0.25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 x14ac:dyDescent="0.25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 x14ac:dyDescent="0.25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 x14ac:dyDescent="0.25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 x14ac:dyDescent="0.25"/>
  <cols>
    <col min="2" max="2" width="22" bestFit="1" customWidth="1"/>
  </cols>
  <sheetData>
    <row r="2" spans="2:2" x14ac:dyDescent="0.25">
      <c r="B2" s="3" t="s">
        <v>88</v>
      </c>
    </row>
    <row r="3" spans="2:2" x14ac:dyDescent="0.25">
      <c r="B3" s="3" t="s">
        <v>82</v>
      </c>
    </row>
    <row r="4" spans="2:2" x14ac:dyDescent="0.25">
      <c r="B4" s="3" t="s">
        <v>87</v>
      </c>
    </row>
    <row r="5" spans="2:2" x14ac:dyDescent="0.25">
      <c r="B5" s="3" t="s">
        <v>83</v>
      </c>
    </row>
    <row r="6" spans="2:2" x14ac:dyDescent="0.25">
      <c r="B6" s="3" t="s">
        <v>86</v>
      </c>
    </row>
    <row r="7" spans="2:2" x14ac:dyDescent="0.25">
      <c r="B7" s="3" t="s">
        <v>85</v>
      </c>
    </row>
    <row r="8" spans="2:2" x14ac:dyDescent="0.25">
      <c r="B8" s="3" t="s">
        <v>112</v>
      </c>
    </row>
    <row r="9" spans="2:2" x14ac:dyDescent="0.25">
      <c r="B9" s="3" t="s">
        <v>153</v>
      </c>
    </row>
    <row r="10" spans="2:2" x14ac:dyDescent="0.25">
      <c r="B10" s="3" t="s">
        <v>99</v>
      </c>
    </row>
    <row r="11" spans="2:2" x14ac:dyDescent="0.25">
      <c r="B11" s="3" t="s">
        <v>89</v>
      </c>
    </row>
    <row r="12" spans="2:2" x14ac:dyDescent="0.25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2016-04-26T14:58:23Z</dcterms:modified>
</cp:coreProperties>
</file>