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acion\InformesFacturacion\"/>
    </mc:Choice>
  </mc:AlternateContent>
  <bookViews>
    <workbookView xWindow="-15" yWindow="4980" windowWidth="15315" windowHeight="2385" tabRatio="661" firstSheet="2" activeTab="8"/>
  </bookViews>
  <sheets>
    <sheet name="INC" sheetId="15" r:id="rId1"/>
    <sheet name="STD" sheetId="32" r:id="rId2"/>
    <sheet name="CNT" sheetId="16" r:id="rId3"/>
    <sheet name="G1" sheetId="35" r:id="rId4"/>
    <sheet name="G2" sheetId="65" r:id="rId5"/>
    <sheet name="G3" sheetId="66" r:id="rId6"/>
    <sheet name="F1" sheetId="52" r:id="rId7"/>
    <sheet name="F2" sheetId="53" r:id="rId8"/>
    <sheet name="F3" sheetId="51" r:id="rId9"/>
    <sheet name="A1" sheetId="62" r:id="rId10"/>
    <sheet name="A2" sheetId="56" r:id="rId11"/>
    <sheet name="A3" sheetId="41" r:id="rId12"/>
    <sheet name="B1" sheetId="61" r:id="rId13"/>
    <sheet name="B2" sheetId="59" r:id="rId14"/>
    <sheet name="B3" sheetId="60" r:id="rId15"/>
    <sheet name="V2" sheetId="64" r:id="rId16"/>
    <sheet name="V1" sheetId="63" r:id="rId17"/>
  </sheets>
  <definedNames>
    <definedName name="_xlnm._FilterDatabase" localSheetId="0" hidden="1">INC!$A$1:$S$29</definedName>
    <definedName name="_xlnm.Print_Area" localSheetId="0">INC!#REF!</definedName>
  </definedNames>
  <calcPr calcId="152511"/>
  <pivotCaches>
    <pivotCache cacheId="108" r:id="rId18"/>
    <pivotCache cacheId="113" r:id="rId19"/>
    <pivotCache cacheId="118" r:id="rId20"/>
    <pivotCache cacheId="123" r:id="rId21"/>
  </pivotCaches>
</workbook>
</file>

<file path=xl/calcChain.xml><?xml version="1.0" encoding="utf-8"?>
<calcChain xmlns="http://schemas.openxmlformats.org/spreadsheetml/2006/main">
  <c r="M29" i="15" l="1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5" i="15"/>
  <c r="M6" i="15"/>
  <c r="M7" i="15"/>
  <c r="M3" i="15"/>
  <c r="M4" i="15"/>
  <c r="C28" i="51" l="1"/>
  <c r="M2" i="15"/>
  <c r="D125" i="16" l="1"/>
  <c r="E125" i="16"/>
  <c r="F125" i="16"/>
  <c r="G125" i="16"/>
  <c r="H125" i="16"/>
  <c r="I125" i="16"/>
  <c r="J125" i="16"/>
  <c r="K125" i="16"/>
  <c r="L125" i="16"/>
  <c r="M125" i="16"/>
  <c r="N125" i="16"/>
  <c r="D126" i="16"/>
  <c r="E126" i="16"/>
  <c r="F126" i="16"/>
  <c r="G126" i="16"/>
  <c r="H126" i="16"/>
  <c r="I126" i="16"/>
  <c r="J126" i="16"/>
  <c r="K126" i="16"/>
  <c r="L126" i="16"/>
  <c r="M126" i="16"/>
  <c r="N126" i="16"/>
  <c r="D127" i="16"/>
  <c r="E127" i="16"/>
  <c r="F127" i="16"/>
  <c r="G127" i="16"/>
  <c r="H127" i="16"/>
  <c r="I127" i="16"/>
  <c r="J127" i="16"/>
  <c r="K127" i="16"/>
  <c r="L127" i="16"/>
  <c r="M127" i="16"/>
  <c r="N127" i="16"/>
  <c r="D128" i="16"/>
  <c r="E128" i="16"/>
  <c r="F128" i="16"/>
  <c r="G128" i="16"/>
  <c r="H128" i="16"/>
  <c r="I128" i="16"/>
  <c r="J128" i="16"/>
  <c r="K128" i="16"/>
  <c r="L128" i="16"/>
  <c r="M128" i="16"/>
  <c r="N128" i="16"/>
  <c r="D129" i="16"/>
  <c r="E129" i="16"/>
  <c r="F129" i="16"/>
  <c r="G129" i="16"/>
  <c r="H129" i="16"/>
  <c r="I129" i="16"/>
  <c r="J129" i="16"/>
  <c r="K129" i="16"/>
  <c r="L129" i="16"/>
  <c r="M129" i="16"/>
  <c r="N129" i="16"/>
  <c r="D130" i="16"/>
  <c r="E130" i="16"/>
  <c r="F130" i="16"/>
  <c r="G130" i="16"/>
  <c r="H130" i="16"/>
  <c r="I130" i="16"/>
  <c r="J130" i="16"/>
  <c r="K130" i="16"/>
  <c r="L130" i="16"/>
  <c r="M130" i="16"/>
  <c r="N130" i="16"/>
  <c r="O126" i="16" l="1"/>
  <c r="O127" i="16"/>
  <c r="O130" i="16"/>
  <c r="O128" i="16"/>
  <c r="O129" i="16"/>
  <c r="D132" i="16" l="1"/>
  <c r="M132" i="16" l="1"/>
  <c r="M133" i="16"/>
  <c r="M134" i="16"/>
  <c r="M137" i="16"/>
  <c r="M138" i="16"/>
  <c r="K138" i="16"/>
  <c r="L138" i="16"/>
  <c r="K137" i="16"/>
  <c r="L137" i="16"/>
  <c r="K134" i="16"/>
  <c r="L134" i="16"/>
  <c r="K133" i="16"/>
  <c r="L133" i="16"/>
  <c r="K132" i="16"/>
  <c r="L132" i="16"/>
  <c r="M136" i="16" l="1"/>
  <c r="K136" i="16"/>
  <c r="L136" i="16"/>
  <c r="L49" i="32"/>
  <c r="K49" i="32"/>
  <c r="O49" i="32"/>
  <c r="M49" i="32" l="1"/>
  <c r="N49" i="32"/>
  <c r="P49" i="32"/>
  <c r="H6" i="32"/>
  <c r="H49" i="32" s="1"/>
  <c r="H5" i="32"/>
  <c r="H48" i="32" s="1"/>
  <c r="E6" i="32"/>
  <c r="E49" i="32" s="1"/>
  <c r="E5" i="32"/>
  <c r="E48" i="32" s="1"/>
  <c r="G6" i="32"/>
  <c r="G49" i="32" s="1"/>
  <c r="J6" i="32"/>
  <c r="J49" i="32" s="1"/>
  <c r="J5" i="32"/>
  <c r="J48" i="32" s="1"/>
  <c r="G5" i="32"/>
  <c r="G48" i="32" s="1"/>
  <c r="D138" i="16"/>
  <c r="E138" i="16"/>
  <c r="F138" i="16"/>
  <c r="H138" i="16"/>
  <c r="G138" i="16"/>
  <c r="N138" i="16"/>
  <c r="I138" i="16"/>
  <c r="J138" i="16"/>
  <c r="E137" i="16"/>
  <c r="F137" i="16"/>
  <c r="H137" i="16"/>
  <c r="G137" i="16"/>
  <c r="N137" i="16"/>
  <c r="I137" i="16"/>
  <c r="J137" i="16"/>
  <c r="D137" i="16"/>
  <c r="D134" i="16"/>
  <c r="E134" i="16"/>
  <c r="F134" i="16"/>
  <c r="H134" i="16"/>
  <c r="G134" i="16"/>
  <c r="N134" i="16"/>
  <c r="I134" i="16"/>
  <c r="J134" i="16"/>
  <c r="E133" i="16"/>
  <c r="F133" i="16"/>
  <c r="H133" i="16"/>
  <c r="G133" i="16"/>
  <c r="N133" i="16"/>
  <c r="I133" i="16"/>
  <c r="J133" i="16"/>
  <c r="D133" i="16"/>
  <c r="E132" i="16"/>
  <c r="F132" i="16"/>
  <c r="H132" i="16"/>
  <c r="G132" i="16"/>
  <c r="N132" i="16"/>
  <c r="I132" i="16"/>
  <c r="J132" i="16"/>
  <c r="H136" i="16" l="1"/>
  <c r="N136" i="16"/>
  <c r="J136" i="16"/>
  <c r="E136" i="16"/>
  <c r="G136" i="16"/>
  <c r="F136" i="16"/>
  <c r="F5" i="32"/>
  <c r="F48" i="32" s="1"/>
  <c r="I6" i="32"/>
  <c r="I49" i="32" s="1"/>
  <c r="F6" i="32"/>
  <c r="F49" i="32" s="1"/>
  <c r="I5" i="32"/>
  <c r="I48" i="32" s="1"/>
  <c r="G7" i="32"/>
  <c r="J7" i="32"/>
  <c r="H7" i="32"/>
  <c r="E7" i="32"/>
  <c r="I136" i="16"/>
  <c r="D136" i="16"/>
  <c r="O134" i="16"/>
  <c r="O138" i="16"/>
  <c r="O133" i="16"/>
  <c r="O137" i="16"/>
  <c r="F7" i="32" l="1"/>
  <c r="I7" i="32"/>
  <c r="O136" i="16"/>
  <c r="M5" i="32"/>
  <c r="N5" i="32"/>
  <c r="K5" i="32"/>
  <c r="L5" i="32"/>
  <c r="L7" i="32" l="1"/>
  <c r="O5" i="32"/>
  <c r="L48" i="32"/>
  <c r="N48" i="32"/>
  <c r="N7" i="32"/>
  <c r="M48" i="32"/>
  <c r="M7" i="32"/>
  <c r="K7" i="32"/>
  <c r="K48" i="32"/>
  <c r="O48" i="32" l="1"/>
  <c r="O7" i="32"/>
  <c r="P5" i="32"/>
  <c r="O132" i="16"/>
  <c r="P48" i="32" l="1"/>
  <c r="P7" i="32"/>
</calcChain>
</file>

<file path=xl/sharedStrings.xml><?xml version="1.0" encoding="utf-8"?>
<sst xmlns="http://schemas.openxmlformats.org/spreadsheetml/2006/main" count="1033" uniqueCount="189">
  <si>
    <t>Fecha</t>
  </si>
  <si>
    <t>Solución</t>
  </si>
  <si>
    <t>Estado</t>
  </si>
  <si>
    <t>Campaña</t>
  </si>
  <si>
    <t>Duracion (horas)</t>
  </si>
  <si>
    <t>Modulo</t>
  </si>
  <si>
    <t>Observaciones</t>
  </si>
  <si>
    <t>Descripcion</t>
  </si>
  <si>
    <t>Categoria</t>
  </si>
  <si>
    <t>OK</t>
  </si>
  <si>
    <t>KO</t>
  </si>
  <si>
    <t>Facturaciones</t>
  </si>
  <si>
    <t>Proceso</t>
  </si>
  <si>
    <t>Tipo Error</t>
  </si>
  <si>
    <t>Terminado</t>
  </si>
  <si>
    <t>Horas Empleadas</t>
  </si>
  <si>
    <t>Total general</t>
  </si>
  <si>
    <t>Total</t>
  </si>
  <si>
    <t>Error SICC/SSICC</t>
  </si>
  <si>
    <t>Duración Error SICC/SSICC</t>
  </si>
  <si>
    <r>
      <t>KO</t>
    </r>
    <r>
      <rPr>
        <b/>
        <sz val="6"/>
        <color indexed="9"/>
        <rFont val="Arial"/>
        <family val="2"/>
      </rPr>
      <t>SLA-SICC</t>
    </r>
  </si>
  <si>
    <r>
      <t>KO</t>
    </r>
    <r>
      <rPr>
        <b/>
        <sz val="6"/>
        <color indexed="9"/>
        <rFont val="Arial"/>
        <family val="2"/>
      </rPr>
      <t>SLA-OTROS</t>
    </r>
  </si>
  <si>
    <t>C06</t>
  </si>
  <si>
    <t>C05</t>
  </si>
  <si>
    <t>SI</t>
  </si>
  <si>
    <t>C13</t>
  </si>
  <si>
    <t>C12</t>
  </si>
  <si>
    <t>C10</t>
  </si>
  <si>
    <t>C11</t>
  </si>
  <si>
    <t>C08</t>
  </si>
  <si>
    <t>C09</t>
  </si>
  <si>
    <t>C01</t>
  </si>
  <si>
    <t>C02</t>
  </si>
  <si>
    <t>C03</t>
  </si>
  <si>
    <t>C04</t>
  </si>
  <si>
    <t>C07</t>
  </si>
  <si>
    <t>C14</t>
  </si>
  <si>
    <t>PERU</t>
  </si>
  <si>
    <t>COLOMBIA</t>
  </si>
  <si>
    <t>ECUADOR</t>
  </si>
  <si>
    <t>PANAMA</t>
  </si>
  <si>
    <t>COSTA RICA</t>
  </si>
  <si>
    <t>CHILE</t>
  </si>
  <si>
    <t>VENEZUELA</t>
  </si>
  <si>
    <t>GUATEMALA</t>
  </si>
  <si>
    <t>SALVADOR</t>
  </si>
  <si>
    <t>País</t>
  </si>
  <si>
    <t>Perifericos</t>
  </si>
  <si>
    <t>Informe</t>
  </si>
  <si>
    <t>Facturacion</t>
  </si>
  <si>
    <t>Etiquetas de fila</t>
  </si>
  <si>
    <t>Etiquetas de columna</t>
  </si>
  <si>
    <t>Total Facturaciones</t>
  </si>
  <si>
    <t>Total Incidencias</t>
  </si>
  <si>
    <t>Total Horas</t>
  </si>
  <si>
    <t>HISTORICO</t>
  </si>
  <si>
    <t>Fuera de Hora</t>
  </si>
  <si>
    <t>INCIDENCIAS CAMPAÑA ACTUAL</t>
  </si>
  <si>
    <t>Incidentes</t>
  </si>
  <si>
    <t>Otros</t>
  </si>
  <si>
    <t>SiCC/SSiCC</t>
  </si>
  <si>
    <t>(Todas)</t>
  </si>
  <si>
    <t>Suma de Total</t>
  </si>
  <si>
    <t>Cuenta de Tipo Error</t>
  </si>
  <si>
    <t>Camp</t>
  </si>
  <si>
    <t xml:space="preserve"> Fuera de Hora</t>
  </si>
  <si>
    <t>Sin Incidentes</t>
  </si>
  <si>
    <t>Con incidentes</t>
  </si>
  <si>
    <t>PUERTO RICO</t>
  </si>
  <si>
    <t>DOMINICANA</t>
  </si>
  <si>
    <t>Sin incidencias</t>
  </si>
  <si>
    <t>Con incidencias (no se afecto hora de entrega de facturación)</t>
  </si>
  <si>
    <t>Con incidencias (se afecto hora de entrega de facturación) - Origen SICC/SSICC</t>
  </si>
  <si>
    <t>Con incidencias (se afecto hora de entrega de facturación) - Origen Otros</t>
  </si>
  <si>
    <t>JUE</t>
  </si>
  <si>
    <t>VIE</t>
  </si>
  <si>
    <t>SAB</t>
  </si>
  <si>
    <t>DOM</t>
  </si>
  <si>
    <t>LUN</t>
  </si>
  <si>
    <t>MAR</t>
  </si>
  <si>
    <t>MIE</t>
  </si>
  <si>
    <r>
      <t>KO</t>
    </r>
    <r>
      <rPr>
        <b/>
        <sz val="10"/>
        <color indexed="9"/>
        <rFont val="Arial"/>
        <family val="2"/>
      </rPr>
      <t>SLA-SICC</t>
    </r>
  </si>
  <si>
    <r>
      <t>KO</t>
    </r>
    <r>
      <rPr>
        <b/>
        <sz val="10"/>
        <color indexed="9"/>
        <rFont val="Arial"/>
        <family val="2"/>
      </rPr>
      <t>SLA-OTROS</t>
    </r>
  </si>
  <si>
    <t>DIA</t>
  </si>
  <si>
    <t>FECHA</t>
  </si>
  <si>
    <t>Suma de Duracion (horas)</t>
  </si>
  <si>
    <t>FAC</t>
  </si>
  <si>
    <t>Proceso Facturacion</t>
  </si>
  <si>
    <t>Proceso Perifericos</t>
  </si>
  <si>
    <t>Cuenta de Fecha</t>
  </si>
  <si>
    <t>Incidentes SiCC/SSiCC</t>
  </si>
  <si>
    <t xml:space="preserve"> Otros Motivos</t>
  </si>
  <si>
    <t>Responsable</t>
  </si>
  <si>
    <t>#</t>
  </si>
  <si>
    <t>C15</t>
  </si>
  <si>
    <t>DAT</t>
  </si>
  <si>
    <t>Error DAT-BICON</t>
  </si>
  <si>
    <t>FFVV</t>
  </si>
  <si>
    <t>C16</t>
  </si>
  <si>
    <t>Año</t>
  </si>
  <si>
    <t>Analista de turno</t>
  </si>
  <si>
    <t>(Varios elementos)</t>
  </si>
  <si>
    <t>Total SiCC/SSiCC</t>
  </si>
  <si>
    <t>Total Otros</t>
  </si>
  <si>
    <t>Total Incidentes</t>
  </si>
  <si>
    <t>Total Horas Empleadas</t>
  </si>
  <si>
    <t>C17</t>
  </si>
  <si>
    <t>C18</t>
  </si>
  <si>
    <t>CCPP</t>
  </si>
  <si>
    <t>DAT_BICON</t>
  </si>
  <si>
    <t>Melissa Espinoza</t>
  </si>
  <si>
    <t>Datamart</t>
  </si>
  <si>
    <t>BICON no funciona</t>
  </si>
  <si>
    <t>Se escala el tema a plataforma</t>
  </si>
  <si>
    <t>Karina Aguilar</t>
  </si>
  <si>
    <t>Informe de Facturacion 17/12/2014 EC Lbel Campaña 2015/01</t>
  </si>
  <si>
    <t>GP3</t>
  </si>
  <si>
    <t>Informe de Facturacion 18/12/2014 SV Esika Campaña 2015/01</t>
  </si>
  <si>
    <t>No pasa una OC a GP4</t>
  </si>
  <si>
    <t>Se solicita autorizacion para continuar</t>
  </si>
  <si>
    <t>Inconsitencia en DATA</t>
  </si>
  <si>
    <t>Usuario</t>
  </si>
  <si>
    <t>Hernan Ramos</t>
  </si>
  <si>
    <t>GP5 Multihilo</t>
  </si>
  <si>
    <t>Proceso No termina</t>
  </si>
  <si>
    <t>Se soliita reiniciar aplicación y reprocesar</t>
  </si>
  <si>
    <t>Error SAP</t>
  </si>
  <si>
    <t>SAPFI</t>
  </si>
  <si>
    <t>Jorge Florencio</t>
  </si>
  <si>
    <t>Informe de Facturacion 20/12/2014 EC Lbel Campaña 2015/01</t>
  </si>
  <si>
    <t>No carga Datamart Bicon</t>
  </si>
  <si>
    <t>Se solicita reprocesar</t>
  </si>
  <si>
    <t>Fernando Giraldo</t>
  </si>
  <si>
    <t>Informe de Facturación   22/12/2014 DO Campaña 2015/01</t>
  </si>
  <si>
    <t>Error proceso Datamart Bicon</t>
  </si>
  <si>
    <t>Informe de Facturación 22/12/2014 CR Campaña 2015/01</t>
  </si>
  <si>
    <t>Informe de Facturacion 22/12/2014 SV Esika Campaña 2015/01</t>
  </si>
  <si>
    <t>Datamart SSICC</t>
  </si>
  <si>
    <t>Error de generacion de archivos DAT</t>
  </si>
  <si>
    <t>Analista genera archios vacios y solicita continuar</t>
  </si>
  <si>
    <t>Error DAT-SSiCC</t>
  </si>
  <si>
    <t>DAT-SICC</t>
  </si>
  <si>
    <t>Doris Martinich</t>
  </si>
  <si>
    <t>Informe de Facturacion 22/12/2014  -  PR Lbel Campaña 2015/01</t>
  </si>
  <si>
    <t>Datamart BDI</t>
  </si>
  <si>
    <t>Error en proceso BDI, archivo vacio</t>
  </si>
  <si>
    <t>Soporte Datamart cambia configuracion y reprocesa</t>
  </si>
  <si>
    <t>Gerardo Morales</t>
  </si>
  <si>
    <t>Informe de Facturación 26/12/2014 GT Campaña 2015/01</t>
  </si>
  <si>
    <t>Alan Choquesillo</t>
  </si>
  <si>
    <t>Informe de Facturacion 30/12/2014  -  PR Lbel Campaña 2015/01</t>
  </si>
  <si>
    <t>Informe de Facturación 30/12/2014 CO Esika Campaña 2015/01</t>
  </si>
  <si>
    <t>Informe de Facturacion 02/01/2015  -  PR Lbel Campaña 2015/01</t>
  </si>
  <si>
    <t>Se solicita omitir proceso se revisara posteriormente</t>
  </si>
  <si>
    <t>Informe de Facturacion 02/01/2015 CL Esika Campaña 2015/01</t>
  </si>
  <si>
    <t>Informe de Facturación 02/01/2015 GT Campaña 2015/01</t>
  </si>
  <si>
    <t>Informe de Facturacion  02/01/2015  SV Esika Campaña 2015/01</t>
  </si>
  <si>
    <t>Informe de Facturacion 22/12/2014 CL Esika Campaña 2015/01</t>
  </si>
  <si>
    <t>Error RV2</t>
  </si>
  <si>
    <t>IMP</t>
  </si>
  <si>
    <t>Error generacion RV2</t>
  </si>
  <si>
    <t>Error RV</t>
  </si>
  <si>
    <t>RV</t>
  </si>
  <si>
    <t>Soporte RV</t>
  </si>
  <si>
    <t>SAM7</t>
  </si>
  <si>
    <t>SAM</t>
  </si>
  <si>
    <t>No llegan correos de SAP</t>
  </si>
  <si>
    <t>Analista reprocesa informacion</t>
  </si>
  <si>
    <t>SAPMM</t>
  </si>
  <si>
    <t>Daniel Flores</t>
  </si>
  <si>
    <t>Informe de Facturación 03/01/2015 PE Esika Campaña 2015/01</t>
  </si>
  <si>
    <t>Informe de Facturacion 05/01/2015  -  PR Lbel Campaña 2015/01</t>
  </si>
  <si>
    <t>Carga de bancos</t>
  </si>
  <si>
    <t>BAN</t>
  </si>
  <si>
    <t>Error carga de bancos</t>
  </si>
  <si>
    <t>Error Carga de Bancos</t>
  </si>
  <si>
    <t>Sandro Quintana</t>
  </si>
  <si>
    <t>Informe de Facturación-Parcial 05/01/2015 CO Esika Campaña 2015/01</t>
  </si>
  <si>
    <t>Elizabeth Palacio</t>
  </si>
  <si>
    <t>Informe de Facturacion  06/01/2015  SV Esika Campaña 2015/01</t>
  </si>
  <si>
    <t>Equipo de FFVV corrige archivo DAT y reprocesa</t>
  </si>
  <si>
    <t>Informe de Facturacion 07/01/2015  -  PR Lbel Campaña 2015/01</t>
  </si>
  <si>
    <t>Error ejecucion de procesos</t>
  </si>
  <si>
    <t>Informe de Facturación 07/01/2015 GT Campaña 2015/01</t>
  </si>
  <si>
    <t>Informe de Facturación-Parcial  07/01/2015 CO Esika Campaña 2015/01</t>
  </si>
  <si>
    <t>Error generacion de Archivos DAT</t>
  </si>
  <si>
    <t>Error DAT-SICC</t>
  </si>
  <si>
    <t>Informe de Facturación 09/01/2015 GT Campaña 2015/01</t>
  </si>
  <si>
    <t>Informe de Facturación 10/01/2015 CO Esika Campaña 2015/01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</si>
</sst>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6"/>
      <color indexed="9"/>
      <name val="Arial"/>
      <family val="2"/>
    </font>
    <font>
      <b/>
      <sz val="9"/>
      <color rgb="FFFF000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Arial"/>
    </font>
    <font>
      <sz val="9"/>
      <name val="Times New Roman"/>
    </font>
    <font>
      <b/>
      <sz val="8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  <border>
      <left/>
      <right/>
      <top style="thin">
        <color theme="7" tint="-0.249977111117893"/>
      </top>
      <bottom/>
      <diagonal/>
    </border>
    <border>
      <left style="thin">
        <color theme="7" tint="-0.249977111117893"/>
      </left>
      <right/>
      <top/>
      <bottom/>
      <diagonal/>
    </border>
    <border>
      <left style="thin">
        <color theme="7" tint="-0.249977111117893"/>
      </left>
      <right/>
      <top/>
      <bottom style="thin">
        <color theme="7" tint="-0.249977111117893"/>
      </bottom>
      <diagonal/>
    </border>
    <border>
      <left/>
      <right/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499984740745262"/>
      </top>
      <bottom/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249977111117893"/>
      </left>
      <right/>
      <top style="thin">
        <color theme="7" tint="-0.499984740745262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 style="thin">
        <color theme="7" tint="-0.249977111117893"/>
      </left>
      <right/>
      <top/>
      <bottom style="thin">
        <color theme="7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499984740745262"/>
      </right>
      <top/>
      <bottom/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/>
      <top style="thin">
        <color theme="7" tint="-0.499984740745262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249977111117893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249977111117893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249977111117893"/>
      </bottom>
      <diagonal/>
    </border>
    <border>
      <left style="thin">
        <color theme="7" tint="-0.499984740745262"/>
      </left>
      <right/>
      <top style="thin">
        <color theme="7" tint="-0.249977111117893"/>
      </top>
      <bottom/>
      <diagonal/>
    </border>
    <border>
      <left/>
      <right/>
      <top style="double">
        <color theme="4"/>
      </top>
      <bottom/>
      <diagonal/>
    </border>
    <border>
      <left/>
      <right style="thin">
        <color theme="7" tint="-0.499984740745262"/>
      </right>
      <top style="double">
        <color theme="4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 style="thin">
        <color theme="7" tint="-0.499984740745262"/>
      </right>
      <top style="thin">
        <color theme="4"/>
      </top>
      <bottom/>
      <diagonal/>
    </border>
  </borders>
  <cellStyleXfs count="9">
    <xf numFmtId="0" fontId="0" fillId="0" borderId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3" fillId="5" borderId="1" applyNumberFormat="0" applyFont="0" applyAlignment="0" applyProtection="0"/>
    <xf numFmtId="0" fontId="16" fillId="6" borderId="0" applyNumberFormat="0" applyBorder="0" applyAlignment="0" applyProtection="0"/>
    <xf numFmtId="0" fontId="3" fillId="7" borderId="0" applyNumberFormat="0" applyBorder="0" applyAlignment="0" applyProtection="0"/>
    <xf numFmtId="0" fontId="18" fillId="0" borderId="17" applyNumberFormat="0" applyFill="0" applyAlignment="0" applyProtection="0"/>
    <xf numFmtId="0" fontId="1" fillId="8" borderId="0" applyNumberFormat="0" applyBorder="0" applyAlignment="0" applyProtection="0"/>
    <xf numFmtId="43" fontId="27" fillId="0" borderId="0" applyFont="0" applyFill="0" applyBorder="0" applyAlignment="0" applyProtection="0"/>
  </cellStyleXfs>
  <cellXfs count="203">
    <xf numFmtId="0" fontId="0" fillId="0" borderId="0" xfId="0"/>
    <xf numFmtId="0" fontId="0" fillId="0" borderId="0" xfId="0" applyBorder="1"/>
    <xf numFmtId="0" fontId="6" fillId="0" borderId="0" xfId="0" applyFont="1" applyBorder="1"/>
    <xf numFmtId="0" fontId="8" fillId="0" borderId="0" xfId="0" applyNumberFormat="1" applyFont="1" applyFill="1" applyBorder="1" applyAlignment="1">
      <alignment horizontal="center" vertical="top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left" vertical="top" wrapText="1"/>
    </xf>
    <xf numFmtId="0" fontId="7" fillId="0" borderId="0" xfId="0" applyNumberFormat="1" applyFont="1" applyFill="1" applyBorder="1" applyAlignment="1">
      <alignment vertical="top" wrapText="1"/>
    </xf>
    <xf numFmtId="0" fontId="17" fillId="0" borderId="0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left"/>
    </xf>
    <xf numFmtId="14" fontId="2" fillId="0" borderId="0" xfId="5" applyNumberFormat="1" applyFont="1" applyFill="1" applyBorder="1"/>
    <xf numFmtId="0" fontId="8" fillId="0" borderId="0" xfId="0" applyFont="1" applyFill="1" applyBorder="1" applyAlignment="1">
      <alignment horizontal="center"/>
    </xf>
    <xf numFmtId="0" fontId="5" fillId="5" borderId="21" xfId="3" applyFont="1" applyBorder="1"/>
    <xf numFmtId="0" fontId="5" fillId="5" borderId="22" xfId="3" applyFont="1" applyBorder="1"/>
    <xf numFmtId="0" fontId="5" fillId="5" borderId="26" xfId="3" applyFont="1" applyBorder="1"/>
    <xf numFmtId="0" fontId="5" fillId="5" borderId="27" xfId="3" applyFont="1" applyBorder="1"/>
    <xf numFmtId="0" fontId="18" fillId="5" borderId="28" xfId="6" applyFill="1" applyBorder="1"/>
    <xf numFmtId="0" fontId="18" fillId="9" borderId="29" xfId="6" applyFill="1" applyBorder="1"/>
    <xf numFmtId="0" fontId="14" fillId="3" borderId="26" xfId="1" applyBorder="1"/>
    <xf numFmtId="0" fontId="15" fillId="4" borderId="26" xfId="2" applyBorder="1"/>
    <xf numFmtId="0" fontId="15" fillId="4" borderId="27" xfId="2" applyBorder="1"/>
    <xf numFmtId="0" fontId="18" fillId="5" borderId="29" xfId="6" applyFill="1" applyBorder="1"/>
    <xf numFmtId="0" fontId="16" fillId="6" borderId="18" xfId="4" applyBorder="1" applyAlignment="1">
      <alignment horizontal="center"/>
    </xf>
    <xf numFmtId="0" fontId="18" fillId="8" borderId="18" xfId="7" applyFont="1" applyBorder="1" applyAlignment="1">
      <alignment horizontal="center"/>
    </xf>
    <xf numFmtId="0" fontId="18" fillId="8" borderId="18" xfId="7" applyFont="1" applyBorder="1" applyAlignment="1">
      <alignment horizontal="center" vertical="center"/>
    </xf>
    <xf numFmtId="0" fontId="18" fillId="8" borderId="18" xfId="7" applyFont="1" applyBorder="1" applyAlignment="1">
      <alignment vertical="center"/>
    </xf>
    <xf numFmtId="0" fontId="1" fillId="0" borderId="0" xfId="6" applyFont="1" applyFill="1" applyBorder="1" applyAlignment="1"/>
    <xf numFmtId="0" fontId="18" fillId="8" borderId="25" xfId="7" applyFont="1" applyBorder="1" applyAlignment="1">
      <alignment horizontal="center"/>
    </xf>
    <xf numFmtId="0" fontId="3" fillId="0" borderId="19" xfId="5" applyFill="1" applyBorder="1" applyAlignment="1"/>
    <xf numFmtId="0" fontId="18" fillId="8" borderId="26" xfId="7" applyFont="1" applyBorder="1" applyAlignment="1">
      <alignment vertical="center"/>
    </xf>
    <xf numFmtId="0" fontId="18" fillId="8" borderId="27" xfId="7" applyFont="1" applyBorder="1" applyAlignment="1">
      <alignment vertical="center"/>
    </xf>
    <xf numFmtId="0" fontId="1" fillId="0" borderId="19" xfId="7" applyFill="1" applyBorder="1" applyAlignment="1"/>
    <xf numFmtId="0" fontId="1" fillId="0" borderId="21" xfId="6" applyFont="1" applyFill="1" applyBorder="1" applyAlignment="1"/>
    <xf numFmtId="0" fontId="1" fillId="0" borderId="26" xfId="6" applyFont="1" applyFill="1" applyBorder="1" applyAlignment="1"/>
    <xf numFmtId="0" fontId="18" fillId="8" borderId="23" xfId="7" applyFont="1" applyBorder="1" applyAlignment="1">
      <alignment horizontal="center"/>
    </xf>
    <xf numFmtId="0" fontId="18" fillId="8" borderId="24" xfId="7" applyFont="1" applyBorder="1" applyAlignment="1">
      <alignment horizontal="center"/>
    </xf>
    <xf numFmtId="0" fontId="18" fillId="8" borderId="23" xfId="7" applyFont="1" applyBorder="1" applyAlignment="1"/>
    <xf numFmtId="0" fontId="18" fillId="8" borderId="18" xfId="7" applyFont="1" applyBorder="1" applyAlignment="1"/>
    <xf numFmtId="0" fontId="18" fillId="8" borderId="24" xfId="7" applyFont="1" applyBorder="1" applyAlignment="1"/>
    <xf numFmtId="0" fontId="9" fillId="0" borderId="31" xfId="0" applyFont="1" applyBorder="1"/>
    <xf numFmtId="0" fontId="9" fillId="0" borderId="12" xfId="0" applyFont="1" applyBorder="1"/>
    <xf numFmtId="0" fontId="9" fillId="0" borderId="15" xfId="0" applyFont="1" applyBorder="1"/>
    <xf numFmtId="0" fontId="18" fillId="8" borderId="31" xfId="7" applyFont="1" applyBorder="1" applyAlignment="1">
      <alignment vertical="center"/>
    </xf>
    <xf numFmtId="0" fontId="9" fillId="0" borderId="27" xfId="0" applyFont="1" applyBorder="1"/>
    <xf numFmtId="0" fontId="18" fillId="8" borderId="31" xfId="7" applyFont="1" applyBorder="1" applyAlignment="1">
      <alignment horizontal="center" vertical="center"/>
    </xf>
    <xf numFmtId="0" fontId="18" fillId="8" borderId="26" xfId="7" applyFont="1" applyBorder="1" applyAlignment="1">
      <alignment horizontal="center" vertical="center"/>
    </xf>
    <xf numFmtId="0" fontId="18" fillId="8" borderId="27" xfId="7" applyFont="1" applyBorder="1" applyAlignment="1">
      <alignment horizontal="center" vertical="center"/>
    </xf>
    <xf numFmtId="0" fontId="16" fillId="6" borderId="25" xfId="4" applyBorder="1" applyAlignment="1"/>
    <xf numFmtId="0" fontId="16" fillId="0" borderId="0" xfId="4" applyFill="1" applyBorder="1" applyAlignment="1">
      <alignment horizontal="center"/>
    </xf>
    <xf numFmtId="14" fontId="18" fillId="0" borderId="0" xfId="5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3" fillId="0" borderId="0" xfId="5" applyNumberFormat="1" applyFill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4" fontId="19" fillId="7" borderId="3" xfId="5" applyNumberFormat="1" applyFont="1" applyBorder="1"/>
    <xf numFmtId="14" fontId="19" fillId="7" borderId="8" xfId="5" applyNumberFormat="1" applyFont="1" applyBorder="1"/>
    <xf numFmtId="14" fontId="19" fillId="7" borderId="5" xfId="5" applyNumberFormat="1" applyFont="1" applyBorder="1"/>
    <xf numFmtId="14" fontId="19" fillId="7" borderId="9" xfId="5" applyNumberFormat="1" applyFont="1" applyBorder="1"/>
    <xf numFmtId="14" fontId="19" fillId="7" borderId="6" xfId="5" applyNumberFormat="1" applyFont="1" applyBorder="1"/>
    <xf numFmtId="14" fontId="19" fillId="7" borderId="10" xfId="5" applyNumberFormat="1" applyFont="1" applyBorder="1"/>
    <xf numFmtId="14" fontId="19" fillId="7" borderId="11" xfId="5" applyNumberFormat="1" applyFont="1" applyBorder="1"/>
    <xf numFmtId="14" fontId="19" fillId="7" borderId="14" xfId="5" applyNumberFormat="1" applyFont="1" applyBorder="1"/>
    <xf numFmtId="0" fontId="20" fillId="0" borderId="8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18" fillId="9" borderId="39" xfId="6" applyFill="1" applyBorder="1"/>
    <xf numFmtId="0" fontId="14" fillId="3" borderId="0" xfId="1" applyBorder="1"/>
    <xf numFmtId="0" fontId="15" fillId="4" borderId="0" xfId="2" applyBorder="1"/>
    <xf numFmtId="0" fontId="0" fillId="0" borderId="0" xfId="0" applyAlignment="1">
      <alignment horizontal="left" indent="1"/>
    </xf>
    <xf numFmtId="14" fontId="19" fillId="0" borderId="0" xfId="5" applyNumberFormat="1" applyFont="1" applyFill="1" applyBorder="1" applyAlignment="1">
      <alignment horizontal="center"/>
    </xf>
    <xf numFmtId="14" fontId="19" fillId="0" borderId="0" xfId="5" applyNumberFormat="1" applyFont="1" applyFill="1" applyBorder="1"/>
    <xf numFmtId="0" fontId="8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31" xfId="0" applyFont="1" applyBorder="1"/>
    <xf numFmtId="0" fontId="5" fillId="0" borderId="0" xfId="0" applyFont="1" applyBorder="1"/>
    <xf numFmtId="0" fontId="5" fillId="0" borderId="26" xfId="0" applyFont="1" applyBorder="1"/>
    <xf numFmtId="0" fontId="5" fillId="0" borderId="15" xfId="0" applyFont="1" applyBorder="1"/>
    <xf numFmtId="0" fontId="5" fillId="0" borderId="27" xfId="0" applyFont="1" applyBorder="1"/>
    <xf numFmtId="0" fontId="21" fillId="6" borderId="2" xfId="4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4" fontId="20" fillId="7" borderId="3" xfId="5" applyNumberFormat="1" applyFont="1" applyBorder="1" applyAlignment="1">
      <alignment horizontal="center" vertical="center"/>
    </xf>
    <xf numFmtId="14" fontId="20" fillId="7" borderId="8" xfId="5" applyNumberFormat="1" applyFont="1" applyBorder="1" applyAlignment="1">
      <alignment horizontal="center" vertical="center"/>
    </xf>
    <xf numFmtId="14" fontId="20" fillId="7" borderId="4" xfId="5" applyNumberFormat="1" applyFont="1" applyBorder="1" applyAlignment="1">
      <alignment horizontal="center" vertical="center"/>
    </xf>
    <xf numFmtId="14" fontId="20" fillId="7" borderId="33" xfId="5" applyNumberFormat="1" applyFont="1" applyBorder="1" applyAlignment="1">
      <alignment horizontal="center" vertical="center"/>
    </xf>
    <xf numFmtId="14" fontId="20" fillId="7" borderId="6" xfId="5" applyNumberFormat="1" applyFont="1" applyBorder="1" applyAlignment="1">
      <alignment horizontal="center" vertical="center"/>
    </xf>
    <xf numFmtId="14" fontId="20" fillId="7" borderId="10" xfId="5" applyNumberFormat="1" applyFont="1" applyBorder="1" applyAlignment="1">
      <alignment horizontal="center" vertical="center"/>
    </xf>
    <xf numFmtId="14" fontId="20" fillId="7" borderId="7" xfId="5" applyNumberFormat="1" applyFont="1" applyBorder="1" applyAlignment="1">
      <alignment horizontal="center" vertical="center"/>
    </xf>
    <xf numFmtId="14" fontId="20" fillId="7" borderId="34" xfId="5" applyNumberFormat="1" applyFont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 wrapText="1"/>
    </xf>
    <xf numFmtId="14" fontId="4" fillId="7" borderId="3" xfId="5" applyNumberFormat="1" applyFont="1" applyBorder="1" applyAlignment="1">
      <alignment horizontal="center" vertical="center"/>
    </xf>
    <xf numFmtId="14" fontId="4" fillId="7" borderId="8" xfId="5" applyNumberFormat="1" applyFont="1" applyBorder="1" applyAlignment="1">
      <alignment horizontal="center" vertical="center"/>
    </xf>
    <xf numFmtId="14" fontId="4" fillId="7" borderId="4" xfId="5" applyNumberFormat="1" applyFont="1" applyBorder="1" applyAlignment="1">
      <alignment horizontal="center" vertical="center"/>
    </xf>
    <xf numFmtId="14" fontId="4" fillId="7" borderId="33" xfId="5" applyNumberFormat="1" applyFont="1" applyBorder="1" applyAlignment="1">
      <alignment horizontal="center" vertical="center"/>
    </xf>
    <xf numFmtId="14" fontId="4" fillId="7" borderId="6" xfId="5" applyNumberFormat="1" applyFont="1" applyBorder="1" applyAlignment="1">
      <alignment horizontal="center" vertical="center"/>
    </xf>
    <xf numFmtId="14" fontId="4" fillId="7" borderId="10" xfId="5" applyNumberFormat="1" applyFont="1" applyBorder="1" applyAlignment="1">
      <alignment horizontal="center" vertical="center"/>
    </xf>
    <xf numFmtId="14" fontId="4" fillId="7" borderId="7" xfId="5" applyNumberFormat="1" applyFont="1" applyBorder="1" applyAlignment="1">
      <alignment horizontal="center" vertical="center"/>
    </xf>
    <xf numFmtId="14" fontId="4" fillId="7" borderId="34" xfId="5" applyNumberFormat="1" applyFont="1" applyBorder="1" applyAlignment="1">
      <alignment horizontal="center" vertical="center"/>
    </xf>
    <xf numFmtId="0" fontId="28" fillId="6" borderId="3" xfId="4" applyFont="1" applyBorder="1" applyAlignment="1">
      <alignment horizontal="center" vertical="center" wrapText="1"/>
    </xf>
    <xf numFmtId="0" fontId="28" fillId="6" borderId="2" xfId="4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14" fontId="29" fillId="7" borderId="3" xfId="5" applyNumberFormat="1" applyFont="1" applyBorder="1" applyAlignment="1">
      <alignment horizontal="center" vertical="center"/>
    </xf>
    <xf numFmtId="14" fontId="29" fillId="7" borderId="8" xfId="5" applyNumberFormat="1" applyFont="1" applyBorder="1" applyAlignment="1">
      <alignment horizontal="center" vertical="center"/>
    </xf>
    <xf numFmtId="14" fontId="29" fillId="7" borderId="4" xfId="5" applyNumberFormat="1" applyFont="1" applyBorder="1" applyAlignment="1">
      <alignment horizontal="center" vertical="center"/>
    </xf>
    <xf numFmtId="14" fontId="29" fillId="7" borderId="33" xfId="5" applyNumberFormat="1" applyFont="1" applyBorder="1" applyAlignment="1">
      <alignment horizontal="center" vertical="center"/>
    </xf>
    <xf numFmtId="14" fontId="29" fillId="7" borderId="6" xfId="5" applyNumberFormat="1" applyFont="1" applyBorder="1" applyAlignment="1">
      <alignment horizontal="center" vertical="center"/>
    </xf>
    <xf numFmtId="14" fontId="29" fillId="7" borderId="10" xfId="5" applyNumberFormat="1" applyFont="1" applyBorder="1" applyAlignment="1">
      <alignment horizontal="center" vertical="center"/>
    </xf>
    <xf numFmtId="14" fontId="29" fillId="7" borderId="7" xfId="5" applyNumberFormat="1" applyFont="1" applyBorder="1" applyAlignment="1">
      <alignment horizontal="center" vertical="center"/>
    </xf>
    <xf numFmtId="14" fontId="29" fillId="7" borderId="34" xfId="5" applyNumberFormat="1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4" fontId="29" fillId="7" borderId="16" xfId="5" applyNumberFormat="1" applyFont="1" applyBorder="1" applyAlignment="1">
      <alignment horizontal="center" vertical="center"/>
    </xf>
    <xf numFmtId="14" fontId="29" fillId="7" borderId="14" xfId="5" applyNumberFormat="1" applyFont="1" applyBorder="1" applyAlignment="1">
      <alignment horizontal="center" vertical="center"/>
    </xf>
    <xf numFmtId="14" fontId="29" fillId="7" borderId="15" xfId="5" applyNumberFormat="1" applyFont="1" applyBorder="1" applyAlignment="1">
      <alignment horizontal="center" vertical="center"/>
    </xf>
    <xf numFmtId="14" fontId="29" fillId="7" borderId="27" xfId="5" applyNumberFormat="1" applyFont="1" applyBorder="1" applyAlignment="1">
      <alignment horizontal="center" vertical="center"/>
    </xf>
    <xf numFmtId="43" fontId="29" fillId="0" borderId="9" xfId="8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16" fillId="6" borderId="23" xfId="4" applyBorder="1" applyAlignment="1">
      <alignment horizontal="center"/>
    </xf>
    <xf numFmtId="0" fontId="16" fillId="6" borderId="25" xfId="4" applyBorder="1" applyAlignment="1">
      <alignment horizontal="center"/>
    </xf>
    <xf numFmtId="0" fontId="16" fillId="6" borderId="24" xfId="4" applyBorder="1" applyAlignment="1">
      <alignment horizontal="center"/>
    </xf>
    <xf numFmtId="0" fontId="16" fillId="6" borderId="12" xfId="4" applyBorder="1" applyAlignment="1">
      <alignment horizontal="center"/>
    </xf>
    <xf numFmtId="0" fontId="16" fillId="6" borderId="20" xfId="4" applyBorder="1" applyAlignment="1">
      <alignment horizontal="center"/>
    </xf>
    <xf numFmtId="0" fontId="16" fillId="6" borderId="18" xfId="4" applyBorder="1" applyAlignment="1">
      <alignment horizontal="center"/>
    </xf>
    <xf numFmtId="0" fontId="5" fillId="5" borderId="36" xfId="3" applyFont="1" applyBorder="1" applyAlignment="1">
      <alignment horizontal="center"/>
    </xf>
    <xf numFmtId="0" fontId="5" fillId="5" borderId="37" xfId="3" applyFont="1" applyBorder="1" applyAlignment="1">
      <alignment horizontal="center"/>
    </xf>
    <xf numFmtId="0" fontId="5" fillId="5" borderId="15" xfId="3" applyFont="1" applyBorder="1" applyAlignment="1">
      <alignment horizontal="center"/>
    </xf>
    <xf numFmtId="0" fontId="5" fillId="5" borderId="22" xfId="3" applyFont="1" applyBorder="1" applyAlignment="1">
      <alignment horizontal="center"/>
    </xf>
    <xf numFmtId="0" fontId="22" fillId="5" borderId="17" xfId="6" applyFont="1" applyFill="1" applyBorder="1" applyAlignment="1">
      <alignment horizontal="center"/>
    </xf>
    <xf numFmtId="0" fontId="22" fillId="5" borderId="28" xfId="6" applyFont="1" applyFill="1" applyBorder="1" applyAlignment="1">
      <alignment horizontal="center"/>
    </xf>
    <xf numFmtId="0" fontId="22" fillId="5" borderId="30" xfId="6" applyFont="1" applyFill="1" applyBorder="1" applyAlignment="1">
      <alignment horizontal="center"/>
    </xf>
    <xf numFmtId="0" fontId="22" fillId="5" borderId="38" xfId="6" applyFont="1" applyFill="1" applyBorder="1" applyAlignment="1">
      <alignment horizontal="center"/>
    </xf>
    <xf numFmtId="0" fontId="22" fillId="9" borderId="17" xfId="6" applyFont="1" applyFill="1" applyBorder="1" applyAlignment="1">
      <alignment horizontal="center"/>
    </xf>
    <xf numFmtId="0" fontId="22" fillId="9" borderId="28" xfId="6" applyFont="1" applyFill="1" applyBorder="1" applyAlignment="1">
      <alignment horizontal="center"/>
    </xf>
    <xf numFmtId="0" fontId="23" fillId="3" borderId="36" xfId="1" applyFont="1" applyBorder="1" applyAlignment="1">
      <alignment horizontal="center"/>
    </xf>
    <xf numFmtId="0" fontId="23" fillId="3" borderId="37" xfId="1" applyFont="1" applyBorder="1" applyAlignment="1">
      <alignment horizontal="center"/>
    </xf>
    <xf numFmtId="0" fontId="24" fillId="4" borderId="0" xfId="2" applyFont="1" applyBorder="1" applyAlignment="1">
      <alignment horizontal="center"/>
    </xf>
    <xf numFmtId="0" fontId="24" fillId="4" borderId="21" xfId="2" applyFont="1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0" fontId="25" fillId="2" borderId="21" xfId="0" applyFont="1" applyFill="1" applyBorder="1" applyAlignment="1">
      <alignment horizontal="center"/>
    </xf>
    <xf numFmtId="0" fontId="25" fillId="2" borderId="15" xfId="0" applyFont="1" applyFill="1" applyBorder="1" applyAlignment="1">
      <alignment horizontal="center"/>
    </xf>
    <xf numFmtId="0" fontId="25" fillId="2" borderId="22" xfId="0" applyFont="1" applyFill="1" applyBorder="1" applyAlignment="1">
      <alignment horizontal="center"/>
    </xf>
    <xf numFmtId="0" fontId="31" fillId="0" borderId="8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35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14" fontId="31" fillId="7" borderId="3" xfId="5" applyNumberFormat="1" applyFont="1" applyBorder="1" applyAlignment="1">
      <alignment horizontal="center" vertical="center"/>
    </xf>
    <xf numFmtId="14" fontId="31" fillId="7" borderId="8" xfId="5" applyNumberFormat="1" applyFont="1" applyBorder="1" applyAlignment="1">
      <alignment horizontal="center" vertical="center"/>
    </xf>
    <xf numFmtId="14" fontId="31" fillId="7" borderId="4" xfId="5" applyNumberFormat="1" applyFont="1" applyBorder="1" applyAlignment="1">
      <alignment horizontal="center" vertical="center"/>
    </xf>
    <xf numFmtId="14" fontId="31" fillId="7" borderId="33" xfId="5" applyNumberFormat="1" applyFont="1" applyBorder="1" applyAlignment="1">
      <alignment horizontal="center" vertical="center"/>
    </xf>
    <xf numFmtId="14" fontId="31" fillId="7" borderId="6" xfId="5" applyNumberFormat="1" applyFont="1" applyBorder="1" applyAlignment="1">
      <alignment horizontal="center" vertical="center"/>
    </xf>
    <xf numFmtId="14" fontId="31" fillId="7" borderId="10" xfId="5" applyNumberFormat="1" applyFont="1" applyBorder="1" applyAlignment="1">
      <alignment horizontal="center" vertical="center"/>
    </xf>
    <xf numFmtId="14" fontId="31" fillId="7" borderId="7" xfId="5" applyNumberFormat="1" applyFont="1" applyBorder="1" applyAlignment="1">
      <alignment horizontal="center" vertical="center"/>
    </xf>
    <xf numFmtId="14" fontId="31" fillId="7" borderId="34" xfId="5" applyNumberFormat="1" applyFont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31" fillId="0" borderId="9" xfId="0" applyFont="1" applyBorder="1" applyAlignment="1">
      <alignment vertical="center"/>
    </xf>
    <xf numFmtId="14" fontId="31" fillId="7" borderId="13" xfId="5" applyNumberFormat="1" applyFont="1" applyBorder="1" applyAlignment="1">
      <alignment horizontal="center" vertical="center"/>
    </xf>
    <xf numFmtId="14" fontId="31" fillId="7" borderId="11" xfId="5" applyNumberFormat="1" applyFont="1" applyBorder="1" applyAlignment="1">
      <alignment horizontal="center" vertical="center"/>
    </xf>
    <xf numFmtId="14" fontId="31" fillId="7" borderId="12" xfId="5" applyNumberFormat="1" applyFont="1" applyBorder="1" applyAlignment="1">
      <alignment horizontal="center" vertical="center"/>
    </xf>
    <xf numFmtId="14" fontId="31" fillId="7" borderId="31" xfId="5" applyNumberFormat="1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14" fontId="30" fillId="7" borderId="8" xfId="5" applyNumberFormat="1" applyFont="1" applyBorder="1" applyAlignment="1">
      <alignment horizontal="center" vertical="center"/>
    </xf>
    <xf numFmtId="0" fontId="30" fillId="0" borderId="32" xfId="0" applyFont="1" applyBorder="1" applyAlignment="1">
      <alignment horizontal="center" vertical="center"/>
    </xf>
    <xf numFmtId="14" fontId="30" fillId="7" borderId="3" xfId="5" applyNumberFormat="1" applyFont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top" wrapText="1"/>
    </xf>
    <xf numFmtId="0" fontId="32" fillId="0" borderId="0" xfId="0" applyNumberFormat="1" applyFont="1" applyFill="1" applyBorder="1" applyAlignment="1">
      <alignment horizontal="center" vertical="center" wrapText="1"/>
    </xf>
    <xf numFmtId="14" fontId="32" fillId="0" borderId="0" xfId="0" applyNumberFormat="1" applyFont="1" applyFill="1" applyBorder="1" applyAlignment="1">
      <alignment horizontal="center" vertical="top" wrapText="1"/>
    </xf>
    <xf numFmtId="0" fontId="32" fillId="0" borderId="0" xfId="0" applyNumberFormat="1" applyFont="1" applyFill="1" applyBorder="1" applyAlignment="1">
      <alignment vertical="top" wrapText="1"/>
    </xf>
    <xf numFmtId="0" fontId="32" fillId="0" borderId="0" xfId="0" applyNumberFormat="1" applyFont="1" applyFill="1" applyBorder="1" applyAlignment="1">
      <alignment horizontal="left" vertical="top" wrapText="1"/>
    </xf>
    <xf numFmtId="0" fontId="33" fillId="0" borderId="0" xfId="0" applyNumberFormat="1" applyFont="1" applyFill="1" applyBorder="1" applyAlignment="1">
      <alignment horizontal="center" vertical="top" wrapText="1"/>
    </xf>
    <xf numFmtId="0" fontId="34" fillId="0" borderId="26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</cellXfs>
  <cellStyles count="9">
    <cellStyle name="20% - Énfasis4" xfId="5" builtinId="42"/>
    <cellStyle name="40% - Énfasis4" xfId="7" builtinId="43"/>
    <cellStyle name="Buena" xfId="1" builtinId="26"/>
    <cellStyle name="Énfasis4" xfId="4" builtinId="41"/>
    <cellStyle name="Incorrecto" xfId="2" builtinId="27"/>
    <cellStyle name="Millares" xfId="8" builtinId="3"/>
    <cellStyle name="Normal" xfId="0" builtinId="0"/>
    <cellStyle name="Notas" xfId="3" builtinId="10"/>
    <cellStyle name="Total" xfId="6" builtinId="2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[2015 - Registro de Incidencias (Facturacion SiCC-SSiCC)  C01.xlsx]G1!Tabla dinámica3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4591199251126532E-2"/>
          <c:y val="8.6409165334188492E-2"/>
          <c:w val="0.96540880074887347"/>
          <c:h val="0.835832291152726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'G1'!$B$1:$B$2</c:f>
              <c:strCache>
                <c:ptCount val="1"/>
                <c:pt idx="0">
                  <c:v>Proceso Facturacion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'G1'!$A$3:$A$24</c:f>
              <c:multiLvlStrCache>
                <c:ptCount val="19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  <c:pt idx="18">
                    <c:v>C01</c:v>
                  </c:pt>
                </c:lvl>
                <c:lvl>
                  <c:pt idx="0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'G1'!$B$3:$B$24</c:f>
              <c:numCache>
                <c:formatCode>General</c:formatCode>
                <c:ptCount val="19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19</c:v>
                </c:pt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9</c:v>
                </c:pt>
                <c:pt idx="9">
                  <c:v>16</c:v>
                </c:pt>
                <c:pt idx="10">
                  <c:v>9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</c:numCache>
            </c:numRef>
          </c:val>
        </c:ser>
        <c:ser>
          <c:idx val="1"/>
          <c:order val="1"/>
          <c:tx>
            <c:strRef>
              <c:f>'G1'!$C$1:$C$2</c:f>
              <c:strCache>
                <c:ptCount val="1"/>
                <c:pt idx="0">
                  <c:v>Proceso Perifericos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'G1'!$A$3:$A$24</c:f>
              <c:multiLvlStrCache>
                <c:ptCount val="19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  <c:pt idx="18">
                    <c:v>C01</c:v>
                  </c:pt>
                </c:lvl>
                <c:lvl>
                  <c:pt idx="0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'G1'!$C$3:$C$24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  <c:pt idx="6">
                  <c:v>19</c:v>
                </c:pt>
                <c:pt idx="7">
                  <c:v>14</c:v>
                </c:pt>
                <c:pt idx="8">
                  <c:v>14</c:v>
                </c:pt>
                <c:pt idx="9">
                  <c:v>26</c:v>
                </c:pt>
                <c:pt idx="10">
                  <c:v>18</c:v>
                </c:pt>
                <c:pt idx="11">
                  <c:v>14</c:v>
                </c:pt>
                <c:pt idx="12">
                  <c:v>28</c:v>
                </c:pt>
                <c:pt idx="13">
                  <c:v>25</c:v>
                </c:pt>
                <c:pt idx="14">
                  <c:v>18</c:v>
                </c:pt>
                <c:pt idx="15">
                  <c:v>13</c:v>
                </c:pt>
                <c:pt idx="16">
                  <c:v>38</c:v>
                </c:pt>
                <c:pt idx="17">
                  <c:v>5</c:v>
                </c:pt>
                <c:pt idx="18">
                  <c:v>23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63760128"/>
        <c:axId val="263762088"/>
      </c:barChart>
      <c:catAx>
        <c:axId val="26376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3762088"/>
        <c:crosses val="autoZero"/>
        <c:auto val="1"/>
        <c:lblAlgn val="ctr"/>
        <c:lblOffset val="100"/>
        <c:noMultiLvlLbl val="0"/>
      </c:catAx>
      <c:valAx>
        <c:axId val="26376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376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C01.xlsx]A3!Tabla 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Número de incidentes por Origen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'A3'!$B$3:$B$4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'A3'!$A$5:$A$14</c:f>
              <c:multiLvlStrCache>
                <c:ptCount val="7"/>
                <c:lvl>
                  <c:pt idx="0">
                    <c:v>Error SAP</c:v>
                  </c:pt>
                  <c:pt idx="1">
                    <c:v>Inconsitencia en DATA</c:v>
                  </c:pt>
                  <c:pt idx="2">
                    <c:v>Error RV</c:v>
                  </c:pt>
                  <c:pt idx="3">
                    <c:v>Error DAT-BICON</c:v>
                  </c:pt>
                  <c:pt idx="4">
                    <c:v>Error DAT-SSiCC</c:v>
                  </c:pt>
                  <c:pt idx="5">
                    <c:v>Error Carga de Bancos</c:v>
                  </c:pt>
                  <c:pt idx="6">
                    <c:v>Error DAT-SICC</c:v>
                  </c:pt>
                </c:lvl>
                <c:lvl>
                  <c:pt idx="0">
                    <c:v>Facturacion</c:v>
                  </c:pt>
                  <c:pt idx="3">
                    <c:v>Perifericos</c:v>
                  </c:pt>
                </c:lvl>
              </c:multiLvlStrCache>
            </c:multiLvlStrRef>
          </c:cat>
          <c:val>
            <c:numRef>
              <c:f>'A3'!$B$5:$B$14</c:f>
              <c:numCache>
                <c:formatCode>General</c:formatCode>
                <c:ptCount val="7"/>
                <c:pt idx="3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'A3'!$C$3:$C$4</c:f>
              <c:strCache>
                <c:ptCount val="1"/>
                <c:pt idx="0">
                  <c:v>DOMINICANA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'A3'!$A$5:$A$14</c:f>
              <c:multiLvlStrCache>
                <c:ptCount val="7"/>
                <c:lvl>
                  <c:pt idx="0">
                    <c:v>Error SAP</c:v>
                  </c:pt>
                  <c:pt idx="1">
                    <c:v>Inconsitencia en DATA</c:v>
                  </c:pt>
                  <c:pt idx="2">
                    <c:v>Error RV</c:v>
                  </c:pt>
                  <c:pt idx="3">
                    <c:v>Error DAT-BICON</c:v>
                  </c:pt>
                  <c:pt idx="4">
                    <c:v>Error DAT-SSiCC</c:v>
                  </c:pt>
                  <c:pt idx="5">
                    <c:v>Error Carga de Bancos</c:v>
                  </c:pt>
                  <c:pt idx="6">
                    <c:v>Error DAT-SICC</c:v>
                  </c:pt>
                </c:lvl>
                <c:lvl>
                  <c:pt idx="0">
                    <c:v>Facturacion</c:v>
                  </c:pt>
                  <c:pt idx="3">
                    <c:v>Perifericos</c:v>
                  </c:pt>
                </c:lvl>
              </c:multiLvlStrCache>
            </c:multiLvlStrRef>
          </c:cat>
          <c:val>
            <c:numRef>
              <c:f>'A3'!$C$5:$C$14</c:f>
              <c:numCache>
                <c:formatCode>General</c:formatCode>
                <c:ptCount val="7"/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'A3'!$D$3:$D$4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'A3'!$A$5:$A$14</c:f>
              <c:multiLvlStrCache>
                <c:ptCount val="7"/>
                <c:lvl>
                  <c:pt idx="0">
                    <c:v>Error SAP</c:v>
                  </c:pt>
                  <c:pt idx="1">
                    <c:v>Inconsitencia en DATA</c:v>
                  </c:pt>
                  <c:pt idx="2">
                    <c:v>Error RV</c:v>
                  </c:pt>
                  <c:pt idx="3">
                    <c:v>Error DAT-BICON</c:v>
                  </c:pt>
                  <c:pt idx="4">
                    <c:v>Error DAT-SSiCC</c:v>
                  </c:pt>
                  <c:pt idx="5">
                    <c:v>Error Carga de Bancos</c:v>
                  </c:pt>
                  <c:pt idx="6">
                    <c:v>Error DAT-SICC</c:v>
                  </c:pt>
                </c:lvl>
                <c:lvl>
                  <c:pt idx="0">
                    <c:v>Facturacion</c:v>
                  </c:pt>
                  <c:pt idx="3">
                    <c:v>Perifericos</c:v>
                  </c:pt>
                </c:lvl>
              </c:multiLvlStrCache>
            </c:multiLvlStrRef>
          </c:cat>
          <c:val>
            <c:numRef>
              <c:f>'A3'!$D$5:$D$14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'A3'!$E$3:$E$4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'A3'!$A$5:$A$14</c:f>
              <c:multiLvlStrCache>
                <c:ptCount val="7"/>
                <c:lvl>
                  <c:pt idx="0">
                    <c:v>Error SAP</c:v>
                  </c:pt>
                  <c:pt idx="1">
                    <c:v>Inconsitencia en DATA</c:v>
                  </c:pt>
                  <c:pt idx="2">
                    <c:v>Error RV</c:v>
                  </c:pt>
                  <c:pt idx="3">
                    <c:v>Error DAT-BICON</c:v>
                  </c:pt>
                  <c:pt idx="4">
                    <c:v>Error DAT-SSiCC</c:v>
                  </c:pt>
                  <c:pt idx="5">
                    <c:v>Error Carga de Bancos</c:v>
                  </c:pt>
                  <c:pt idx="6">
                    <c:v>Error DAT-SICC</c:v>
                  </c:pt>
                </c:lvl>
                <c:lvl>
                  <c:pt idx="0">
                    <c:v>Facturacion</c:v>
                  </c:pt>
                  <c:pt idx="3">
                    <c:v>Perifericos</c:v>
                  </c:pt>
                </c:lvl>
              </c:multiLvlStrCache>
            </c:multiLvlStrRef>
          </c:cat>
          <c:val>
            <c:numRef>
              <c:f>'A3'!$E$5:$E$14</c:f>
              <c:numCache>
                <c:formatCode>General</c:formatCode>
                <c:ptCount val="7"/>
                <c:pt idx="1">
                  <c:v>1</c:v>
                </c:pt>
                <c:pt idx="3">
                  <c:v>2</c:v>
                </c:pt>
                <c:pt idx="6">
                  <c:v>1</c:v>
                </c:pt>
              </c:numCache>
            </c:numRef>
          </c:val>
        </c:ser>
        <c:ser>
          <c:idx val="4"/>
          <c:order val="4"/>
          <c:tx>
            <c:strRef>
              <c:f>'A3'!$F$3:$F$4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'A3'!$A$5:$A$14</c:f>
              <c:multiLvlStrCache>
                <c:ptCount val="7"/>
                <c:lvl>
                  <c:pt idx="0">
                    <c:v>Error SAP</c:v>
                  </c:pt>
                  <c:pt idx="1">
                    <c:v>Inconsitencia en DATA</c:v>
                  </c:pt>
                  <c:pt idx="2">
                    <c:v>Error RV</c:v>
                  </c:pt>
                  <c:pt idx="3">
                    <c:v>Error DAT-BICON</c:v>
                  </c:pt>
                  <c:pt idx="4">
                    <c:v>Error DAT-SSiCC</c:v>
                  </c:pt>
                  <c:pt idx="5">
                    <c:v>Error Carga de Bancos</c:v>
                  </c:pt>
                  <c:pt idx="6">
                    <c:v>Error DAT-SICC</c:v>
                  </c:pt>
                </c:lvl>
                <c:lvl>
                  <c:pt idx="0">
                    <c:v>Facturacion</c:v>
                  </c:pt>
                  <c:pt idx="3">
                    <c:v>Perifericos</c:v>
                  </c:pt>
                </c:lvl>
              </c:multiLvlStrCache>
            </c:multiLvlStrRef>
          </c:cat>
          <c:val>
            <c:numRef>
              <c:f>'A3'!$F$5:$F$14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'A3'!$G$3:$G$4</c:f>
              <c:strCache>
                <c:ptCount val="1"/>
                <c:pt idx="0">
                  <c:v>SALVADOR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'A3'!$A$5:$A$14</c:f>
              <c:multiLvlStrCache>
                <c:ptCount val="7"/>
                <c:lvl>
                  <c:pt idx="0">
                    <c:v>Error SAP</c:v>
                  </c:pt>
                  <c:pt idx="1">
                    <c:v>Inconsitencia en DATA</c:v>
                  </c:pt>
                  <c:pt idx="2">
                    <c:v>Error RV</c:v>
                  </c:pt>
                  <c:pt idx="3">
                    <c:v>Error DAT-BICON</c:v>
                  </c:pt>
                  <c:pt idx="4">
                    <c:v>Error DAT-SSiCC</c:v>
                  </c:pt>
                  <c:pt idx="5">
                    <c:v>Error Carga de Bancos</c:v>
                  </c:pt>
                  <c:pt idx="6">
                    <c:v>Error DAT-SICC</c:v>
                  </c:pt>
                </c:lvl>
                <c:lvl>
                  <c:pt idx="0">
                    <c:v>Facturacion</c:v>
                  </c:pt>
                  <c:pt idx="3">
                    <c:v>Perifericos</c:v>
                  </c:pt>
                </c:lvl>
              </c:multiLvlStrCache>
            </c:multiLvlStrRef>
          </c:cat>
          <c:val>
            <c:numRef>
              <c:f>'A3'!$G$5:$G$14</c:f>
              <c:numCache>
                <c:formatCode>General</c:formatCode>
                <c:ptCount val="7"/>
                <c:pt idx="1">
                  <c:v>1</c:v>
                </c:pt>
                <c:pt idx="3">
                  <c:v>3</c:v>
                </c:pt>
              </c:numCache>
            </c:numRef>
          </c:val>
        </c:ser>
        <c:ser>
          <c:idx val="6"/>
          <c:order val="6"/>
          <c:tx>
            <c:strRef>
              <c:f>'A3'!$H$3:$H$4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'A3'!$A$5:$A$14</c:f>
              <c:multiLvlStrCache>
                <c:ptCount val="7"/>
                <c:lvl>
                  <c:pt idx="0">
                    <c:v>Error SAP</c:v>
                  </c:pt>
                  <c:pt idx="1">
                    <c:v>Inconsitencia en DATA</c:v>
                  </c:pt>
                  <c:pt idx="2">
                    <c:v>Error RV</c:v>
                  </c:pt>
                  <c:pt idx="3">
                    <c:v>Error DAT-BICON</c:v>
                  </c:pt>
                  <c:pt idx="4">
                    <c:v>Error DAT-SSiCC</c:v>
                  </c:pt>
                  <c:pt idx="5">
                    <c:v>Error Carga de Bancos</c:v>
                  </c:pt>
                  <c:pt idx="6">
                    <c:v>Error DAT-SICC</c:v>
                  </c:pt>
                </c:lvl>
                <c:lvl>
                  <c:pt idx="0">
                    <c:v>Facturacion</c:v>
                  </c:pt>
                  <c:pt idx="3">
                    <c:v>Perifericos</c:v>
                  </c:pt>
                </c:lvl>
              </c:multiLvlStrCache>
            </c:multiLvlStrRef>
          </c:cat>
          <c:val>
            <c:numRef>
              <c:f>'A3'!$H$5:$H$14</c:f>
              <c:numCache>
                <c:formatCode>General</c:formatCode>
                <c:ptCount val="7"/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7"/>
          <c:order val="7"/>
          <c:tx>
            <c:strRef>
              <c:f>'A3'!$I$3:$I$4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'A3'!$A$5:$A$14</c:f>
              <c:multiLvlStrCache>
                <c:ptCount val="7"/>
                <c:lvl>
                  <c:pt idx="0">
                    <c:v>Error SAP</c:v>
                  </c:pt>
                  <c:pt idx="1">
                    <c:v>Inconsitencia en DATA</c:v>
                  </c:pt>
                  <c:pt idx="2">
                    <c:v>Error RV</c:v>
                  </c:pt>
                  <c:pt idx="3">
                    <c:v>Error DAT-BICON</c:v>
                  </c:pt>
                  <c:pt idx="4">
                    <c:v>Error DAT-SSiCC</c:v>
                  </c:pt>
                  <c:pt idx="5">
                    <c:v>Error Carga de Bancos</c:v>
                  </c:pt>
                  <c:pt idx="6">
                    <c:v>Error DAT-SICC</c:v>
                  </c:pt>
                </c:lvl>
                <c:lvl>
                  <c:pt idx="0">
                    <c:v>Facturacion</c:v>
                  </c:pt>
                  <c:pt idx="3">
                    <c:v>Perifericos</c:v>
                  </c:pt>
                </c:lvl>
              </c:multiLvlStrCache>
            </c:multiLvlStrRef>
          </c:cat>
          <c:val>
            <c:numRef>
              <c:f>'A3'!$I$5:$I$14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</c:ser>
        <c:ser>
          <c:idx val="8"/>
          <c:order val="8"/>
          <c:tx>
            <c:strRef>
              <c:f>'A3'!$J$3:$J$4</c:f>
              <c:strCache>
                <c:ptCount val="1"/>
                <c:pt idx="0">
                  <c:v>PUERTO RICO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'A3'!$A$5:$A$14</c:f>
              <c:multiLvlStrCache>
                <c:ptCount val="7"/>
                <c:lvl>
                  <c:pt idx="0">
                    <c:v>Error SAP</c:v>
                  </c:pt>
                  <c:pt idx="1">
                    <c:v>Inconsitencia en DATA</c:v>
                  </c:pt>
                  <c:pt idx="2">
                    <c:v>Error RV</c:v>
                  </c:pt>
                  <c:pt idx="3">
                    <c:v>Error DAT-BICON</c:v>
                  </c:pt>
                  <c:pt idx="4">
                    <c:v>Error DAT-SSiCC</c:v>
                  </c:pt>
                  <c:pt idx="5">
                    <c:v>Error Carga de Bancos</c:v>
                  </c:pt>
                  <c:pt idx="6">
                    <c:v>Error DAT-SICC</c:v>
                  </c:pt>
                </c:lvl>
                <c:lvl>
                  <c:pt idx="0">
                    <c:v>Facturacion</c:v>
                  </c:pt>
                  <c:pt idx="3">
                    <c:v>Perifericos</c:v>
                  </c:pt>
                </c:lvl>
              </c:multiLvlStrCache>
            </c:multiLvlStrRef>
          </c:cat>
          <c:val>
            <c:numRef>
              <c:f>'A3'!$J$5:$J$14</c:f>
              <c:numCache>
                <c:formatCode>General</c:formatCode>
                <c:ptCount val="7"/>
                <c:pt idx="3">
                  <c:v>6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5025048"/>
        <c:axId val="265024656"/>
      </c:barChart>
      <c:valAx>
        <c:axId val="26502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5025048"/>
        <c:crosses val="autoZero"/>
        <c:crossBetween val="between"/>
      </c:valAx>
      <c:catAx>
        <c:axId val="26502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502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C01.xlsx]B1!Tabla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Horas empleadas por País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'B1'!$B$1:$B$2</c:f>
              <c:strCache>
                <c:ptCount val="1"/>
                <c:pt idx="0">
                  <c:v>Facturacion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'B1'!$A$3:$A$12</c:f>
              <c:strCache>
                <c:ptCount val="9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  <c:pt idx="6">
                  <c:v>CHILE</c:v>
                </c:pt>
                <c:pt idx="7">
                  <c:v>COSTA RICA</c:v>
                </c:pt>
                <c:pt idx="8">
                  <c:v>PUERTO RICO</c:v>
                </c:pt>
              </c:strCache>
            </c:strRef>
          </c:cat>
          <c:val>
            <c:numRef>
              <c:f>'B1'!$B$3:$B$12</c:f>
              <c:numCache>
                <c:formatCode>General</c:formatCode>
                <c:ptCount val="9"/>
                <c:pt idx="2">
                  <c:v>1</c:v>
                </c:pt>
                <c:pt idx="3">
                  <c:v>0.5</c:v>
                </c:pt>
                <c:pt idx="4">
                  <c:v>7</c:v>
                </c:pt>
                <c:pt idx="5">
                  <c:v>1</c:v>
                </c:pt>
                <c:pt idx="6">
                  <c:v>9</c:v>
                </c:pt>
              </c:numCache>
            </c:numRef>
          </c:val>
        </c:ser>
        <c:ser>
          <c:idx val="1"/>
          <c:order val="1"/>
          <c:tx>
            <c:strRef>
              <c:f>'B1'!$C$1:$C$2</c:f>
              <c:strCache>
                <c:ptCount val="1"/>
                <c:pt idx="0">
                  <c:v>Perifericos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'B1'!$A$3:$A$12</c:f>
              <c:strCache>
                <c:ptCount val="9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  <c:pt idx="6">
                  <c:v>CHILE</c:v>
                </c:pt>
                <c:pt idx="7">
                  <c:v>COSTA RICA</c:v>
                </c:pt>
                <c:pt idx="8">
                  <c:v>PUERTO RICO</c:v>
                </c:pt>
              </c:strCache>
            </c:strRef>
          </c:cat>
          <c:val>
            <c:numRef>
              <c:f>'B1'!$C$3:$C$12</c:f>
              <c:numCache>
                <c:formatCode>General</c:formatCode>
                <c:ptCount val="9"/>
                <c:pt idx="0">
                  <c:v>7.5</c:v>
                </c:pt>
                <c:pt idx="1">
                  <c:v>1</c:v>
                </c:pt>
                <c:pt idx="2">
                  <c:v>1</c:v>
                </c:pt>
                <c:pt idx="3">
                  <c:v>4.5</c:v>
                </c:pt>
                <c:pt idx="5">
                  <c:v>5</c:v>
                </c:pt>
                <c:pt idx="6">
                  <c:v>3.5</c:v>
                </c:pt>
                <c:pt idx="7">
                  <c:v>1</c:v>
                </c:pt>
                <c:pt idx="8">
                  <c:v>8.5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65021128"/>
        <c:axId val="265023088"/>
      </c:barChart>
      <c:catAx>
        <c:axId val="26502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5023088"/>
        <c:crosses val="autoZero"/>
        <c:auto val="1"/>
        <c:lblAlgn val="ctr"/>
        <c:lblOffset val="100"/>
        <c:noMultiLvlLbl val="0"/>
      </c:catAx>
      <c:valAx>
        <c:axId val="2650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502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C01.xlsx]B2!Tabla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de horas empleadas por origen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'B2'!$B$1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'B2'!$A$2:$A$9</c:f>
              <c:strCache>
                <c:ptCount val="7"/>
                <c:pt idx="0">
                  <c:v>Error DAT-BICON</c:v>
                </c:pt>
                <c:pt idx="1">
                  <c:v>Error SAP</c:v>
                </c:pt>
                <c:pt idx="2">
                  <c:v>Inconsitencia en DATA</c:v>
                </c:pt>
                <c:pt idx="3">
                  <c:v>Error DAT-SSiCC</c:v>
                </c:pt>
                <c:pt idx="4">
                  <c:v>Error RV</c:v>
                </c:pt>
                <c:pt idx="5">
                  <c:v>Error Carga de Bancos</c:v>
                </c:pt>
                <c:pt idx="6">
                  <c:v>Error DAT-SICC</c:v>
                </c:pt>
              </c:strCache>
            </c:strRef>
          </c:cat>
          <c:val>
            <c:numRef>
              <c:f>'B2'!$B$2:$B$9</c:f>
              <c:numCache>
                <c:formatCode>General</c:formatCode>
                <c:ptCount val="7"/>
                <c:pt idx="0">
                  <c:v>28</c:v>
                </c:pt>
                <c:pt idx="1">
                  <c:v>8</c:v>
                </c:pt>
                <c:pt idx="2">
                  <c:v>1.5</c:v>
                </c:pt>
                <c:pt idx="3">
                  <c:v>0.5</c:v>
                </c:pt>
                <c:pt idx="4">
                  <c:v>9</c:v>
                </c:pt>
                <c:pt idx="5">
                  <c:v>1.5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C01.xlsx]B3!Tabla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Horas empleadas por Origen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'B3'!$B$1:$B$2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'B3'!$A$3:$A$7</c:f>
              <c:multiLvlStrCache>
                <c:ptCount val="2"/>
                <c:lvl>
                  <c:pt idx="0">
                    <c:v>Error SAP</c:v>
                  </c:pt>
                  <c:pt idx="1">
                    <c:v>Error DAT-BICON</c:v>
                  </c:pt>
                </c:lvl>
                <c:lvl>
                  <c:pt idx="0">
                    <c:v>Facturacion</c:v>
                  </c:pt>
                  <c:pt idx="1">
                    <c:v>Perifericos</c:v>
                  </c:pt>
                </c:lvl>
              </c:multiLvlStrCache>
            </c:multiLvlStrRef>
          </c:cat>
          <c:val>
            <c:numRef>
              <c:f>'B3'!$B$3:$B$7</c:f>
              <c:numCache>
                <c:formatCode>General</c:formatCode>
                <c:ptCount val="2"/>
                <c:pt idx="1">
                  <c:v>5</c:v>
                </c:pt>
              </c:numCache>
            </c:numRef>
          </c:val>
        </c:ser>
        <c:ser>
          <c:idx val="1"/>
          <c:order val="1"/>
          <c:tx>
            <c:strRef>
              <c:f>'B3'!$C$1:$C$2</c:f>
              <c:strCache>
                <c:ptCount val="1"/>
                <c:pt idx="0">
                  <c:v>DOMINICANA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'B3'!$A$3:$A$7</c:f>
              <c:multiLvlStrCache>
                <c:ptCount val="2"/>
                <c:lvl>
                  <c:pt idx="0">
                    <c:v>Error SAP</c:v>
                  </c:pt>
                  <c:pt idx="1">
                    <c:v>Error DAT-BICON</c:v>
                  </c:pt>
                </c:lvl>
                <c:lvl>
                  <c:pt idx="0">
                    <c:v>Facturacion</c:v>
                  </c:pt>
                  <c:pt idx="1">
                    <c:v>Perifericos</c:v>
                  </c:pt>
                </c:lvl>
              </c:multiLvlStrCache>
            </c:multiLvlStrRef>
          </c:cat>
          <c:val>
            <c:numRef>
              <c:f>'B3'!$C$3:$C$7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'B3'!$D$1:$D$2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'B3'!$A$3:$A$7</c:f>
              <c:multiLvlStrCache>
                <c:ptCount val="2"/>
                <c:lvl>
                  <c:pt idx="0">
                    <c:v>Error SAP</c:v>
                  </c:pt>
                  <c:pt idx="1">
                    <c:v>Error DAT-BICON</c:v>
                  </c:pt>
                </c:lvl>
                <c:lvl>
                  <c:pt idx="0">
                    <c:v>Facturacion</c:v>
                  </c:pt>
                  <c:pt idx="1">
                    <c:v>Perifericos</c:v>
                  </c:pt>
                </c:lvl>
              </c:multiLvlStrCache>
            </c:multiLvlStrRef>
          </c:cat>
          <c:val>
            <c:numRef>
              <c:f>'B3'!$D$3:$D$7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'B3'!$E$1:$E$2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'B3'!$A$3:$A$7</c:f>
              <c:multiLvlStrCache>
                <c:ptCount val="2"/>
                <c:lvl>
                  <c:pt idx="0">
                    <c:v>Error SAP</c:v>
                  </c:pt>
                  <c:pt idx="1">
                    <c:v>Error DAT-BICON</c:v>
                  </c:pt>
                </c:lvl>
                <c:lvl>
                  <c:pt idx="0">
                    <c:v>Facturacion</c:v>
                  </c:pt>
                  <c:pt idx="1">
                    <c:v>Perifericos</c:v>
                  </c:pt>
                </c:lvl>
              </c:multiLvlStrCache>
            </c:multiLvlStrRef>
          </c:cat>
          <c:val>
            <c:numRef>
              <c:f>'B3'!$E$3:$E$7</c:f>
              <c:numCache>
                <c:formatCode>General</c:formatCode>
                <c:ptCount val="2"/>
                <c:pt idx="1">
                  <c:v>3.5</c:v>
                </c:pt>
              </c:numCache>
            </c:numRef>
          </c:val>
        </c:ser>
        <c:ser>
          <c:idx val="4"/>
          <c:order val="4"/>
          <c:tx>
            <c:strRef>
              <c:f>'B3'!$F$1:$F$2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'B3'!$A$3:$A$7</c:f>
              <c:multiLvlStrCache>
                <c:ptCount val="2"/>
                <c:lvl>
                  <c:pt idx="0">
                    <c:v>Error SAP</c:v>
                  </c:pt>
                  <c:pt idx="1">
                    <c:v>Error DAT-BICON</c:v>
                  </c:pt>
                </c:lvl>
                <c:lvl>
                  <c:pt idx="0">
                    <c:v>Facturacion</c:v>
                  </c:pt>
                  <c:pt idx="1">
                    <c:v>Perifericos</c:v>
                  </c:pt>
                </c:lvl>
              </c:multiLvlStrCache>
            </c:multiLvlStrRef>
          </c:cat>
          <c:val>
            <c:numRef>
              <c:f>'B3'!$F$3:$F$7</c:f>
              <c:numCache>
                <c:formatCode>General</c:formatCode>
                <c:ptCount val="2"/>
                <c:pt idx="0">
                  <c:v>7</c:v>
                </c:pt>
              </c:numCache>
            </c:numRef>
          </c:val>
        </c:ser>
        <c:ser>
          <c:idx val="5"/>
          <c:order val="5"/>
          <c:tx>
            <c:strRef>
              <c:f>'B3'!$G$1:$G$2</c:f>
              <c:strCache>
                <c:ptCount val="1"/>
                <c:pt idx="0">
                  <c:v>SALVADOR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'B3'!$A$3:$A$7</c:f>
              <c:multiLvlStrCache>
                <c:ptCount val="2"/>
                <c:lvl>
                  <c:pt idx="0">
                    <c:v>Error SAP</c:v>
                  </c:pt>
                  <c:pt idx="1">
                    <c:v>Error DAT-BICON</c:v>
                  </c:pt>
                </c:lvl>
                <c:lvl>
                  <c:pt idx="0">
                    <c:v>Facturacion</c:v>
                  </c:pt>
                  <c:pt idx="1">
                    <c:v>Perifericos</c:v>
                  </c:pt>
                </c:lvl>
              </c:multiLvlStrCache>
            </c:multiLvlStrRef>
          </c:cat>
          <c:val>
            <c:numRef>
              <c:f>'B3'!$G$3:$G$7</c:f>
              <c:numCache>
                <c:formatCode>General</c:formatCode>
                <c:ptCount val="2"/>
                <c:pt idx="1">
                  <c:v>5</c:v>
                </c:pt>
              </c:numCache>
            </c:numRef>
          </c:val>
        </c:ser>
        <c:ser>
          <c:idx val="6"/>
          <c:order val="6"/>
          <c:tx>
            <c:strRef>
              <c:f>'B3'!$H$1:$H$2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'B3'!$A$3:$A$7</c:f>
              <c:multiLvlStrCache>
                <c:ptCount val="2"/>
                <c:lvl>
                  <c:pt idx="0">
                    <c:v>Error SAP</c:v>
                  </c:pt>
                  <c:pt idx="1">
                    <c:v>Error DAT-BICON</c:v>
                  </c:pt>
                </c:lvl>
                <c:lvl>
                  <c:pt idx="0">
                    <c:v>Facturacion</c:v>
                  </c:pt>
                  <c:pt idx="1">
                    <c:v>Perifericos</c:v>
                  </c:pt>
                </c:lvl>
              </c:multiLvlStrCache>
            </c:multiLvlStrRef>
          </c:cat>
          <c:val>
            <c:numRef>
              <c:f>'B3'!$H$3:$H$7</c:f>
              <c:numCache>
                <c:formatCode>General</c:formatCode>
                <c:ptCount val="2"/>
                <c:pt idx="1">
                  <c:v>3.5</c:v>
                </c:pt>
              </c:numCache>
            </c:numRef>
          </c:val>
        </c:ser>
        <c:ser>
          <c:idx val="7"/>
          <c:order val="7"/>
          <c:tx>
            <c:strRef>
              <c:f>'B3'!$I$1:$I$2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'B3'!$A$3:$A$7</c:f>
              <c:multiLvlStrCache>
                <c:ptCount val="2"/>
                <c:lvl>
                  <c:pt idx="0">
                    <c:v>Error SAP</c:v>
                  </c:pt>
                  <c:pt idx="1">
                    <c:v>Error DAT-BICON</c:v>
                  </c:pt>
                </c:lvl>
                <c:lvl>
                  <c:pt idx="0">
                    <c:v>Facturacion</c:v>
                  </c:pt>
                  <c:pt idx="1">
                    <c:v>Perifericos</c:v>
                  </c:pt>
                </c:lvl>
              </c:multiLvlStrCache>
            </c:multiLvlStrRef>
          </c:cat>
          <c:val>
            <c:numRef>
              <c:f>'B3'!$I$3:$I$7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8"/>
          <c:order val="8"/>
          <c:tx>
            <c:strRef>
              <c:f>'B3'!$J$1:$J$2</c:f>
              <c:strCache>
                <c:ptCount val="1"/>
                <c:pt idx="0">
                  <c:v>PUERTO RICO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'B3'!$A$3:$A$7</c:f>
              <c:multiLvlStrCache>
                <c:ptCount val="2"/>
                <c:lvl>
                  <c:pt idx="0">
                    <c:v>Error SAP</c:v>
                  </c:pt>
                  <c:pt idx="1">
                    <c:v>Error DAT-BICON</c:v>
                  </c:pt>
                </c:lvl>
                <c:lvl>
                  <c:pt idx="0">
                    <c:v>Facturacion</c:v>
                  </c:pt>
                  <c:pt idx="1">
                    <c:v>Perifericos</c:v>
                  </c:pt>
                </c:lvl>
              </c:multiLvlStrCache>
            </c:multiLvlStrRef>
          </c:cat>
          <c:val>
            <c:numRef>
              <c:f>'B3'!$J$3:$J$7</c:f>
              <c:numCache>
                <c:formatCode>General</c:formatCode>
                <c:ptCount val="2"/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5023872"/>
        <c:axId val="265026224"/>
      </c:barChart>
      <c:catAx>
        <c:axId val="2650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5026224"/>
        <c:crosses val="autoZero"/>
        <c:auto val="1"/>
        <c:lblAlgn val="ctr"/>
        <c:lblOffset val="100"/>
        <c:noMultiLvlLbl val="0"/>
      </c:catAx>
      <c:valAx>
        <c:axId val="26502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50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[2015 - Registro de Incidencias (Facturacion SiCC-SSiCC)  C01.xlsx]V2!Tabla dinámica6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FF0000"/>
                </a:solidFill>
              </a:rPr>
              <a:t>Horas empleadas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0747796978254096"/>
          <c:y val="0.20535536336646443"/>
          <c:w val="0.68497062102243345"/>
          <c:h val="0.706987134804870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'V2'!$B$3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'V2'!$A$4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'V2'!$B$4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3767184"/>
        <c:axId val="306328432"/>
      </c:barChart>
      <c:catAx>
        <c:axId val="263767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06328432"/>
        <c:crosses val="autoZero"/>
        <c:auto val="1"/>
        <c:lblAlgn val="ctr"/>
        <c:lblOffset val="100"/>
        <c:noMultiLvlLbl val="0"/>
      </c:catAx>
      <c:valAx>
        <c:axId val="3063284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376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C01.xlsx]V1!Tabla dinámica5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solidFill>
                  <a:srgbClr val="FF0000"/>
                </a:solidFill>
                <a:effectLst/>
              </a:rPr>
              <a:t>Horas empleadas</a:t>
            </a:r>
            <a:endParaRPr lang="en-US">
              <a:solidFill>
                <a:srgbClr val="FF0000"/>
              </a:solidFill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'V1'!$B$3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'V1'!$A$4:$A$6</c:f>
              <c:multiLvlStrCache>
                <c:ptCount val="1"/>
                <c:lvl>
                  <c:pt idx="0">
                    <c:v>Error SAP</c:v>
                  </c:pt>
                </c:lvl>
                <c:lvl>
                  <c:pt idx="0">
                    <c:v>Facturacion</c:v>
                  </c:pt>
                </c:lvl>
              </c:multiLvlStrCache>
            </c:multiLvlStrRef>
          </c:cat>
          <c:val>
            <c:numRef>
              <c:f>'V1'!$B$4:$B$6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3766008"/>
        <c:axId val="263764832"/>
      </c:barChart>
      <c:catAx>
        <c:axId val="263766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63764832"/>
        <c:crosses val="autoZero"/>
        <c:auto val="1"/>
        <c:lblAlgn val="ctr"/>
        <c:lblOffset val="100"/>
        <c:noMultiLvlLbl val="0"/>
      </c:catAx>
      <c:valAx>
        <c:axId val="2637648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3766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[2015 - Registro de Incidencias (Facturacion SiCC-SSiCC)  C01.xlsx]G2!Tabla dinámica1</c:name>
    <c:fmtId val="0"/>
  </c:pivotSource>
  <c:chart>
    <c:autoTitleDeleted val="1"/>
    <c:pivotFmts>
      <c:pivotFmt>
        <c:idx val="0"/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'G2'!$B$1</c:f>
              <c:strCache>
                <c:ptCount val="1"/>
                <c:pt idx="0">
                  <c:v>Total Incidentes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'G2'!$A$2:$A$23</c:f>
              <c:multiLvlStrCache>
                <c:ptCount val="19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  <c:pt idx="18">
                    <c:v>C01</c:v>
                  </c:pt>
                </c:lvl>
                <c:lvl>
                  <c:pt idx="0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'G2'!$B$2:$B$23</c:f>
              <c:numCache>
                <c:formatCode>General</c:formatCode>
                <c:ptCount val="19"/>
                <c:pt idx="0">
                  <c:v>2</c:v>
                </c:pt>
                <c:pt idx="1">
                  <c:v>13</c:v>
                </c:pt>
                <c:pt idx="2">
                  <c:v>8</c:v>
                </c:pt>
                <c:pt idx="3">
                  <c:v>10</c:v>
                </c:pt>
                <c:pt idx="4">
                  <c:v>28</c:v>
                </c:pt>
                <c:pt idx="5">
                  <c:v>19</c:v>
                </c:pt>
                <c:pt idx="6">
                  <c:v>37</c:v>
                </c:pt>
                <c:pt idx="7">
                  <c:v>31</c:v>
                </c:pt>
                <c:pt idx="8">
                  <c:v>23</c:v>
                </c:pt>
                <c:pt idx="9">
                  <c:v>42</c:v>
                </c:pt>
                <c:pt idx="10">
                  <c:v>27</c:v>
                </c:pt>
                <c:pt idx="11">
                  <c:v>28</c:v>
                </c:pt>
                <c:pt idx="12">
                  <c:v>38</c:v>
                </c:pt>
                <c:pt idx="13">
                  <c:v>35</c:v>
                </c:pt>
                <c:pt idx="14">
                  <c:v>30</c:v>
                </c:pt>
                <c:pt idx="15">
                  <c:v>27</c:v>
                </c:pt>
                <c:pt idx="16">
                  <c:v>43</c:v>
                </c:pt>
                <c:pt idx="17">
                  <c:v>7</c:v>
                </c:pt>
                <c:pt idx="18">
                  <c:v>28</c:v>
                </c:pt>
              </c:numCache>
            </c:numRef>
          </c:val>
        </c:ser>
        <c:ser>
          <c:idx val="1"/>
          <c:order val="1"/>
          <c:tx>
            <c:strRef>
              <c:f>'G2'!$C$1</c:f>
              <c:strCache>
                <c:ptCount val="1"/>
                <c:pt idx="0">
                  <c:v>Total Horas Empleadas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'G2'!$A$2:$A$23</c:f>
              <c:multiLvlStrCache>
                <c:ptCount val="19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  <c:pt idx="18">
                    <c:v>C01</c:v>
                  </c:pt>
                </c:lvl>
                <c:lvl>
                  <c:pt idx="0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'G2'!$C$2:$C$23</c:f>
              <c:numCache>
                <c:formatCode>General</c:formatCode>
                <c:ptCount val="19"/>
                <c:pt idx="0">
                  <c:v>1.5</c:v>
                </c:pt>
                <c:pt idx="1">
                  <c:v>30</c:v>
                </c:pt>
                <c:pt idx="2">
                  <c:v>6</c:v>
                </c:pt>
                <c:pt idx="3">
                  <c:v>10.5</c:v>
                </c:pt>
                <c:pt idx="4">
                  <c:v>35</c:v>
                </c:pt>
                <c:pt idx="5">
                  <c:v>17</c:v>
                </c:pt>
                <c:pt idx="6">
                  <c:v>63</c:v>
                </c:pt>
                <c:pt idx="7">
                  <c:v>43</c:v>
                </c:pt>
                <c:pt idx="8">
                  <c:v>39</c:v>
                </c:pt>
                <c:pt idx="9">
                  <c:v>53.5</c:v>
                </c:pt>
                <c:pt idx="10">
                  <c:v>40</c:v>
                </c:pt>
                <c:pt idx="11">
                  <c:v>48.5</c:v>
                </c:pt>
                <c:pt idx="12">
                  <c:v>79.5</c:v>
                </c:pt>
                <c:pt idx="13">
                  <c:v>75.5</c:v>
                </c:pt>
                <c:pt idx="14">
                  <c:v>78.5</c:v>
                </c:pt>
                <c:pt idx="15">
                  <c:v>31.5</c:v>
                </c:pt>
                <c:pt idx="16">
                  <c:v>82</c:v>
                </c:pt>
                <c:pt idx="17">
                  <c:v>19</c:v>
                </c:pt>
                <c:pt idx="18">
                  <c:v>50.5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048"/>
        <c:axId val="263766792"/>
      </c:barChart>
      <c:catAx>
        <c:axId val="26376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3766792"/>
        <c:crosses val="autoZero"/>
        <c:auto val="1"/>
        <c:lblAlgn val="ctr"/>
        <c:lblOffset val="100"/>
        <c:noMultiLvlLbl val="0"/>
      </c:catAx>
      <c:valAx>
        <c:axId val="26376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376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C01.xlsx]G3!Tabla dinámica1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'G3'!$B$3</c:f>
              <c:strCache>
                <c:ptCount val="1"/>
                <c:pt idx="0">
                  <c:v>Total SiCC/SSiCC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'G3'!$A$4:$A$25</c:f>
              <c:multiLvlStrCache>
                <c:ptCount val="19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  <c:pt idx="18">
                    <c:v>C01</c:v>
                  </c:pt>
                </c:lvl>
                <c:lvl>
                  <c:pt idx="0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'G3'!$B$4:$B$25</c:f>
              <c:numCache>
                <c:formatCode>General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'G3'!$C$3</c:f>
              <c:strCache>
                <c:ptCount val="1"/>
                <c:pt idx="0">
                  <c:v>Total Otros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'G3'!$A$4:$A$25</c:f>
              <c:multiLvlStrCache>
                <c:ptCount val="19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  <c:pt idx="18">
                    <c:v>C01</c:v>
                  </c:pt>
                </c:lvl>
                <c:lvl>
                  <c:pt idx="0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'G3'!$C$4:$C$25</c:f>
              <c:numCache>
                <c:formatCode>General</c:formatCode>
                <c:ptCount val="19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25</c:v>
                </c:pt>
                <c:pt idx="5">
                  <c:v>15</c:v>
                </c:pt>
                <c:pt idx="6">
                  <c:v>35</c:v>
                </c:pt>
                <c:pt idx="7">
                  <c:v>28</c:v>
                </c:pt>
                <c:pt idx="8">
                  <c:v>21</c:v>
                </c:pt>
                <c:pt idx="9">
                  <c:v>40</c:v>
                </c:pt>
                <c:pt idx="10">
                  <c:v>25</c:v>
                </c:pt>
                <c:pt idx="11">
                  <c:v>27</c:v>
                </c:pt>
                <c:pt idx="12">
                  <c:v>38</c:v>
                </c:pt>
                <c:pt idx="13">
                  <c:v>35</c:v>
                </c:pt>
                <c:pt idx="14">
                  <c:v>29</c:v>
                </c:pt>
                <c:pt idx="15">
                  <c:v>21</c:v>
                </c:pt>
                <c:pt idx="16">
                  <c:v>43</c:v>
                </c:pt>
                <c:pt idx="17">
                  <c:v>7</c:v>
                </c:pt>
                <c:pt idx="18">
                  <c:v>26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3764440"/>
        <c:axId val="263763264"/>
      </c:lineChart>
      <c:catAx>
        <c:axId val="26376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3763264"/>
        <c:crosses val="autoZero"/>
        <c:auto val="1"/>
        <c:lblAlgn val="ctr"/>
        <c:lblOffset val="100"/>
        <c:noMultiLvlLbl val="0"/>
      </c:catAx>
      <c:valAx>
        <c:axId val="2637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376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[2015 - Registro de Incidencias (Facturacion SiCC-SSiCC)  C01.xlsx]F1!Tabla dinámica11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2">
              <a:tint val="77000"/>
            </a:schemeClr>
          </a:solidFill>
          <a:ln>
            <a:noFill/>
          </a:ln>
          <a:effectLst/>
        </c:spPr>
      </c:pivotFmt>
      <c:pivotFmt>
        <c:idx val="5"/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'F1'!$B$3</c:f>
              <c:strCache>
                <c:ptCount val="1"/>
                <c:pt idx="0">
                  <c:v>Incidentes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'F1'!$A$4:$A$25</c:f>
              <c:multiLvlStrCache>
                <c:ptCount val="19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  <c:pt idx="18">
                    <c:v>C01</c:v>
                  </c:pt>
                </c:lvl>
                <c:lvl>
                  <c:pt idx="0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'F1'!$B$4:$B$25</c:f>
              <c:numCache>
                <c:formatCode>General</c:formatCode>
                <c:ptCount val="19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19</c:v>
                </c:pt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9</c:v>
                </c:pt>
                <c:pt idx="9">
                  <c:v>16</c:v>
                </c:pt>
                <c:pt idx="10">
                  <c:v>9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</c:numCache>
            </c:numRef>
          </c:val>
        </c:ser>
        <c:ser>
          <c:idx val="1"/>
          <c:order val="1"/>
          <c:tx>
            <c:strRef>
              <c:f>'F1'!$C$3</c:f>
              <c:strCache>
                <c:ptCount val="1"/>
                <c:pt idx="0">
                  <c:v>Horas Empleadas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'F1'!$A$4:$A$25</c:f>
              <c:multiLvlStrCache>
                <c:ptCount val="19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  <c:pt idx="18">
                    <c:v>C01</c:v>
                  </c:pt>
                </c:lvl>
                <c:lvl>
                  <c:pt idx="0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'F1'!$C$4:$C$25</c:f>
              <c:numCache>
                <c:formatCode>General</c:formatCode>
                <c:ptCount val="19"/>
                <c:pt idx="0">
                  <c:v>1.5</c:v>
                </c:pt>
                <c:pt idx="1">
                  <c:v>27</c:v>
                </c:pt>
                <c:pt idx="2">
                  <c:v>5</c:v>
                </c:pt>
                <c:pt idx="3">
                  <c:v>5</c:v>
                </c:pt>
                <c:pt idx="4">
                  <c:v>22.5</c:v>
                </c:pt>
                <c:pt idx="5">
                  <c:v>12</c:v>
                </c:pt>
                <c:pt idx="6">
                  <c:v>30</c:v>
                </c:pt>
                <c:pt idx="7">
                  <c:v>16.5</c:v>
                </c:pt>
                <c:pt idx="8">
                  <c:v>13</c:v>
                </c:pt>
                <c:pt idx="9">
                  <c:v>18</c:v>
                </c:pt>
                <c:pt idx="10">
                  <c:v>15</c:v>
                </c:pt>
                <c:pt idx="11">
                  <c:v>22.5</c:v>
                </c:pt>
                <c:pt idx="12">
                  <c:v>13</c:v>
                </c:pt>
                <c:pt idx="13">
                  <c:v>13</c:v>
                </c:pt>
                <c:pt idx="14">
                  <c:v>14.5</c:v>
                </c:pt>
                <c:pt idx="15">
                  <c:v>12</c:v>
                </c:pt>
                <c:pt idx="16">
                  <c:v>4.5</c:v>
                </c:pt>
                <c:pt idx="17">
                  <c:v>3</c:v>
                </c:pt>
                <c:pt idx="18">
                  <c:v>18.5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760520"/>
        <c:axId val="263760912"/>
      </c:barChart>
      <c:catAx>
        <c:axId val="26376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3760912"/>
        <c:crosses val="autoZero"/>
        <c:auto val="1"/>
        <c:lblAlgn val="ctr"/>
        <c:lblOffset val="100"/>
        <c:noMultiLvlLbl val="0"/>
      </c:catAx>
      <c:valAx>
        <c:axId val="2637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376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[2015 - Registro de Incidencias (Facturacion SiCC-SSiCC)  C01.xlsx]F2!Tabla dinámica12</c:name>
    <c:fmtId val="0"/>
  </c:pivotSource>
  <c:chart>
    <c:autoTitleDeleted val="1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tint val="77000"/>
              </a:schemeClr>
            </a:solidFill>
            <a:ln w="9525">
              <a:solidFill>
                <a:schemeClr val="accent6">
                  <a:tint val="77000"/>
                </a:schemeClr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shade val="76000"/>
              </a:schemeClr>
            </a:solidFill>
            <a:ln w="9525">
              <a:solidFill>
                <a:schemeClr val="accent6">
                  <a:shade val="76000"/>
                </a:schemeClr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'F2'!$B$3</c:f>
              <c:strCache>
                <c:ptCount val="1"/>
                <c:pt idx="0">
                  <c:v>Incidentes SiCC/SSiCC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'F2'!$A$4:$A$25</c:f>
              <c:multiLvlStrCache>
                <c:ptCount val="19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  <c:pt idx="18">
                    <c:v>C01</c:v>
                  </c:pt>
                </c:lvl>
                <c:lvl>
                  <c:pt idx="0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'F2'!$B$4:$B$25</c:f>
              <c:numCache>
                <c:formatCode>General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'F2'!$C$3</c:f>
              <c:strCache>
                <c:ptCount val="1"/>
                <c:pt idx="0">
                  <c:v> Otros Motivos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'F2'!$A$4:$A$25</c:f>
              <c:multiLvlStrCache>
                <c:ptCount val="19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  <c:pt idx="18">
                    <c:v>C01</c:v>
                  </c:pt>
                </c:lvl>
                <c:lvl>
                  <c:pt idx="0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'F2'!$C$4:$C$25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16</c:v>
                </c:pt>
                <c:pt idx="5">
                  <c:v>10</c:v>
                </c:pt>
                <c:pt idx="6">
                  <c:v>16</c:v>
                </c:pt>
                <c:pt idx="7">
                  <c:v>16</c:v>
                </c:pt>
                <c:pt idx="8">
                  <c:v>7</c:v>
                </c:pt>
                <c:pt idx="9">
                  <c:v>15</c:v>
                </c:pt>
                <c:pt idx="10">
                  <c:v>7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762872"/>
        <c:axId val="263761696"/>
      </c:lineChart>
      <c:catAx>
        <c:axId val="26376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3761696"/>
        <c:crosses val="autoZero"/>
        <c:auto val="1"/>
        <c:lblAlgn val="ctr"/>
        <c:lblOffset val="100"/>
        <c:noMultiLvlLbl val="0"/>
      </c:catAx>
      <c:valAx>
        <c:axId val="2637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376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[2015 - Registro de Incidencias (Facturacion SiCC-SSiCC)  C01.xlsx]F3!Tabla dinámica10</c:name>
    <c:fmtId val="0"/>
  </c:pivotSource>
  <c:chart>
    <c:autoTitleDeleted val="1"/>
    <c:pivotFmts>
      <c:pivotFmt>
        <c:idx val="0"/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'F3'!$B$3</c:f>
              <c:strCache>
                <c:ptCount val="1"/>
                <c:pt idx="0">
                  <c:v>Sin Incidentes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'F3'!$A$4:$A$25</c:f>
              <c:multiLvlStrCache>
                <c:ptCount val="19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  <c:pt idx="18">
                    <c:v>C01</c:v>
                  </c:pt>
                </c:lvl>
                <c:lvl>
                  <c:pt idx="0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'F3'!$B$4:$B$25</c:f>
              <c:numCache>
                <c:formatCode>General</c:formatCode>
                <c:ptCount val="19"/>
                <c:pt idx="0">
                  <c:v>98</c:v>
                </c:pt>
                <c:pt idx="1">
                  <c:v>91</c:v>
                </c:pt>
                <c:pt idx="2">
                  <c:v>101</c:v>
                </c:pt>
                <c:pt idx="3">
                  <c:v>116</c:v>
                </c:pt>
                <c:pt idx="4">
                  <c:v>96</c:v>
                </c:pt>
                <c:pt idx="5">
                  <c:v>105</c:v>
                </c:pt>
                <c:pt idx="6">
                  <c:v>89</c:v>
                </c:pt>
                <c:pt idx="7">
                  <c:v>96</c:v>
                </c:pt>
                <c:pt idx="8">
                  <c:v>114</c:v>
                </c:pt>
                <c:pt idx="9">
                  <c:v>113</c:v>
                </c:pt>
                <c:pt idx="10">
                  <c:v>127</c:v>
                </c:pt>
                <c:pt idx="11">
                  <c:v>122</c:v>
                </c:pt>
                <c:pt idx="12">
                  <c:v>128</c:v>
                </c:pt>
                <c:pt idx="13">
                  <c:v>114</c:v>
                </c:pt>
                <c:pt idx="14">
                  <c:v>113</c:v>
                </c:pt>
                <c:pt idx="15">
                  <c:v>114</c:v>
                </c:pt>
                <c:pt idx="16">
                  <c:v>94</c:v>
                </c:pt>
                <c:pt idx="17">
                  <c:v>87</c:v>
                </c:pt>
                <c:pt idx="18">
                  <c:v>106</c:v>
                </c:pt>
              </c:numCache>
            </c:numRef>
          </c:val>
        </c:ser>
        <c:ser>
          <c:idx val="1"/>
          <c:order val="1"/>
          <c:tx>
            <c:strRef>
              <c:f>'F3'!$C$3</c:f>
              <c:strCache>
                <c:ptCount val="1"/>
                <c:pt idx="0">
                  <c:v>Con incidentes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'F3'!$A$4:$A$25</c:f>
              <c:multiLvlStrCache>
                <c:ptCount val="19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  <c:pt idx="18">
                    <c:v>C01</c:v>
                  </c:pt>
                </c:lvl>
                <c:lvl>
                  <c:pt idx="0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'F3'!$C$4:$C$25</c:f>
              <c:numCache>
                <c:formatCode>General</c:formatCode>
                <c:ptCount val="19"/>
                <c:pt idx="0">
                  <c:v>3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23</c:v>
                </c:pt>
                <c:pt idx="5">
                  <c:v>12</c:v>
                </c:pt>
                <c:pt idx="6">
                  <c:v>22</c:v>
                </c:pt>
                <c:pt idx="7">
                  <c:v>24</c:v>
                </c:pt>
                <c:pt idx="8">
                  <c:v>21</c:v>
                </c:pt>
                <c:pt idx="9">
                  <c:v>34</c:v>
                </c:pt>
                <c:pt idx="10">
                  <c:v>26</c:v>
                </c:pt>
                <c:pt idx="11">
                  <c:v>26</c:v>
                </c:pt>
                <c:pt idx="12">
                  <c:v>31</c:v>
                </c:pt>
                <c:pt idx="13">
                  <c:v>28</c:v>
                </c:pt>
                <c:pt idx="14">
                  <c:v>26</c:v>
                </c:pt>
                <c:pt idx="15">
                  <c:v>26</c:v>
                </c:pt>
                <c:pt idx="16">
                  <c:v>39</c:v>
                </c:pt>
                <c:pt idx="17">
                  <c:v>6</c:v>
                </c:pt>
                <c:pt idx="18">
                  <c:v>19</c:v>
                </c:pt>
              </c:numCache>
            </c:numRef>
          </c:val>
        </c:ser>
        <c:ser>
          <c:idx val="2"/>
          <c:order val="2"/>
          <c:tx>
            <c:strRef>
              <c:f>'F3'!$D$3</c:f>
              <c:strCache>
                <c:ptCount val="1"/>
                <c:pt idx="0">
                  <c:v> Fuera de Hora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'F3'!$A$4:$A$25</c:f>
              <c:multiLvlStrCache>
                <c:ptCount val="19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  <c:pt idx="18">
                    <c:v>C01</c:v>
                  </c:pt>
                </c:lvl>
                <c:lvl>
                  <c:pt idx="0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'F3'!$D$4:$D$25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65025832"/>
        <c:axId val="265024264"/>
      </c:barChart>
      <c:catAx>
        <c:axId val="26502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5024264"/>
        <c:crosses val="autoZero"/>
        <c:auto val="1"/>
        <c:lblAlgn val="ctr"/>
        <c:lblOffset val="100"/>
        <c:noMultiLvlLbl val="0"/>
      </c:catAx>
      <c:valAx>
        <c:axId val="2650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502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C01.xlsx]A1!Tabla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Número de Incidentes por País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'A1'!$B$1:$B$2</c:f>
              <c:strCache>
                <c:ptCount val="1"/>
                <c:pt idx="0">
                  <c:v>Proceso Facturacion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'A1'!$A$3:$A$12</c:f>
              <c:strCache>
                <c:ptCount val="9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  <c:pt idx="6">
                  <c:v>CHILE</c:v>
                </c:pt>
                <c:pt idx="7">
                  <c:v>COSTA RICA</c:v>
                </c:pt>
                <c:pt idx="8">
                  <c:v>PUERTO RICO</c:v>
                </c:pt>
              </c:strCache>
            </c:strRef>
          </c:cat>
          <c:val>
            <c:numRef>
              <c:f>'A1'!$B$3:$B$12</c:f>
              <c:numCache>
                <c:formatCode>General</c:formatCode>
                <c:ptCount val="9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'A1'!$C$1:$C$2</c:f>
              <c:strCache>
                <c:ptCount val="1"/>
                <c:pt idx="0">
                  <c:v>Proceso Perifericos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'A1'!$A$3:$A$12</c:f>
              <c:strCache>
                <c:ptCount val="9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  <c:pt idx="6">
                  <c:v>CHILE</c:v>
                </c:pt>
                <c:pt idx="7">
                  <c:v>COSTA RICA</c:v>
                </c:pt>
                <c:pt idx="8">
                  <c:v>PUERTO RICO</c:v>
                </c:pt>
              </c:strCache>
            </c:strRef>
          </c:cat>
          <c:val>
            <c:numRef>
              <c:f>'A1'!$C$3:$C$12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65023480"/>
        <c:axId val="265027400"/>
      </c:barChart>
      <c:catAx>
        <c:axId val="26502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5027400"/>
        <c:crosses val="autoZero"/>
        <c:auto val="1"/>
        <c:lblAlgn val="ctr"/>
        <c:lblOffset val="100"/>
        <c:noMultiLvlLbl val="0"/>
      </c:catAx>
      <c:valAx>
        <c:axId val="26502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502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086402078528063E-2"/>
          <c:y val="4.92431794649522E-2"/>
          <c:w val="0.91421999522786923"/>
          <c:h val="0.7789063064364660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cat>
            <c:strRef>
              <c:f>CNT!$D$2:$N$2</c:f>
              <c:strCache>
                <c:ptCount val="11"/>
                <c:pt idx="0">
                  <c:v>PERU</c:v>
                </c:pt>
                <c:pt idx="1">
                  <c:v>COLOMBIA</c:v>
                </c:pt>
                <c:pt idx="2">
                  <c:v>ECUADOR</c:v>
                </c:pt>
                <c:pt idx="3">
                  <c:v>CHILE</c:v>
                </c:pt>
                <c:pt idx="4">
                  <c:v>COSTA RICA</c:v>
                </c:pt>
                <c:pt idx="5">
                  <c:v>GUATEMALA</c:v>
                </c:pt>
                <c:pt idx="6">
                  <c:v>SALVADOR</c:v>
                </c:pt>
                <c:pt idx="7">
                  <c:v>PANAMA</c:v>
                </c:pt>
                <c:pt idx="8">
                  <c:v>DOMINICANA</c:v>
                </c:pt>
                <c:pt idx="9">
                  <c:v>PUERTO RICO</c:v>
                </c:pt>
                <c:pt idx="10">
                  <c:v>VENEZUELA</c:v>
                </c:pt>
              </c:strCache>
            </c:strRef>
          </c:cat>
          <c:val>
            <c:numRef>
              <c:f>CNT!$D$132:$N$132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65021520"/>
        <c:axId val="265022696"/>
      </c:barChart>
      <c:valAx>
        <c:axId val="26502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021520"/>
        <c:crosses val="autoZero"/>
        <c:crossBetween val="between"/>
      </c:valAx>
      <c:catAx>
        <c:axId val="26502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022696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C01.xlsx]A2!Tabla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% de Incidentes por Origen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'A2'!$A$4:$A$11</c:f>
              <c:strCache>
                <c:ptCount val="7"/>
                <c:pt idx="0">
                  <c:v>Error DAT-BICON</c:v>
                </c:pt>
                <c:pt idx="1">
                  <c:v>Error SAP</c:v>
                </c:pt>
                <c:pt idx="2">
                  <c:v>Inconsitencia en DATA</c:v>
                </c:pt>
                <c:pt idx="3">
                  <c:v>Error DAT-SSiCC</c:v>
                </c:pt>
                <c:pt idx="4">
                  <c:v>Error RV</c:v>
                </c:pt>
                <c:pt idx="5">
                  <c:v>Error Carga de Bancos</c:v>
                </c:pt>
                <c:pt idx="6">
                  <c:v>Error DAT-SICC</c:v>
                </c:pt>
              </c:strCache>
            </c:strRef>
          </c:cat>
          <c:val>
            <c:numRef>
              <c:f>'A2'!$B$4:$B$11</c:f>
              <c:numCache>
                <c:formatCode>General</c:formatCode>
                <c:ptCount val="7"/>
                <c:pt idx="0">
                  <c:v>19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21</xdr:row>
      <xdr:rowOff>95249</xdr:rowOff>
    </xdr:from>
    <xdr:to>
      <xdr:col>8</xdr:col>
      <xdr:colOff>76200</xdr:colOff>
      <xdr:row>55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1104899</xdr:colOff>
      <xdr:row>11</xdr:row>
      <xdr:rowOff>104774</xdr:rowOff>
    </xdr:from>
    <xdr:to>
      <xdr:col>9</xdr:col>
      <xdr:colOff>247650</xdr:colOff>
      <xdr:row>31</xdr:row>
      <xdr:rowOff>133349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161924</xdr:rowOff>
    </xdr:from>
    <xdr:to>
      <xdr:col>10</xdr:col>
      <xdr:colOff>466725</xdr:colOff>
      <xdr:row>21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76199</xdr:rowOff>
    </xdr:from>
    <xdr:to>
      <xdr:col>10</xdr:col>
      <xdr:colOff>200024</xdr:colOff>
      <xdr:row>31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161924</xdr:rowOff>
    </xdr:from>
    <xdr:to>
      <xdr:col>10</xdr:col>
      <xdr:colOff>0</xdr:colOff>
      <xdr:row>18</xdr:row>
      <xdr:rowOff>152399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276226</xdr:colOff>
      <xdr:row>19</xdr:row>
      <xdr:rowOff>104776</xdr:rowOff>
    </xdr:from>
    <xdr:to>
      <xdr:col>11</xdr:col>
      <xdr:colOff>0</xdr:colOff>
      <xdr:row>35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21</xdr:row>
      <xdr:rowOff>57150</xdr:rowOff>
    </xdr:from>
    <xdr:to>
      <xdr:col>9</xdr:col>
      <xdr:colOff>647700</xdr:colOff>
      <xdr:row>37</xdr:row>
      <xdr:rowOff>123826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76200</xdr:rowOff>
    </xdr:from>
    <xdr:to>
      <xdr:col>9</xdr:col>
      <xdr:colOff>66676</xdr:colOff>
      <xdr:row>33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2</xdr:row>
      <xdr:rowOff>38100</xdr:rowOff>
    </xdr:from>
    <xdr:to>
      <xdr:col>11</xdr:col>
      <xdr:colOff>752475</xdr:colOff>
      <xdr:row>16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0</xdr:row>
      <xdr:rowOff>95250</xdr:rowOff>
    </xdr:from>
    <xdr:to>
      <xdr:col>8</xdr:col>
      <xdr:colOff>1352550</xdr:colOff>
      <xdr:row>30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85724</xdr:rowOff>
    </xdr:from>
    <xdr:to>
      <xdr:col>6</xdr:col>
      <xdr:colOff>285750</xdr:colOff>
      <xdr:row>34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15</xdr:row>
      <xdr:rowOff>47625</xdr:rowOff>
    </xdr:from>
    <xdr:to>
      <xdr:col>12</xdr:col>
      <xdr:colOff>704850</xdr:colOff>
      <xdr:row>40</xdr:row>
      <xdr:rowOff>152400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</xdr:row>
      <xdr:rowOff>142875</xdr:rowOff>
    </xdr:from>
    <xdr:to>
      <xdr:col>10</xdr:col>
      <xdr:colOff>32386</xdr:colOff>
      <xdr:row>20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20</xdr:row>
      <xdr:rowOff>28575</xdr:rowOff>
    </xdr:from>
    <xdr:to>
      <xdr:col>10</xdr:col>
      <xdr:colOff>133350</xdr:colOff>
      <xdr:row>37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2046.675534259259" createdVersion="4" refreshedVersion="5" minRefreshableVersion="3" recordCount="72">
  <cacheSource type="worksheet">
    <worksheetSource ref="A1:S1048576" sheet="INC"/>
  </cacheSource>
  <cacheFields count="19">
    <cacheField name="#" numFmtId="0">
      <sharedItems containsString="0" containsBlank="1" containsNumber="1" containsInteger="1" minValue="1" maxValue="29"/>
    </cacheField>
    <cacheField name="País" numFmtId="0">
      <sharedItems containsBlank="1" count="11">
        <s v="ECUADOR"/>
        <s v="SALVADOR"/>
        <s v="DOMINICANA"/>
        <s v="COSTA RICA"/>
        <s v="PUERTO RICO"/>
        <s v="GUATEMALA"/>
        <s v="COLOMBIA"/>
        <s v="CHILE"/>
        <s v="PERU"/>
        <m/>
        <s v="PANAMA" u="1"/>
      </sharedItems>
    </cacheField>
    <cacheField name="Categoria" numFmtId="0">
      <sharedItems containsBlank="1" count="4">
        <s v="Perifericos"/>
        <s v="Facturacion"/>
        <m/>
        <s v="Cierre" u="1"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4-12-17T00:00:00" maxDate="2015-01-11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 count="59">
        <s v="Error DAT-BICON"/>
        <s v="Inconsitencia en DATA"/>
        <s v="Error SAP"/>
        <s v="Error DAT-SSiCC"/>
        <s v="Error RV"/>
        <s v="Error Carga de Bancos"/>
        <s v="Error DAT-SICC"/>
        <m/>
        <s v="Caso no contemplado" u="1"/>
        <s v="Error DAT BICON" u="1"/>
        <s v="Bloqueo" u="1"/>
        <s v="Error Web" u="1"/>
        <s v="Archivos Corruptos" u="1"/>
        <s v="Inconsistencia de data" u="1"/>
        <s v="Demora Base de Datos" u="1"/>
        <s v="Inconsistencia en data" u="1"/>
        <s v="Inconsitencia data" u="1"/>
        <s v="Error SSiCC-DAT" u="1"/>
        <s v="Error Conexión Base de Datos" u="1"/>
        <s v="Error APE-SAT" u="1"/>
        <s v="Error Aplicación" u="1"/>
        <s v="Error Comunicaciones" u="1"/>
        <s v="Error Espacio" u="1"/>
        <s v="Error reinicio Servidor" u="1"/>
        <s v="Error Usuario" u="1"/>
        <s v="Error DAT SICC" u="1"/>
        <s v="Error Plataforma" u="1"/>
        <s v="Error compilacion" u="1"/>
        <s v="Casono contemplado" u="1"/>
        <s v="Error Redes" u="1"/>
        <s v="Error Congelamiento" u="1"/>
        <s v="Error DAT-Datareports" u="1"/>
        <s v="Inconsistencia de datos" u="1"/>
        <s v="Error Operación" u="1"/>
        <s v="Error comunicación" u="1"/>
        <s v="Error de comunicaciones" u="1"/>
        <s v="Error SAPFI" u="1"/>
        <s v="Error SAPBPS-SICC" u="1"/>
        <s v="Bloqueo de Datos" u="1"/>
        <s v="Inconsistencia Data" u="1"/>
        <s v="Error DAT.SiCC" u="1"/>
        <s v="Error Servidor" u="1"/>
        <s v="Error Operaciones" u="1"/>
        <s v="Error IVR SSICC" u="1"/>
        <s v="Error Configuración" u="1"/>
        <s v="Error Base de Datos" u="1"/>
        <s v="Error IPM" u="1"/>
        <s v="Error AIP-SAP" u="1"/>
        <s v="Error configuracion" u="1"/>
        <s v="Error APE" u="1"/>
        <s v="Error Migracion" u="1"/>
        <s v="Error FTP" u="1"/>
        <s v="Demora DAT BICON" u="1"/>
        <s v="Error Coordinacion" u="1"/>
        <s v="Error APEZURE" u="1"/>
        <s v="Error BDI" u="1"/>
        <s v="Error infraestructura" u="1"/>
        <s v="Congelamiento SiCC" u="1"/>
        <s v="Error programa" u="1"/>
      </sharedItems>
    </cacheField>
    <cacheField name="Responsable" numFmtId="0">
      <sharedItems containsBlank="1"/>
    </cacheField>
    <cacheField name="Duracion (horas)" numFmtId="0">
      <sharedItems containsString="0" containsBlank="1" containsNumber="1" minValue="0.5" maxValue="9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String="0" containsBlank="1" containsNumber="1" minValue="0" maxValue="1.5"/>
    </cacheField>
    <cacheField name="Informe" numFmtId="0">
      <sharedItems containsBlank="1"/>
    </cacheField>
    <cacheField name="Analista de turno" numFmtId="0">
      <sharedItems containsBlank="1"/>
    </cacheField>
    <cacheField name="Estado" numFmtId="0">
      <sharedItems containsBlank="1"/>
    </cacheField>
    <cacheField name="Año" numFmtId="0">
      <sharedItems containsString="0" containsBlank="1" containsNumber="1" containsInteger="1" minValue="2015" maxValue="2015"/>
    </cacheField>
    <cacheField name="Campaña" numFmtId="0">
      <sharedItems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2046.675534953705" createdVersion="4" refreshedVersion="5" minRefreshableVersion="3" recordCount="38">
  <cacheSource type="worksheet">
    <worksheetSource ref="B11:G49" sheet="STD"/>
  </cacheSource>
  <cacheFields count="6">
    <cacheField name="Año" numFmtId="0">
      <sharedItems containsSemiMixedTypes="0" containsString="0" containsNumber="1" containsInteger="1" minValue="2014" maxValue="2015" count="2">
        <n v="2014"/>
        <n v="2015"/>
      </sharedItems>
    </cacheField>
    <cacheField name="Camp" numFmtId="0">
      <sharedItems count="18"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  <s v="C14"/>
        <s v="C15"/>
        <s v="C16"/>
        <s v="C17"/>
        <s v="C18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38"/>
    </cacheField>
    <cacheField name="Total" numFmtId="0">
      <sharedItems containsSemiMixedTypes="0" containsString="0" containsNumber="1" containsInteg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2046.675535185183" createdVersion="4" refreshedVersion="5" minRefreshableVersion="3" recordCount="38">
  <cacheSource type="worksheet">
    <worksheetSource ref="B11:P49" sheet="STD"/>
  </cacheSource>
  <cacheFields count="15">
    <cacheField name="Año" numFmtId="0">
      <sharedItems containsSemiMixedTypes="0" containsString="0" containsNumber="1" containsInteger="1" minValue="2014" maxValue="2015" count="2">
        <n v="2014"/>
        <n v="2015"/>
      </sharedItems>
    </cacheField>
    <cacheField name="Camp" numFmtId="0">
      <sharedItems count="18"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  <s v="C14"/>
        <s v="C15"/>
        <s v="C16"/>
        <s v="C17"/>
        <s v="C18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38"/>
    </cacheField>
    <cacheField name="Total" numFmtId="0">
      <sharedItems containsSemiMixedTypes="0" containsString="0" containsNumber="1" containsInteger="1" minValue="0" maxValue="38"/>
    </cacheField>
    <cacheField name="SiCC/SSiCC2" numFmtId="0">
      <sharedItems containsSemiMixedTypes="0" containsString="0" containsNumber="1" minValue="0" maxValue="6"/>
    </cacheField>
    <cacheField name="Otros2" numFmtId="0">
      <sharedItems containsSemiMixedTypes="0" containsString="0" containsNumber="1" minValue="0" maxValue="77.5"/>
    </cacheField>
    <cacheField name="Total2" numFmtId="0">
      <sharedItems containsSemiMixedTypes="0" containsString="0" containsNumber="1" minValue="0" maxValue="77.5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1"/>
    </cacheField>
    <cacheField name="OK" numFmtId="0">
      <sharedItems containsSemiMixedTypes="0" containsString="0" containsNumber="1" containsInteger="1" minValue="0" maxValue="128"/>
    </cacheField>
    <cacheField name="KO" numFmtId="0">
      <sharedItems containsSemiMixedTypes="0" containsString="0" containsNumber="1" containsInteger="1" minValue="0" maxValue="39"/>
    </cacheField>
    <cacheField name="Fuera de Hora" numFmtId="0">
      <sharedItems containsSemiMixedTypes="0" containsString="0" containsNumber="1" containsInteger="1" minValue="0" maxValue="1"/>
    </cacheField>
    <cacheField name="Total3" numFmtId="0">
      <sharedItems containsSemiMixedTypes="0" containsString="0" containsNumber="1" containsInteger="1" minValue="0" maxValue="1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2046.675536111114" createdVersion="4" refreshedVersion="5" minRefreshableVersion="3" recordCount="28">
  <cacheSource type="worksheet">
    <worksheetSource name="Tabla1"/>
  </cacheSource>
  <cacheFields count="19">
    <cacheField name="#" numFmtId="0">
      <sharedItems containsSemiMixedTypes="0" containsString="0" containsNumber="1" containsInteger="1" minValue="1" maxValue="29"/>
    </cacheField>
    <cacheField name="País" numFmtId="0">
      <sharedItems containsBlank="1" count="11">
        <s v="ECUADOR"/>
        <s v="SALVADOR"/>
        <s v="DOMINICANA"/>
        <s v="COSTA RICA"/>
        <s v="PUERTO RICO"/>
        <s v="GUATEMALA"/>
        <s v="COLOMBIA"/>
        <s v="CHILE"/>
        <s v="PERU"/>
        <m u="1"/>
        <s v="PANAMA" u="1"/>
      </sharedItems>
    </cacheField>
    <cacheField name="Categoria" numFmtId="0">
      <sharedItems containsBlank="1" count="3">
        <s v="Perifericos"/>
        <s v="Facturacion"/>
        <m u="1"/>
      </sharedItems>
    </cacheField>
    <cacheField name="Proceso" numFmtId="0">
      <sharedItems/>
    </cacheField>
    <cacheField name="Modulo" numFmtId="0">
      <sharedItems/>
    </cacheField>
    <cacheField name="Fecha" numFmtId="14">
      <sharedItems containsSemiMixedTypes="0" containsNonDate="0" containsDate="1" containsString="0" minDate="2014-12-17T00:00:00" maxDate="2015-01-11T00:00:00"/>
    </cacheField>
    <cacheField name="Descripcion" numFmtId="0">
      <sharedItems/>
    </cacheField>
    <cacheField name="Solución" numFmtId="0">
      <sharedItems/>
    </cacheField>
    <cacheField name="Tipo Error" numFmtId="0">
      <sharedItems containsBlank="1" count="35">
        <s v="Error DAT-BICON"/>
        <s v="Inconsitencia en DATA"/>
        <s v="Error SAP"/>
        <s v="Error DAT-SSiCC"/>
        <s v="Error RV"/>
        <s v="Error Carga de Bancos"/>
        <s v="Error DAT-SICC"/>
        <m u="1"/>
        <s v="Error DAT BICON" u="1"/>
        <s v="Bloqueo" u="1"/>
        <s v="Archivos Corruptos" u="1"/>
        <s v="Inconsistencia de data" u="1"/>
        <s v="Inconsistencia en data" u="1"/>
        <s v="Error Aplicación" u="1"/>
        <s v="Error Comunicaciones" u="1"/>
        <s v="Error Usuario" u="1"/>
        <s v="Error Plataforma" u="1"/>
        <s v="Error compilacion" u="1"/>
        <s v="Casono contemplado" u="1"/>
        <s v="Inconsistencia de datos" u="1"/>
        <s v="Error comunicación" u="1"/>
        <s v="Error de comunicaciones" u="1"/>
        <s v="Error SAPFI" u="1"/>
        <s v="Error SAPBPS-SICC" u="1"/>
        <s v="Bloqueo de Datos" u="1"/>
        <s v="Inconsistencia Data" u="1"/>
        <s v="Error DAT.SiCC" u="1"/>
        <s v="Error IVR SSICC" u="1"/>
        <s v="Error Base de Datos" u="1"/>
        <s v="Error configuracion" u="1"/>
        <s v="Error APE" u="1"/>
        <s v="Error Migracion" u="1"/>
        <s v="Error Coordinacion" u="1"/>
        <s v="Error BDI" u="1"/>
        <s v="Error programa" u="1"/>
      </sharedItems>
    </cacheField>
    <cacheField name="Responsable" numFmtId="0">
      <sharedItems/>
    </cacheField>
    <cacheField name="Duracion (horas)" numFmtId="0">
      <sharedItems containsSemiMixedTypes="0" containsString="0" containsNumber="1" minValue="0.5" maxValue="9"/>
    </cacheField>
    <cacheField name="Error SICC/SSICC" numFmtId="0">
      <sharedItems containsSemiMixedTypes="0" containsString="0" containsNumber="1" containsInteger="1" minValue="0" maxValue="1"/>
    </cacheField>
    <cacheField name="Duración Error SICC/SSICC" numFmtId="0">
      <sharedItems containsSemiMixedTypes="0" containsString="0" containsNumber="1" minValue="0" maxValue="1.5"/>
    </cacheField>
    <cacheField name="Informe" numFmtId="0">
      <sharedItems/>
    </cacheField>
    <cacheField name="Analista de turno" numFmtId="0">
      <sharedItems/>
    </cacheField>
    <cacheField name="Estado" numFmtId="0">
      <sharedItems/>
    </cacheField>
    <cacheField name="Año" numFmtId="0">
      <sharedItems containsSemiMixedTypes="0" containsString="0" containsNumber="1" containsInteger="1" minValue="2015" maxValue="2015"/>
    </cacheField>
    <cacheField name="Campaña" numFmtId="0">
      <sharedItems/>
    </cacheField>
    <cacheField name="Observacion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n v="1"/>
    <x v="0"/>
    <x v="0"/>
    <s v="Datamart"/>
    <s v="DAT"/>
    <d v="2014-12-17T00:00:00"/>
    <s v="BICON no funciona"/>
    <s v="Se escala el tema a plataforma"/>
    <x v="0"/>
    <s v="DAT_BICON"/>
    <n v="1"/>
    <n v="0"/>
    <n v="0"/>
    <s v="SI"/>
    <s v="Karina Aguilar"/>
    <s v="Terminado"/>
    <n v="2015"/>
    <s v="C01"/>
    <s v="Informe de Facturacion 17/12/2014 EC Lbel Campaña 2015/01"/>
  </r>
  <r>
    <n v="2"/>
    <x v="1"/>
    <x v="1"/>
    <s v="GP3"/>
    <s v="FAC"/>
    <d v="2014-12-18T00:00:00"/>
    <s v="No pasa una OC a GP4"/>
    <s v="Se solicita autorizacion para continuar"/>
    <x v="1"/>
    <s v="Usuario"/>
    <n v="1"/>
    <n v="0"/>
    <n v="0"/>
    <s v="SI"/>
    <s v="Hernan Ramos"/>
    <s v="Terminado"/>
    <n v="2015"/>
    <s v="C01"/>
    <s v="Informe de Facturacion 18/12/2014 SV Esika Campaña 2015/01"/>
  </r>
  <r>
    <n v="3"/>
    <x v="0"/>
    <x v="1"/>
    <s v="GP5 Multihilo"/>
    <s v="FAC"/>
    <d v="2014-12-20T00:00:00"/>
    <s v="Proceso No termina"/>
    <s v="Se soliita reiniciar aplicación y reprocesar"/>
    <x v="2"/>
    <s v="SAPFI"/>
    <n v="1"/>
    <n v="0"/>
    <n v="0"/>
    <s v="SI"/>
    <s v="Jorge Florencio"/>
    <s v="Terminado"/>
    <n v="2015"/>
    <s v="C01"/>
    <s v="Informe de Facturacion 20/12/2014 EC Lbel Campaña 2015/01"/>
  </r>
  <r>
    <n v="4"/>
    <x v="2"/>
    <x v="0"/>
    <s v="Datamart"/>
    <s v="DAT"/>
    <d v="2014-12-22T00:00:00"/>
    <s v="No carga Datamart Bicon"/>
    <s v="Se solicita reprocesar"/>
    <x v="0"/>
    <s v="DAT_BICON"/>
    <n v="0.5"/>
    <n v="0"/>
    <n v="0"/>
    <s v="SI"/>
    <s v="Fernando Giraldo"/>
    <s v="Terminado"/>
    <n v="2015"/>
    <s v="C01"/>
    <s v="Informe de Facturación   22/12/2014 DO Campaña 2015/01"/>
  </r>
  <r>
    <n v="5"/>
    <x v="2"/>
    <x v="0"/>
    <s v="Datamart"/>
    <s v="DAT"/>
    <d v="2014-12-22T00:00:00"/>
    <s v="Error proceso Datamart Bicon"/>
    <s v="Se solicita reprocesar"/>
    <x v="0"/>
    <s v="DAT_BICON"/>
    <n v="0.5"/>
    <n v="0"/>
    <n v="0"/>
    <s v="SI"/>
    <s v="Fernando Giraldo"/>
    <s v="Terminado"/>
    <n v="2015"/>
    <s v="C01"/>
    <s v="Informe de Facturación   22/12/2014 DO Campaña 2015/01"/>
  </r>
  <r>
    <n v="7"/>
    <x v="3"/>
    <x v="0"/>
    <s v="Datamart"/>
    <s v="DAT"/>
    <d v="2014-12-22T00:00:00"/>
    <s v="Error proceso Datamart Bicon"/>
    <s v="Se solicita reprocesar"/>
    <x v="0"/>
    <s v="DAT_BICON"/>
    <n v="1"/>
    <n v="0"/>
    <n v="0"/>
    <s v="SI"/>
    <s v="Fernando Giraldo"/>
    <s v="Terminado"/>
    <n v="2015"/>
    <s v="C01"/>
    <s v="Informe de Facturación 22/12/2014 CR Campaña 2015/01"/>
  </r>
  <r>
    <n v="8"/>
    <x v="1"/>
    <x v="0"/>
    <s v="Datamart"/>
    <s v="DAT"/>
    <d v="2014-12-22T00:00:00"/>
    <s v="Error proceso Datamart Bicon"/>
    <s v="Se solicita reprocesar"/>
    <x v="0"/>
    <s v="DAT_BICON"/>
    <n v="1"/>
    <n v="0"/>
    <n v="0"/>
    <s v="SI"/>
    <s v="Fernando Giraldo"/>
    <s v="Terminado"/>
    <n v="2015"/>
    <s v="C01"/>
    <s v="Informe de Facturacion 22/12/2014 SV Esika Campaña 2015/01"/>
  </r>
  <r>
    <n v="9"/>
    <x v="4"/>
    <x v="0"/>
    <s v="Datamart SSICC"/>
    <s v="DAT"/>
    <d v="2014-12-22T00:00:00"/>
    <s v="Error de generacion de archivos DAT"/>
    <s v="Analista genera archios vacios y solicita continuar"/>
    <x v="3"/>
    <s v="DAT-SICC"/>
    <n v="0.5"/>
    <n v="1"/>
    <n v="0.5"/>
    <s v="SI"/>
    <s v="Doris Martinich"/>
    <s v="Terminado"/>
    <n v="2015"/>
    <s v="C01"/>
    <s v="Informe de Facturacion 22/12/2014  -  PR Lbel Campaña 2015/01"/>
  </r>
  <r>
    <n v="10"/>
    <x v="4"/>
    <x v="0"/>
    <s v="Datamart BDI"/>
    <s v="DAT"/>
    <d v="2014-12-22T00:00:00"/>
    <s v="Error en proceso BDI, archivo vacio"/>
    <s v="Soporte Datamart cambia configuracion y reprocesa"/>
    <x v="0"/>
    <s v="Error DAT-BICON"/>
    <n v="0.5"/>
    <n v="0"/>
    <n v="0"/>
    <s v="SI"/>
    <s v="Gerardo Morales"/>
    <s v="Terminado"/>
    <n v="2015"/>
    <s v="C01"/>
    <s v="Informe de Facturacion 22/12/2014  -  PR Lbel Campaña 2015/01"/>
  </r>
  <r>
    <n v="11"/>
    <x v="4"/>
    <x v="0"/>
    <s v="Datamart"/>
    <s v="DAT"/>
    <d v="2014-12-22T00:00:00"/>
    <s v="Error proceso Datamart Bicon"/>
    <s v="Se solicita reprocesar"/>
    <x v="0"/>
    <s v="Error DAT-BICON"/>
    <n v="0.5"/>
    <n v="0"/>
    <n v="0"/>
    <s v="SI"/>
    <s v="Fernando Giraldo"/>
    <s v="Terminado"/>
    <n v="2015"/>
    <s v="C01"/>
    <s v="Informe de Facturacion 22/12/2014  -  PR Lbel Campaña 2015/01"/>
  </r>
  <r>
    <n v="12"/>
    <x v="5"/>
    <x v="0"/>
    <s v="Datamart"/>
    <s v="DAT"/>
    <d v="2014-12-26T00:00:00"/>
    <s v="Error proceso Datamart Bicon"/>
    <s v="Se solicita reprocesar"/>
    <x v="0"/>
    <s v="Error DAT-BICON"/>
    <n v="0.5"/>
    <n v="0"/>
    <n v="0"/>
    <s v="SI"/>
    <s v="Fernando Giraldo"/>
    <s v="Terminado"/>
    <n v="2015"/>
    <s v="C01"/>
    <s v="Informe de Facturación 26/12/2014 GT Campaña 2015/01"/>
  </r>
  <r>
    <n v="13"/>
    <x v="4"/>
    <x v="0"/>
    <s v="Datamart"/>
    <s v="DAT"/>
    <d v="2014-12-30T00:00:00"/>
    <s v="Error proceso Datamart Bicon"/>
    <s v="Se solicita reprocesar"/>
    <x v="0"/>
    <s v="Error DAT-BICON"/>
    <n v="1"/>
    <n v="0"/>
    <n v="0"/>
    <s v="SI"/>
    <s v="Alan Choquesillo"/>
    <s v="Terminado"/>
    <n v="2015"/>
    <s v="C01"/>
    <s v="Informe de Facturacion 30/12/2014  -  PR Lbel Campaña 2015/01"/>
  </r>
  <r>
    <n v="14"/>
    <x v="6"/>
    <x v="0"/>
    <s v="Datamart"/>
    <s v="DAT"/>
    <d v="2014-12-30T00:00:00"/>
    <s v="Error proceso Datamart Bicon"/>
    <s v="Se solicita reprocesar"/>
    <x v="0"/>
    <s v="Error DAT-BICON"/>
    <n v="3"/>
    <n v="0"/>
    <n v="0"/>
    <s v="SI"/>
    <s v="Alan Choquesillo"/>
    <s v="Terminado"/>
    <n v="2015"/>
    <s v="C01"/>
    <s v="Informe de Facturación 30/12/2014 CO Esika Campaña 2015/01"/>
  </r>
  <r>
    <n v="15"/>
    <x v="4"/>
    <x v="0"/>
    <s v="Datamart"/>
    <s v="DAT"/>
    <d v="2015-01-02T00:00:00"/>
    <s v="Error proceso Datamart Bicon"/>
    <s v="Se solicita reprocesar"/>
    <x v="0"/>
    <s v="Error DAT-BICON"/>
    <n v="2"/>
    <n v="0"/>
    <n v="0"/>
    <s v="SI"/>
    <s v="Alan Choquesillo"/>
    <s v="Terminado"/>
    <n v="2015"/>
    <s v="C01"/>
    <s v="Informe de Facturacion 02/01/2015  -  PR Lbel Campaña 2015/01"/>
  </r>
  <r>
    <n v="16"/>
    <x v="7"/>
    <x v="0"/>
    <s v="Datamart"/>
    <s v="DAT"/>
    <d v="2015-01-02T00:00:00"/>
    <s v="Error proceso Datamart Bicon"/>
    <s v="Se solicita omitir proceso se revisara posteriormente"/>
    <x v="0"/>
    <s v="FFVV"/>
    <n v="3"/>
    <n v="0"/>
    <n v="0"/>
    <s v="SI"/>
    <s v="Alan Choquesillo"/>
    <s v="Terminado"/>
    <n v="2015"/>
    <s v="C01"/>
    <s v="Informe de Facturacion 02/01/2015 CL Esika Campaña 2015/01"/>
  </r>
  <r>
    <n v="17"/>
    <x v="1"/>
    <x v="0"/>
    <s v="Datamart"/>
    <s v="DAT"/>
    <d v="2015-01-02T00:00:00"/>
    <s v="Error proceso Datamart Bicon"/>
    <s v="Se solicita omitir proceso se revisara posteriormente"/>
    <x v="0"/>
    <s v="FFVV"/>
    <n v="3"/>
    <n v="0"/>
    <n v="0"/>
    <s v="SI"/>
    <s v="Alan Choquesillo"/>
    <s v="Terminado"/>
    <n v="2015"/>
    <s v="C01"/>
    <s v="Informe de Facturación 02/01/2015 GT Campaña 2015/01"/>
  </r>
  <r>
    <n v="18"/>
    <x v="5"/>
    <x v="0"/>
    <s v="Datamart"/>
    <s v="DAT"/>
    <d v="2015-01-02T00:00:00"/>
    <s v="Error proceso Datamart Bicon"/>
    <s v="Se solicita omitir proceso se revisara posteriormente"/>
    <x v="0"/>
    <s v="FFVV"/>
    <n v="3"/>
    <n v="0"/>
    <n v="0"/>
    <s v="SI"/>
    <s v="Alan Choquesillo"/>
    <s v="Terminado"/>
    <n v="2015"/>
    <s v="C01"/>
    <s v="Informe de Facturacion  02/01/2015  SV Esika Campaña 2015/01"/>
  </r>
  <r>
    <n v="19"/>
    <x v="7"/>
    <x v="0"/>
    <s v="Datamart"/>
    <s v="DAT"/>
    <d v="2014-12-22T00:00:00"/>
    <s v="Error proceso Datamart Bicon"/>
    <s v="Se solicita reprocesar"/>
    <x v="0"/>
    <s v="Error DAT-BICON"/>
    <n v="0.5"/>
    <n v="0"/>
    <n v="0"/>
    <s v="SI"/>
    <s v="Fernando Giraldo"/>
    <s v="Terminado"/>
    <n v="2015"/>
    <s v="C01"/>
    <s v="Informe de Facturacion 22/12/2014 CL Esika Campaña 2015/01"/>
  </r>
  <r>
    <n v="20"/>
    <x v="7"/>
    <x v="1"/>
    <s v="Error RV2"/>
    <s v="IMP"/>
    <d v="2014-12-22T00:00:00"/>
    <s v="Error generacion RV2"/>
    <s v="Se solicita reprocesar"/>
    <x v="4"/>
    <s v="RV"/>
    <n v="9"/>
    <n v="0"/>
    <n v="0"/>
    <s v="SI"/>
    <s v="Soporte RV"/>
    <s v="Terminado"/>
    <n v="2015"/>
    <s v="C01"/>
    <s v="Informe de Facturacion 22/12/2014 CL Esika Campaña 2015/01"/>
  </r>
  <r>
    <n v="21"/>
    <x v="8"/>
    <x v="1"/>
    <s v="SAM7"/>
    <s v="SAM"/>
    <d v="2015-01-03T00:00:00"/>
    <s v="No llegan correos de SAP"/>
    <s v="Analista reprocesa informacion"/>
    <x v="2"/>
    <s v="SAPMM"/>
    <n v="7"/>
    <n v="0"/>
    <n v="0"/>
    <s v="SI"/>
    <s v="Daniel Flores"/>
    <s v="Terminado"/>
    <n v="2015"/>
    <s v="C01"/>
    <s v="Informe de Facturación 03/01/2015 PE Esika Campaña 2015/01"/>
  </r>
  <r>
    <n v="22"/>
    <x v="4"/>
    <x v="0"/>
    <s v="Datamart"/>
    <s v="DAT"/>
    <d v="2015-01-05T00:00:00"/>
    <s v="Error proceso Datamart Bicon"/>
    <s v="Se solicita reprocesar"/>
    <x v="0"/>
    <s v="Error DAT-BICON"/>
    <n v="1"/>
    <n v="0"/>
    <n v="0"/>
    <s v="SI"/>
    <s v="Alan Choquesillo"/>
    <s v="Terminado"/>
    <n v="2015"/>
    <s v="C01"/>
    <s v="Informe de Facturacion 05/01/2015  -  PR Lbel Campaña 2015/01"/>
  </r>
  <r>
    <n v="23"/>
    <x v="6"/>
    <x v="0"/>
    <s v="Carga de bancos"/>
    <s v="BAN"/>
    <d v="2015-01-05T00:00:00"/>
    <s v="Error carga de bancos"/>
    <s v="Analista reprocesa informacion"/>
    <x v="5"/>
    <s v="CCPP"/>
    <n v="1.5"/>
    <n v="1"/>
    <n v="1.5"/>
    <s v="SI"/>
    <s v="Sandro Quintana"/>
    <s v="Terminado"/>
    <n v="2015"/>
    <s v="C01"/>
    <s v="Informe de Facturación-Parcial 05/01/2015 CO Esika Campaña 2015/01"/>
  </r>
  <r>
    <n v="24"/>
    <x v="1"/>
    <x v="0"/>
    <s v="Datamart"/>
    <s v="DAT"/>
    <d v="2015-01-06T00:00:00"/>
    <s v="Error proceso Datamart Bicon"/>
    <s v="Se solicita omitir proceso se revisara posteriormente"/>
    <x v="0"/>
    <s v="Error DAT-BICON"/>
    <n v="1"/>
    <n v="0"/>
    <n v="0"/>
    <s v="SI"/>
    <s v="Elizabeth Palacio"/>
    <s v="Terminado"/>
    <n v="2015"/>
    <s v="C01"/>
    <s v="Informe de Facturacion  06/01/2015  SV Esika Campaña 2015/01"/>
  </r>
  <r>
    <n v="25"/>
    <x v="4"/>
    <x v="0"/>
    <s v="Datamart"/>
    <s v="DAT"/>
    <d v="2015-01-06T00:00:00"/>
    <s v="Error proceso Datamart Bicon"/>
    <s v="Equipo de FFVV corrige archivo DAT y reprocesa"/>
    <x v="0"/>
    <s v="FFVV"/>
    <n v="3"/>
    <n v="0"/>
    <n v="0"/>
    <s v="SI"/>
    <s v="Elizabeth Palacio"/>
    <s v="Terminado"/>
    <n v="2015"/>
    <s v="C01"/>
    <s v="Informe de Facturacion 07/01/2015  -  PR Lbel Campaña 2015/01"/>
  </r>
  <r>
    <n v="26"/>
    <x v="5"/>
    <x v="1"/>
    <s v="GP5 Multihilo"/>
    <s v="FAC"/>
    <d v="2015-01-07T00:00:00"/>
    <s v="Error ejecucion de procesos"/>
    <s v="Analista reprocesa informacion"/>
    <x v="1"/>
    <s v="CCPP"/>
    <n v="0.5"/>
    <n v="0"/>
    <n v="0"/>
    <s v="SI"/>
    <s v="Jorge Florencio"/>
    <s v="Terminado"/>
    <n v="2015"/>
    <s v="C01"/>
    <s v="Informe de Facturación 07/01/2015 GT Campaña 2015/01"/>
  </r>
  <r>
    <n v="27"/>
    <x v="6"/>
    <x v="0"/>
    <s v="Datamart"/>
    <s v="DAT"/>
    <d v="2015-01-07T00:00:00"/>
    <s v="Error proceso Datamart Bicon"/>
    <s v="Equipo de FFVV corrige archivo DAT y reprocesa"/>
    <x v="0"/>
    <s v="FFVV"/>
    <n v="2"/>
    <n v="0"/>
    <n v="0"/>
    <s v="SI"/>
    <s v="Elizabeth Palacio"/>
    <s v="Terminado"/>
    <n v="2015"/>
    <s v="C01"/>
    <s v="Informe de Facturación-Parcial  07/01/2015 CO Esika Campaña 2015/01"/>
  </r>
  <r>
    <n v="28"/>
    <x v="5"/>
    <x v="0"/>
    <s v="Datamart SSICC"/>
    <s v="DAT"/>
    <d v="2015-01-09T00:00:00"/>
    <s v="Error generacion de Archivos DAT"/>
    <s v="Equipo de FFVV corrige archivo DAT y reprocesa"/>
    <x v="6"/>
    <s v="FFVV"/>
    <n v="1"/>
    <n v="0"/>
    <n v="0"/>
    <s v="SI"/>
    <s v="Melissa Espinoza"/>
    <s v="Terminado"/>
    <n v="2015"/>
    <s v="C01"/>
    <s v="Informe de Facturación 09/01/2015 GT Campaña 2015/01"/>
  </r>
  <r>
    <n v="29"/>
    <x v="6"/>
    <x v="0"/>
    <s v="Datamart SSICC"/>
    <s v="DAT"/>
    <d v="2015-01-10T00:00:00"/>
    <s v="Error generacion de Archivos DAT"/>
    <s v="Equipo de FFVV corrige archivo DAT y reprocesa"/>
    <x v="6"/>
    <s v="FFVV"/>
    <n v="1"/>
    <n v="0"/>
    <n v="0"/>
    <s v="SI"/>
    <s v="Melissa Espinoza"/>
    <s v="Terminado"/>
    <n v="2015"/>
    <s v="C01"/>
    <s v="Informe de Facturación 10/01/2015 CO Esika Campaña 2015/01"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  <r>
    <m/>
    <x v="9"/>
    <x v="2"/>
    <m/>
    <m/>
    <m/>
    <m/>
    <m/>
    <x v="7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">
  <r>
    <x v="0"/>
    <x v="0"/>
    <x v="0"/>
    <n v="0"/>
    <n v="2"/>
    <n v="2"/>
  </r>
  <r>
    <x v="0"/>
    <x v="0"/>
    <x v="1"/>
    <n v="0"/>
    <n v="0"/>
    <n v="0"/>
  </r>
  <r>
    <x v="0"/>
    <x v="1"/>
    <x v="0"/>
    <n v="4"/>
    <n v="8"/>
    <n v="12"/>
  </r>
  <r>
    <x v="0"/>
    <x v="1"/>
    <x v="1"/>
    <n v="0"/>
    <n v="1"/>
    <n v="1"/>
  </r>
  <r>
    <x v="0"/>
    <x v="2"/>
    <x v="0"/>
    <n v="3"/>
    <n v="4"/>
    <n v="7"/>
  </r>
  <r>
    <x v="0"/>
    <x v="2"/>
    <x v="1"/>
    <n v="0"/>
    <n v="1"/>
    <n v="1"/>
  </r>
  <r>
    <x v="0"/>
    <x v="3"/>
    <x v="0"/>
    <n v="1"/>
    <n v="5"/>
    <n v="6"/>
  </r>
  <r>
    <x v="0"/>
    <x v="3"/>
    <x v="1"/>
    <n v="0"/>
    <n v="4"/>
    <n v="4"/>
  </r>
  <r>
    <x v="0"/>
    <x v="4"/>
    <x v="0"/>
    <n v="3"/>
    <n v="16"/>
    <n v="19"/>
  </r>
  <r>
    <x v="0"/>
    <x v="4"/>
    <x v="1"/>
    <n v="0"/>
    <n v="9"/>
    <n v="9"/>
  </r>
  <r>
    <x v="0"/>
    <x v="5"/>
    <x v="0"/>
    <n v="4"/>
    <n v="10"/>
    <n v="14"/>
  </r>
  <r>
    <x v="0"/>
    <x v="5"/>
    <x v="1"/>
    <n v="0"/>
    <n v="5"/>
    <n v="5"/>
  </r>
  <r>
    <x v="0"/>
    <x v="6"/>
    <x v="0"/>
    <n v="2"/>
    <n v="16"/>
    <n v="18"/>
  </r>
  <r>
    <x v="0"/>
    <x v="6"/>
    <x v="1"/>
    <n v="0"/>
    <n v="19"/>
    <n v="19"/>
  </r>
  <r>
    <x v="0"/>
    <x v="7"/>
    <x v="0"/>
    <n v="1"/>
    <n v="16"/>
    <n v="17"/>
  </r>
  <r>
    <x v="0"/>
    <x v="7"/>
    <x v="1"/>
    <n v="2"/>
    <n v="12"/>
    <n v="14"/>
  </r>
  <r>
    <x v="0"/>
    <x v="8"/>
    <x v="0"/>
    <n v="2"/>
    <n v="7"/>
    <n v="9"/>
  </r>
  <r>
    <x v="0"/>
    <x v="8"/>
    <x v="1"/>
    <n v="0"/>
    <n v="14"/>
    <n v="14"/>
  </r>
  <r>
    <x v="0"/>
    <x v="9"/>
    <x v="0"/>
    <n v="1"/>
    <n v="15"/>
    <n v="16"/>
  </r>
  <r>
    <x v="0"/>
    <x v="9"/>
    <x v="1"/>
    <n v="1"/>
    <n v="25"/>
    <n v="26"/>
  </r>
  <r>
    <x v="0"/>
    <x v="10"/>
    <x v="0"/>
    <n v="2"/>
    <n v="7"/>
    <n v="9"/>
  </r>
  <r>
    <x v="0"/>
    <x v="10"/>
    <x v="1"/>
    <n v="0"/>
    <n v="18"/>
    <n v="18"/>
  </r>
  <r>
    <x v="0"/>
    <x v="11"/>
    <x v="0"/>
    <n v="0"/>
    <n v="14"/>
    <n v="14"/>
  </r>
  <r>
    <x v="0"/>
    <x v="11"/>
    <x v="1"/>
    <n v="1"/>
    <n v="13"/>
    <n v="14"/>
  </r>
  <r>
    <x v="0"/>
    <x v="12"/>
    <x v="0"/>
    <n v="0"/>
    <n v="10"/>
    <n v="10"/>
  </r>
  <r>
    <x v="0"/>
    <x v="12"/>
    <x v="1"/>
    <n v="0"/>
    <n v="28"/>
    <n v="28"/>
  </r>
  <r>
    <x v="0"/>
    <x v="13"/>
    <x v="0"/>
    <n v="0"/>
    <n v="10"/>
    <n v="10"/>
  </r>
  <r>
    <x v="0"/>
    <x v="13"/>
    <x v="1"/>
    <n v="0"/>
    <n v="25"/>
    <n v="25"/>
  </r>
  <r>
    <x v="0"/>
    <x v="14"/>
    <x v="0"/>
    <n v="1"/>
    <n v="11"/>
    <n v="12"/>
  </r>
  <r>
    <x v="0"/>
    <x v="14"/>
    <x v="1"/>
    <n v="0"/>
    <n v="18"/>
    <n v="18"/>
  </r>
  <r>
    <x v="0"/>
    <x v="15"/>
    <x v="0"/>
    <n v="3"/>
    <n v="11"/>
    <n v="14"/>
  </r>
  <r>
    <x v="0"/>
    <x v="15"/>
    <x v="1"/>
    <n v="3"/>
    <n v="10"/>
    <n v="13"/>
  </r>
  <r>
    <x v="0"/>
    <x v="16"/>
    <x v="0"/>
    <n v="0"/>
    <n v="5"/>
    <n v="5"/>
  </r>
  <r>
    <x v="0"/>
    <x v="16"/>
    <x v="1"/>
    <n v="0"/>
    <n v="38"/>
    <n v="38"/>
  </r>
  <r>
    <x v="0"/>
    <x v="17"/>
    <x v="0"/>
    <n v="0"/>
    <n v="2"/>
    <n v="2"/>
  </r>
  <r>
    <x v="0"/>
    <x v="17"/>
    <x v="1"/>
    <n v="0"/>
    <n v="5"/>
    <n v="5"/>
  </r>
  <r>
    <x v="1"/>
    <x v="0"/>
    <x v="0"/>
    <n v="0"/>
    <n v="5"/>
    <n v="5"/>
  </r>
  <r>
    <x v="1"/>
    <x v="0"/>
    <x v="1"/>
    <n v="2"/>
    <n v="21"/>
    <n v="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8">
  <r>
    <x v="0"/>
    <x v="0"/>
    <x v="0"/>
    <n v="0"/>
    <n v="2"/>
    <n v="2"/>
    <n v="0"/>
    <n v="1.5"/>
    <n v="1.5"/>
    <n v="0"/>
    <n v="0"/>
    <n v="98"/>
    <n v="3"/>
    <n v="0"/>
    <n v="101"/>
  </r>
  <r>
    <x v="0"/>
    <x v="0"/>
    <x v="1"/>
    <n v="0"/>
    <n v="0"/>
    <n v="0"/>
    <n v="0"/>
    <n v="0"/>
    <n v="0"/>
    <n v="0"/>
    <n v="0"/>
    <n v="0"/>
    <n v="0"/>
    <n v="0"/>
    <n v="0"/>
  </r>
  <r>
    <x v="0"/>
    <x v="1"/>
    <x v="0"/>
    <n v="4"/>
    <n v="8"/>
    <n v="12"/>
    <n v="4.5"/>
    <n v="22.5"/>
    <n v="27"/>
    <n v="0"/>
    <n v="0"/>
    <n v="91"/>
    <n v="12"/>
    <n v="0"/>
    <n v="103"/>
  </r>
  <r>
    <x v="0"/>
    <x v="1"/>
    <x v="1"/>
    <n v="0"/>
    <n v="1"/>
    <n v="1"/>
    <n v="0"/>
    <n v="3"/>
    <n v="3"/>
    <n v="0"/>
    <n v="0"/>
    <n v="0"/>
    <n v="0"/>
    <n v="0"/>
    <n v="0"/>
  </r>
  <r>
    <x v="0"/>
    <x v="2"/>
    <x v="0"/>
    <n v="3"/>
    <n v="4"/>
    <n v="7"/>
    <n v="1"/>
    <n v="4"/>
    <n v="5"/>
    <n v="0"/>
    <n v="0"/>
    <n v="101"/>
    <n v="7"/>
    <n v="0"/>
    <n v="108"/>
  </r>
  <r>
    <x v="0"/>
    <x v="2"/>
    <x v="1"/>
    <n v="0"/>
    <n v="1"/>
    <n v="1"/>
    <n v="0"/>
    <n v="1"/>
    <n v="1"/>
    <n v="0"/>
    <n v="0"/>
    <n v="0"/>
    <n v="0"/>
    <n v="0"/>
    <n v="0"/>
  </r>
  <r>
    <x v="0"/>
    <x v="3"/>
    <x v="0"/>
    <n v="1"/>
    <n v="5"/>
    <n v="6"/>
    <n v="0.5"/>
    <n v="4.5"/>
    <n v="5"/>
    <n v="0"/>
    <n v="0"/>
    <n v="116"/>
    <n v="6"/>
    <n v="0"/>
    <n v="122"/>
  </r>
  <r>
    <x v="0"/>
    <x v="3"/>
    <x v="1"/>
    <n v="0"/>
    <n v="4"/>
    <n v="4"/>
    <n v="0"/>
    <n v="5.5"/>
    <n v="5.5"/>
    <n v="0"/>
    <n v="0"/>
    <n v="0"/>
    <n v="0"/>
    <n v="0"/>
    <n v="0"/>
  </r>
  <r>
    <x v="0"/>
    <x v="4"/>
    <x v="0"/>
    <n v="3"/>
    <n v="16"/>
    <n v="19"/>
    <n v="4"/>
    <n v="18.5"/>
    <n v="22.5"/>
    <n v="0"/>
    <n v="0"/>
    <n v="96"/>
    <n v="23"/>
    <n v="0"/>
    <n v="119"/>
  </r>
  <r>
    <x v="0"/>
    <x v="4"/>
    <x v="1"/>
    <n v="0"/>
    <n v="9"/>
    <n v="9"/>
    <n v="0"/>
    <n v="12.5"/>
    <n v="12.5"/>
    <n v="0"/>
    <n v="0"/>
    <n v="0"/>
    <n v="0"/>
    <n v="0"/>
    <n v="0"/>
  </r>
  <r>
    <x v="0"/>
    <x v="5"/>
    <x v="0"/>
    <n v="4"/>
    <n v="10"/>
    <n v="14"/>
    <n v="3"/>
    <n v="9"/>
    <n v="12"/>
    <n v="0"/>
    <n v="0"/>
    <n v="105"/>
    <n v="12"/>
    <n v="0"/>
    <n v="117"/>
  </r>
  <r>
    <x v="0"/>
    <x v="5"/>
    <x v="1"/>
    <n v="0"/>
    <n v="5"/>
    <n v="5"/>
    <n v="0"/>
    <n v="5"/>
    <n v="5"/>
    <n v="0"/>
    <n v="0"/>
    <n v="0"/>
    <n v="0"/>
    <n v="0"/>
    <n v="0"/>
  </r>
  <r>
    <x v="0"/>
    <x v="6"/>
    <x v="0"/>
    <n v="2"/>
    <n v="16"/>
    <n v="18"/>
    <n v="1"/>
    <n v="29"/>
    <n v="30"/>
    <n v="0"/>
    <n v="1"/>
    <n v="89"/>
    <n v="22"/>
    <n v="1"/>
    <n v="112"/>
  </r>
  <r>
    <x v="0"/>
    <x v="6"/>
    <x v="1"/>
    <n v="0"/>
    <n v="19"/>
    <n v="19"/>
    <n v="0"/>
    <n v="33"/>
    <n v="33"/>
    <n v="0"/>
    <n v="0"/>
    <n v="0"/>
    <n v="0"/>
    <n v="0"/>
    <n v="0"/>
  </r>
  <r>
    <x v="0"/>
    <x v="7"/>
    <x v="0"/>
    <n v="1"/>
    <n v="16"/>
    <n v="17"/>
    <n v="1"/>
    <n v="15.5"/>
    <n v="16.5"/>
    <n v="0"/>
    <n v="0"/>
    <n v="96"/>
    <n v="24"/>
    <n v="0"/>
    <n v="120"/>
  </r>
  <r>
    <x v="0"/>
    <x v="7"/>
    <x v="1"/>
    <n v="2"/>
    <n v="12"/>
    <n v="14"/>
    <n v="5"/>
    <n v="21.5"/>
    <n v="26.5"/>
    <n v="0"/>
    <n v="0"/>
    <n v="0"/>
    <n v="0"/>
    <n v="0"/>
    <n v="0"/>
  </r>
  <r>
    <x v="0"/>
    <x v="8"/>
    <x v="0"/>
    <n v="2"/>
    <n v="7"/>
    <n v="9"/>
    <n v="3"/>
    <n v="10"/>
    <n v="13"/>
    <n v="0"/>
    <n v="0"/>
    <n v="114"/>
    <n v="21"/>
    <n v="0"/>
    <n v="135"/>
  </r>
  <r>
    <x v="0"/>
    <x v="8"/>
    <x v="1"/>
    <n v="0"/>
    <n v="14"/>
    <n v="14"/>
    <n v="0"/>
    <n v="26"/>
    <n v="26"/>
    <n v="0"/>
    <n v="0"/>
    <n v="0"/>
    <n v="0"/>
    <n v="0"/>
    <n v="0"/>
  </r>
  <r>
    <x v="0"/>
    <x v="9"/>
    <x v="0"/>
    <n v="1"/>
    <n v="15"/>
    <n v="16"/>
    <n v="2"/>
    <n v="16"/>
    <n v="18"/>
    <n v="0"/>
    <n v="0"/>
    <n v="113"/>
    <n v="34"/>
    <n v="0"/>
    <n v="147"/>
  </r>
  <r>
    <x v="0"/>
    <x v="9"/>
    <x v="1"/>
    <n v="1"/>
    <n v="25"/>
    <n v="26"/>
    <n v="0.5"/>
    <n v="35"/>
    <n v="35.5"/>
    <n v="0"/>
    <n v="0"/>
    <n v="0"/>
    <n v="0"/>
    <n v="0"/>
    <n v="0"/>
  </r>
  <r>
    <x v="0"/>
    <x v="10"/>
    <x v="0"/>
    <n v="2"/>
    <n v="7"/>
    <n v="9"/>
    <n v="1.5"/>
    <n v="13.5"/>
    <n v="15"/>
    <n v="0"/>
    <n v="0"/>
    <n v="127"/>
    <n v="26"/>
    <n v="0"/>
    <n v="153"/>
  </r>
  <r>
    <x v="0"/>
    <x v="10"/>
    <x v="1"/>
    <n v="0"/>
    <n v="18"/>
    <n v="18"/>
    <n v="0"/>
    <n v="25"/>
    <n v="25"/>
    <n v="0"/>
    <n v="0"/>
    <n v="0"/>
    <n v="0"/>
    <n v="0"/>
    <n v="0"/>
  </r>
  <r>
    <x v="0"/>
    <x v="11"/>
    <x v="0"/>
    <n v="0"/>
    <n v="14"/>
    <n v="14"/>
    <n v="0"/>
    <n v="22.5"/>
    <n v="22.5"/>
    <n v="0"/>
    <n v="0"/>
    <n v="122"/>
    <n v="26"/>
    <n v="0"/>
    <n v="148"/>
  </r>
  <r>
    <x v="0"/>
    <x v="11"/>
    <x v="1"/>
    <n v="1"/>
    <n v="13"/>
    <n v="14"/>
    <n v="1.5"/>
    <n v="24.5"/>
    <n v="26"/>
    <n v="0"/>
    <n v="0"/>
    <n v="0"/>
    <n v="0"/>
    <n v="0"/>
    <n v="0"/>
  </r>
  <r>
    <x v="0"/>
    <x v="12"/>
    <x v="0"/>
    <n v="0"/>
    <n v="10"/>
    <n v="10"/>
    <n v="0"/>
    <n v="13"/>
    <n v="13"/>
    <n v="0"/>
    <n v="0"/>
    <n v="128"/>
    <n v="31"/>
    <n v="0"/>
    <n v="159"/>
  </r>
  <r>
    <x v="0"/>
    <x v="12"/>
    <x v="1"/>
    <n v="0"/>
    <n v="28"/>
    <n v="28"/>
    <n v="0"/>
    <n v="66.5"/>
    <n v="66.5"/>
    <n v="0"/>
    <n v="0"/>
    <n v="0"/>
    <n v="0"/>
    <n v="0"/>
    <n v="0"/>
  </r>
  <r>
    <x v="0"/>
    <x v="13"/>
    <x v="0"/>
    <n v="0"/>
    <n v="10"/>
    <n v="10"/>
    <n v="0"/>
    <n v="13"/>
    <n v="13"/>
    <n v="0"/>
    <n v="0"/>
    <n v="114"/>
    <n v="28"/>
    <n v="0"/>
    <n v="142"/>
  </r>
  <r>
    <x v="0"/>
    <x v="13"/>
    <x v="1"/>
    <n v="0"/>
    <n v="25"/>
    <n v="25"/>
    <n v="0"/>
    <n v="62.5"/>
    <n v="62.5"/>
    <n v="0"/>
    <n v="0"/>
    <n v="0"/>
    <n v="0"/>
    <n v="0"/>
    <n v="0"/>
  </r>
  <r>
    <x v="0"/>
    <x v="14"/>
    <x v="0"/>
    <n v="1"/>
    <n v="11"/>
    <n v="12"/>
    <n v="2.5"/>
    <n v="12"/>
    <n v="14.5"/>
    <n v="0"/>
    <n v="0"/>
    <n v="113"/>
    <n v="26"/>
    <n v="0"/>
    <n v="139"/>
  </r>
  <r>
    <x v="0"/>
    <x v="14"/>
    <x v="1"/>
    <n v="0"/>
    <n v="18"/>
    <n v="18"/>
    <n v="0"/>
    <n v="64"/>
    <n v="64"/>
    <n v="0"/>
    <n v="0"/>
    <n v="0"/>
    <n v="0"/>
    <n v="0"/>
    <n v="0"/>
  </r>
  <r>
    <x v="0"/>
    <x v="15"/>
    <x v="0"/>
    <n v="3"/>
    <n v="11"/>
    <n v="14"/>
    <n v="2.5"/>
    <n v="9.5"/>
    <n v="12"/>
    <n v="0"/>
    <n v="0"/>
    <n v="114"/>
    <n v="26"/>
    <n v="0"/>
    <n v="140"/>
  </r>
  <r>
    <x v="0"/>
    <x v="15"/>
    <x v="1"/>
    <n v="3"/>
    <n v="10"/>
    <n v="13"/>
    <n v="6"/>
    <n v="13.5"/>
    <n v="19.5"/>
    <n v="0"/>
    <n v="0"/>
    <n v="0"/>
    <n v="0"/>
    <n v="0"/>
    <n v="0"/>
  </r>
  <r>
    <x v="0"/>
    <x v="16"/>
    <x v="0"/>
    <n v="0"/>
    <n v="5"/>
    <n v="5"/>
    <n v="0"/>
    <n v="4.5"/>
    <n v="4.5"/>
    <n v="0"/>
    <n v="0"/>
    <n v="94"/>
    <n v="39"/>
    <n v="0"/>
    <n v="133"/>
  </r>
  <r>
    <x v="0"/>
    <x v="16"/>
    <x v="1"/>
    <n v="0"/>
    <n v="38"/>
    <n v="38"/>
    <n v="0"/>
    <n v="77.5"/>
    <n v="77.5"/>
    <n v="0"/>
    <n v="0"/>
    <n v="0"/>
    <n v="0"/>
    <n v="0"/>
    <n v="0"/>
  </r>
  <r>
    <x v="0"/>
    <x v="17"/>
    <x v="0"/>
    <n v="0"/>
    <n v="2"/>
    <n v="2"/>
    <n v="0"/>
    <n v="3"/>
    <n v="3"/>
    <n v="0"/>
    <n v="0"/>
    <n v="87"/>
    <n v="6"/>
    <n v="0"/>
    <n v="93"/>
  </r>
  <r>
    <x v="0"/>
    <x v="17"/>
    <x v="1"/>
    <n v="0"/>
    <n v="5"/>
    <n v="5"/>
    <n v="0"/>
    <n v="16"/>
    <n v="16"/>
    <n v="0"/>
    <n v="0"/>
    <n v="0"/>
    <n v="0"/>
    <n v="0"/>
    <n v="0"/>
  </r>
  <r>
    <x v="1"/>
    <x v="0"/>
    <x v="0"/>
    <n v="0"/>
    <n v="5"/>
    <n v="5"/>
    <n v="0"/>
    <n v="18.5"/>
    <n v="18.5"/>
    <n v="0"/>
    <n v="0"/>
    <n v="106"/>
    <n v="19"/>
    <n v="0"/>
    <n v="125"/>
  </r>
  <r>
    <x v="1"/>
    <x v="0"/>
    <x v="1"/>
    <n v="2"/>
    <n v="21"/>
    <n v="23"/>
    <n v="2"/>
    <n v="30"/>
    <n v="32"/>
    <n v="0"/>
    <n v="0"/>
    <n v="0"/>
    <n v="0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8">
  <r>
    <n v="1"/>
    <x v="0"/>
    <x v="0"/>
    <s v="Datamart"/>
    <s v="DAT"/>
    <d v="2014-12-17T00:00:00"/>
    <s v="BICON no funciona"/>
    <s v="Se escala el tema a plataforma"/>
    <x v="0"/>
    <s v="DAT_BICON"/>
    <n v="1"/>
    <n v="0"/>
    <n v="0"/>
    <s v="SI"/>
    <s v="Karina Aguilar"/>
    <s v="Terminado"/>
    <n v="2015"/>
    <s v="C01"/>
    <s v="Informe de Facturacion 17/12/2014 EC Lbel Campaña 2015/01"/>
  </r>
  <r>
    <n v="2"/>
    <x v="1"/>
    <x v="1"/>
    <s v="GP3"/>
    <s v="FAC"/>
    <d v="2014-12-18T00:00:00"/>
    <s v="No pasa una OC a GP4"/>
    <s v="Se solicita autorizacion para continuar"/>
    <x v="1"/>
    <s v="Usuario"/>
    <n v="1"/>
    <n v="0"/>
    <n v="0"/>
    <s v="SI"/>
    <s v="Hernan Ramos"/>
    <s v="Terminado"/>
    <n v="2015"/>
    <s v="C01"/>
    <s v="Informe de Facturacion 18/12/2014 SV Esika Campaña 2015/01"/>
  </r>
  <r>
    <n v="3"/>
    <x v="0"/>
    <x v="1"/>
    <s v="GP5 Multihilo"/>
    <s v="FAC"/>
    <d v="2014-12-20T00:00:00"/>
    <s v="Proceso No termina"/>
    <s v="Se soliita reiniciar aplicación y reprocesar"/>
    <x v="2"/>
    <s v="SAPFI"/>
    <n v="1"/>
    <n v="0"/>
    <n v="0"/>
    <s v="SI"/>
    <s v="Jorge Florencio"/>
    <s v="Terminado"/>
    <n v="2015"/>
    <s v="C01"/>
    <s v="Informe de Facturacion 20/12/2014 EC Lbel Campaña 2015/01"/>
  </r>
  <r>
    <n v="4"/>
    <x v="2"/>
    <x v="0"/>
    <s v="Datamart"/>
    <s v="DAT"/>
    <d v="2014-12-22T00:00:00"/>
    <s v="No carga Datamart Bicon"/>
    <s v="Se solicita reprocesar"/>
    <x v="0"/>
    <s v="DAT_BICON"/>
    <n v="0.5"/>
    <n v="0"/>
    <n v="0"/>
    <s v="SI"/>
    <s v="Fernando Giraldo"/>
    <s v="Terminado"/>
    <n v="2015"/>
    <s v="C01"/>
    <s v="Informe de Facturación   22/12/2014 DO Campaña 2015/01"/>
  </r>
  <r>
    <n v="5"/>
    <x v="2"/>
    <x v="0"/>
    <s v="Datamart"/>
    <s v="DAT"/>
    <d v="2014-12-22T00:00:00"/>
    <s v="Error proceso Datamart Bicon"/>
    <s v="Se solicita reprocesar"/>
    <x v="0"/>
    <s v="DAT_BICON"/>
    <n v="0.5"/>
    <n v="0"/>
    <n v="0"/>
    <s v="SI"/>
    <s v="Fernando Giraldo"/>
    <s v="Terminado"/>
    <n v="2015"/>
    <s v="C01"/>
    <s v="Informe de Facturación   22/12/2014 DO Campaña 2015/01"/>
  </r>
  <r>
    <n v="7"/>
    <x v="3"/>
    <x v="0"/>
    <s v="Datamart"/>
    <s v="DAT"/>
    <d v="2014-12-22T00:00:00"/>
    <s v="Error proceso Datamart Bicon"/>
    <s v="Se solicita reprocesar"/>
    <x v="0"/>
    <s v="DAT_BICON"/>
    <n v="1"/>
    <n v="0"/>
    <n v="0"/>
    <s v="SI"/>
    <s v="Fernando Giraldo"/>
    <s v="Terminado"/>
    <n v="2015"/>
    <s v="C01"/>
    <s v="Informe de Facturación 22/12/2014 CR Campaña 2015/01"/>
  </r>
  <r>
    <n v="8"/>
    <x v="1"/>
    <x v="0"/>
    <s v="Datamart"/>
    <s v="DAT"/>
    <d v="2014-12-22T00:00:00"/>
    <s v="Error proceso Datamart Bicon"/>
    <s v="Se solicita reprocesar"/>
    <x v="0"/>
    <s v="DAT_BICON"/>
    <n v="1"/>
    <n v="0"/>
    <n v="0"/>
    <s v="SI"/>
    <s v="Fernando Giraldo"/>
    <s v="Terminado"/>
    <n v="2015"/>
    <s v="C01"/>
    <s v="Informe de Facturacion 22/12/2014 SV Esika Campaña 2015/01"/>
  </r>
  <r>
    <n v="9"/>
    <x v="4"/>
    <x v="0"/>
    <s v="Datamart SSICC"/>
    <s v="DAT"/>
    <d v="2014-12-22T00:00:00"/>
    <s v="Error de generacion de archivos DAT"/>
    <s v="Analista genera archios vacios y solicita continuar"/>
    <x v="3"/>
    <s v="DAT-SICC"/>
    <n v="0.5"/>
    <n v="1"/>
    <n v="0.5"/>
    <s v="SI"/>
    <s v="Doris Martinich"/>
    <s v="Terminado"/>
    <n v="2015"/>
    <s v="C01"/>
    <s v="Informe de Facturacion 22/12/2014  -  PR Lbel Campaña 2015/01"/>
  </r>
  <r>
    <n v="10"/>
    <x v="4"/>
    <x v="0"/>
    <s v="Datamart BDI"/>
    <s v="DAT"/>
    <d v="2014-12-22T00:00:00"/>
    <s v="Error en proceso BDI, archivo vacio"/>
    <s v="Soporte Datamart cambia configuracion y reprocesa"/>
    <x v="0"/>
    <s v="Error DAT-BICON"/>
    <n v="0.5"/>
    <n v="0"/>
    <n v="0"/>
    <s v="SI"/>
    <s v="Gerardo Morales"/>
    <s v="Terminado"/>
    <n v="2015"/>
    <s v="C01"/>
    <s v="Informe de Facturacion 22/12/2014  -  PR Lbel Campaña 2015/01"/>
  </r>
  <r>
    <n v="11"/>
    <x v="4"/>
    <x v="0"/>
    <s v="Datamart"/>
    <s v="DAT"/>
    <d v="2014-12-22T00:00:00"/>
    <s v="Error proceso Datamart Bicon"/>
    <s v="Se solicita reprocesar"/>
    <x v="0"/>
    <s v="Error DAT-BICON"/>
    <n v="0.5"/>
    <n v="0"/>
    <n v="0"/>
    <s v="SI"/>
    <s v="Fernando Giraldo"/>
    <s v="Terminado"/>
    <n v="2015"/>
    <s v="C01"/>
    <s v="Informe de Facturacion 22/12/2014  -  PR Lbel Campaña 2015/01"/>
  </r>
  <r>
    <n v="12"/>
    <x v="5"/>
    <x v="0"/>
    <s v="Datamart"/>
    <s v="DAT"/>
    <d v="2014-12-26T00:00:00"/>
    <s v="Error proceso Datamart Bicon"/>
    <s v="Se solicita reprocesar"/>
    <x v="0"/>
    <s v="Error DAT-BICON"/>
    <n v="0.5"/>
    <n v="0"/>
    <n v="0"/>
    <s v="SI"/>
    <s v="Fernando Giraldo"/>
    <s v="Terminado"/>
    <n v="2015"/>
    <s v="C01"/>
    <s v="Informe de Facturación 26/12/2014 GT Campaña 2015/01"/>
  </r>
  <r>
    <n v="13"/>
    <x v="4"/>
    <x v="0"/>
    <s v="Datamart"/>
    <s v="DAT"/>
    <d v="2014-12-30T00:00:00"/>
    <s v="Error proceso Datamart Bicon"/>
    <s v="Se solicita reprocesar"/>
    <x v="0"/>
    <s v="Error DAT-BICON"/>
    <n v="1"/>
    <n v="0"/>
    <n v="0"/>
    <s v="SI"/>
    <s v="Alan Choquesillo"/>
    <s v="Terminado"/>
    <n v="2015"/>
    <s v="C01"/>
    <s v="Informe de Facturacion 30/12/2014  -  PR Lbel Campaña 2015/01"/>
  </r>
  <r>
    <n v="14"/>
    <x v="6"/>
    <x v="0"/>
    <s v="Datamart"/>
    <s v="DAT"/>
    <d v="2014-12-30T00:00:00"/>
    <s v="Error proceso Datamart Bicon"/>
    <s v="Se solicita reprocesar"/>
    <x v="0"/>
    <s v="Error DAT-BICON"/>
    <n v="3"/>
    <n v="0"/>
    <n v="0"/>
    <s v="SI"/>
    <s v="Alan Choquesillo"/>
    <s v="Terminado"/>
    <n v="2015"/>
    <s v="C01"/>
    <s v="Informe de Facturación 30/12/2014 CO Esika Campaña 2015/01"/>
  </r>
  <r>
    <n v="15"/>
    <x v="4"/>
    <x v="0"/>
    <s v="Datamart"/>
    <s v="DAT"/>
    <d v="2015-01-02T00:00:00"/>
    <s v="Error proceso Datamart Bicon"/>
    <s v="Se solicita reprocesar"/>
    <x v="0"/>
    <s v="Error DAT-BICON"/>
    <n v="2"/>
    <n v="0"/>
    <n v="0"/>
    <s v="SI"/>
    <s v="Alan Choquesillo"/>
    <s v="Terminado"/>
    <n v="2015"/>
    <s v="C01"/>
    <s v="Informe de Facturacion 02/01/2015  -  PR Lbel Campaña 2015/01"/>
  </r>
  <r>
    <n v="16"/>
    <x v="7"/>
    <x v="0"/>
    <s v="Datamart"/>
    <s v="DAT"/>
    <d v="2015-01-02T00:00:00"/>
    <s v="Error proceso Datamart Bicon"/>
    <s v="Se solicita omitir proceso se revisara posteriormente"/>
    <x v="0"/>
    <s v="FFVV"/>
    <n v="3"/>
    <n v="0"/>
    <n v="0"/>
    <s v="SI"/>
    <s v="Alan Choquesillo"/>
    <s v="Terminado"/>
    <n v="2015"/>
    <s v="C01"/>
    <s v="Informe de Facturacion 02/01/2015 CL Esika Campaña 2015/01"/>
  </r>
  <r>
    <n v="17"/>
    <x v="1"/>
    <x v="0"/>
    <s v="Datamart"/>
    <s v="DAT"/>
    <d v="2015-01-02T00:00:00"/>
    <s v="Error proceso Datamart Bicon"/>
    <s v="Se solicita omitir proceso se revisara posteriormente"/>
    <x v="0"/>
    <s v="FFVV"/>
    <n v="3"/>
    <n v="0"/>
    <n v="0"/>
    <s v="SI"/>
    <s v="Alan Choquesillo"/>
    <s v="Terminado"/>
    <n v="2015"/>
    <s v="C01"/>
    <s v="Informe de Facturación 02/01/2015 GT Campaña 2015/01"/>
  </r>
  <r>
    <n v="18"/>
    <x v="5"/>
    <x v="0"/>
    <s v="Datamart"/>
    <s v="DAT"/>
    <d v="2015-01-02T00:00:00"/>
    <s v="Error proceso Datamart Bicon"/>
    <s v="Se solicita omitir proceso se revisara posteriormente"/>
    <x v="0"/>
    <s v="FFVV"/>
    <n v="3"/>
    <n v="0"/>
    <n v="0"/>
    <s v="SI"/>
    <s v="Alan Choquesillo"/>
    <s v="Terminado"/>
    <n v="2015"/>
    <s v="C01"/>
    <s v="Informe de Facturacion  02/01/2015  SV Esika Campaña 2015/01"/>
  </r>
  <r>
    <n v="19"/>
    <x v="7"/>
    <x v="0"/>
    <s v="Datamart"/>
    <s v="DAT"/>
    <d v="2014-12-22T00:00:00"/>
    <s v="Error proceso Datamart Bicon"/>
    <s v="Se solicita reprocesar"/>
    <x v="0"/>
    <s v="Error DAT-BICON"/>
    <n v="0.5"/>
    <n v="0"/>
    <n v="0"/>
    <s v="SI"/>
    <s v="Fernando Giraldo"/>
    <s v="Terminado"/>
    <n v="2015"/>
    <s v="C01"/>
    <s v="Informe de Facturacion 22/12/2014 CL Esika Campaña 2015/01"/>
  </r>
  <r>
    <n v="20"/>
    <x v="7"/>
    <x v="1"/>
    <s v="Error RV2"/>
    <s v="IMP"/>
    <d v="2014-12-22T00:00:00"/>
    <s v="Error generacion RV2"/>
    <s v="Se solicita reprocesar"/>
    <x v="4"/>
    <s v="RV"/>
    <n v="9"/>
    <n v="0"/>
    <n v="0"/>
    <s v="SI"/>
    <s v="Soporte RV"/>
    <s v="Terminado"/>
    <n v="2015"/>
    <s v="C01"/>
    <s v="Informe de Facturacion 22/12/2014 CL Esika Campaña 2015/01"/>
  </r>
  <r>
    <n v="21"/>
    <x v="8"/>
    <x v="1"/>
    <s v="SAM7"/>
    <s v="SAM"/>
    <d v="2015-01-03T00:00:00"/>
    <s v="No llegan correos de SAP"/>
    <s v="Analista reprocesa informacion"/>
    <x v="2"/>
    <s v="SAPMM"/>
    <n v="7"/>
    <n v="0"/>
    <n v="0"/>
    <s v="SI"/>
    <s v="Daniel Flores"/>
    <s v="Terminado"/>
    <n v="2015"/>
    <s v="C01"/>
    <s v="Informe de Facturación 03/01/2015 PE Esika Campaña 2015/01"/>
  </r>
  <r>
    <n v="22"/>
    <x v="4"/>
    <x v="0"/>
    <s v="Datamart"/>
    <s v="DAT"/>
    <d v="2015-01-05T00:00:00"/>
    <s v="Error proceso Datamart Bicon"/>
    <s v="Se solicita reprocesar"/>
    <x v="0"/>
    <s v="Error DAT-BICON"/>
    <n v="1"/>
    <n v="0"/>
    <n v="0"/>
    <s v="SI"/>
    <s v="Alan Choquesillo"/>
    <s v="Terminado"/>
    <n v="2015"/>
    <s v="C01"/>
    <s v="Informe de Facturacion 05/01/2015  -  PR Lbel Campaña 2015/01"/>
  </r>
  <r>
    <n v="23"/>
    <x v="6"/>
    <x v="0"/>
    <s v="Carga de bancos"/>
    <s v="BAN"/>
    <d v="2015-01-05T00:00:00"/>
    <s v="Error carga de bancos"/>
    <s v="Analista reprocesa informacion"/>
    <x v="5"/>
    <s v="CCPP"/>
    <n v="1.5"/>
    <n v="1"/>
    <n v="1.5"/>
    <s v="SI"/>
    <s v="Sandro Quintana"/>
    <s v="Terminado"/>
    <n v="2015"/>
    <s v="C01"/>
    <s v="Informe de Facturación-Parcial 05/01/2015 CO Esika Campaña 2015/01"/>
  </r>
  <r>
    <n v="24"/>
    <x v="1"/>
    <x v="0"/>
    <s v="Datamart"/>
    <s v="DAT"/>
    <d v="2015-01-06T00:00:00"/>
    <s v="Error proceso Datamart Bicon"/>
    <s v="Se solicita omitir proceso se revisara posteriormente"/>
    <x v="0"/>
    <s v="Error DAT-BICON"/>
    <n v="1"/>
    <n v="0"/>
    <n v="0"/>
    <s v="SI"/>
    <s v="Elizabeth Palacio"/>
    <s v="Terminado"/>
    <n v="2015"/>
    <s v="C01"/>
    <s v="Informe de Facturacion  06/01/2015  SV Esika Campaña 2015/01"/>
  </r>
  <r>
    <n v="25"/>
    <x v="4"/>
    <x v="0"/>
    <s v="Datamart"/>
    <s v="DAT"/>
    <d v="2015-01-06T00:00:00"/>
    <s v="Error proceso Datamart Bicon"/>
    <s v="Equipo de FFVV corrige archivo DAT y reprocesa"/>
    <x v="0"/>
    <s v="FFVV"/>
    <n v="3"/>
    <n v="0"/>
    <n v="0"/>
    <s v="SI"/>
    <s v="Elizabeth Palacio"/>
    <s v="Terminado"/>
    <n v="2015"/>
    <s v="C01"/>
    <s v="Informe de Facturacion 07/01/2015  -  PR Lbel Campaña 2015/01"/>
  </r>
  <r>
    <n v="26"/>
    <x v="5"/>
    <x v="1"/>
    <s v="GP5 Multihilo"/>
    <s v="FAC"/>
    <d v="2015-01-07T00:00:00"/>
    <s v="Error ejecucion de procesos"/>
    <s v="Analista reprocesa informacion"/>
    <x v="1"/>
    <s v="CCPP"/>
    <n v="0.5"/>
    <n v="0"/>
    <n v="0"/>
    <s v="SI"/>
    <s v="Jorge Florencio"/>
    <s v="Terminado"/>
    <n v="2015"/>
    <s v="C01"/>
    <s v="Informe de Facturación 07/01/2015 GT Campaña 2015/01"/>
  </r>
  <r>
    <n v="27"/>
    <x v="6"/>
    <x v="0"/>
    <s v="Datamart"/>
    <s v="DAT"/>
    <d v="2015-01-07T00:00:00"/>
    <s v="Error proceso Datamart Bicon"/>
    <s v="Equipo de FFVV corrige archivo DAT y reprocesa"/>
    <x v="0"/>
    <s v="FFVV"/>
    <n v="2"/>
    <n v="0"/>
    <n v="0"/>
    <s v="SI"/>
    <s v="Elizabeth Palacio"/>
    <s v="Terminado"/>
    <n v="2015"/>
    <s v="C01"/>
    <s v="Informe de Facturación-Parcial  07/01/2015 CO Esika Campaña 2015/01"/>
  </r>
  <r>
    <n v="28"/>
    <x v="5"/>
    <x v="0"/>
    <s v="Datamart SSICC"/>
    <s v="DAT"/>
    <d v="2015-01-09T00:00:00"/>
    <s v="Error generacion de Archivos DAT"/>
    <s v="Equipo de FFVV corrige archivo DAT y reprocesa"/>
    <x v="6"/>
    <s v="FFVV"/>
    <n v="1"/>
    <n v="0"/>
    <n v="0"/>
    <s v="SI"/>
    <s v="Melissa Espinoza"/>
    <s v="Terminado"/>
    <n v="2015"/>
    <s v="C01"/>
    <s v="Informe de Facturación 09/01/2015 GT Campaña 2015/01"/>
  </r>
  <r>
    <n v="29"/>
    <x v="6"/>
    <x v="0"/>
    <s v="Datamart SSICC"/>
    <s v="DAT"/>
    <d v="2015-01-10T00:00:00"/>
    <s v="Error generacion de Archivos DAT"/>
    <s v="Equipo de FFVV corrige archivo DAT y reprocesa"/>
    <x v="6"/>
    <s v="FFVV"/>
    <n v="1"/>
    <n v="0"/>
    <n v="0"/>
    <s v="SI"/>
    <s v="Melissa Espinoza"/>
    <s v="Terminado"/>
    <n v="2015"/>
    <s v="C01"/>
    <s v="Informe de Facturación 10/01/2015 CO Esika Campaña 2015/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13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22">
  <location ref="A1:D24" firstHeaderRow="1" firstDataRow="2" firstDataCol="1"/>
  <pivotFields count="6">
    <pivotField axis="axisRow" showAll="0" defaultSubtotal="0">
      <items count="2">
        <item x="0"/>
        <item x="1"/>
      </items>
    </pivotField>
    <pivotField axis="axisRow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Col" showAll="0">
      <items count="4">
        <item m="1" x="2"/>
        <item n="Proceso Facturacion" x="0"/>
        <item n="Proceso Perifericos" x="1"/>
        <item t="default"/>
      </items>
    </pivotField>
    <pivotField showAll="0"/>
    <pivotField showAll="0"/>
    <pivotField dataField="1" showAll="0" defaultSubtota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Suma de Total" fld="5" baseField="0" baseItem="0"/>
  </dataFields>
  <chartFormats count="4">
    <chartFormat chart="0" format="16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1" cacheId="123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29">
  <location ref="A1:D12" firstHeaderRow="1" firstDataRow="2" firstDataCol="1"/>
  <pivotFields count="19">
    <pivotField showAll="0" defaultSubtotal="0"/>
    <pivotField axis="axisRow" showAll="0">
      <items count="12">
        <item x="6"/>
        <item x="2"/>
        <item x="0"/>
        <item x="5"/>
        <item x="8"/>
        <item x="1"/>
        <item m="1" x="9"/>
        <item x="7"/>
        <item x="3"/>
        <item x="4"/>
        <item m="1" x="10"/>
        <item t="default"/>
      </items>
    </pivotField>
    <pivotField axis="axisCol" showAll="0">
      <items count="4">
        <item x="1"/>
        <item x="0"/>
        <item h="1"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Duracion (horas)" fld="10" baseField="1" baseItem="0"/>
  </dataFields>
  <chartFormats count="8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2" cacheId="10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46">
  <location ref="A1:B9" firstHeaderRow="1" firstDataRow="1" firstDataCol="1"/>
  <pivotFields count="19"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0">
        <item m="1" x="14"/>
        <item m="1" x="52"/>
        <item m="1" x="47"/>
        <item m="1" x="49"/>
        <item m="1" x="19"/>
        <item m="1" x="54"/>
        <item m="1" x="45"/>
        <item m="1" x="55"/>
        <item m="1" x="21"/>
        <item m="1" x="18"/>
        <item m="1" x="48"/>
        <item m="1" x="44"/>
        <item m="1" x="30"/>
        <item m="1" x="9"/>
        <item m="1" x="25"/>
        <item x="0"/>
        <item m="1" x="31"/>
        <item m="1" x="56"/>
        <item m="1" x="33"/>
        <item m="1" x="42"/>
        <item m="1" x="29"/>
        <item m="1" x="23"/>
        <item x="2"/>
        <item m="1" x="41"/>
        <item m="1" x="17"/>
        <item m="1" x="24"/>
        <item m="1" x="11"/>
        <item m="1" x="39"/>
        <item m="1" x="13"/>
        <item m="1" x="16"/>
        <item h="1" x="7"/>
        <item m="1" x="46"/>
        <item m="1" x="58"/>
        <item m="1" x="20"/>
        <item m="1" x="57"/>
        <item m="1" x="34"/>
        <item m="1" x="22"/>
        <item m="1" x="15"/>
        <item m="1" x="51"/>
        <item m="1" x="36"/>
        <item m="1" x="32"/>
        <item m="1" x="43"/>
        <item m="1" x="50"/>
        <item m="1" x="53"/>
        <item m="1" x="26"/>
        <item m="1" x="35"/>
        <item m="1" x="10"/>
        <item m="1" x="12"/>
        <item m="1" x="40"/>
        <item m="1" x="38"/>
        <item m="1" x="37"/>
        <item m="1" x="28"/>
        <item m="1" x="8"/>
        <item m="1" x="27"/>
        <item x="1"/>
        <item x="3"/>
        <item x="4"/>
        <item x="5"/>
        <item x="6"/>
        <item t="default"/>
      </items>
    </pivotField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8"/>
  </rowFields>
  <rowItems count="8">
    <i>
      <x v="15"/>
    </i>
    <i>
      <x v="22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Suma de Duracion (horas)" fld="10" baseField="8" baseItem="1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 dinámica3" cacheId="10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41">
  <location ref="A1:K7" firstHeaderRow="1" firstDataRow="2" firstDataCol="1"/>
  <pivotFields count="19">
    <pivotField showAll="0" defaultSubtotal="0"/>
    <pivotField axis="axisCol" showAll="0">
      <items count="12">
        <item x="6"/>
        <item x="2"/>
        <item x="0"/>
        <item x="5"/>
        <item x="8"/>
        <item x="1"/>
        <item x="9"/>
        <item x="7"/>
        <item x="3"/>
        <item x="4"/>
        <item m="1" x="10"/>
        <item t="default"/>
      </items>
    </pivotField>
    <pivotField axis="axisRow" showAll="0">
      <items count="5">
        <item m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0">
        <item m="1" x="14"/>
        <item m="1" x="52"/>
        <item m="1" x="47"/>
        <item m="1" x="49"/>
        <item m="1" x="19"/>
        <item m="1" x="54"/>
        <item m="1" x="45"/>
        <item m="1" x="55"/>
        <item m="1" x="21"/>
        <item m="1" x="18"/>
        <item m="1" x="48"/>
        <item m="1" x="44"/>
        <item m="1" x="30"/>
        <item m="1" x="9"/>
        <item m="1" x="25"/>
        <item x="0"/>
        <item m="1" x="31"/>
        <item m="1" x="56"/>
        <item m="1" x="33"/>
        <item m="1" x="42"/>
        <item m="1" x="29"/>
        <item m="1" x="23"/>
        <item x="2"/>
        <item m="1" x="41"/>
        <item m="1" x="17"/>
        <item m="1" x="24"/>
        <item m="1" x="11"/>
        <item m="1" x="39"/>
        <item m="1" x="13"/>
        <item m="1" x="16"/>
        <item h="1" x="7"/>
        <item m="1" x="46"/>
        <item m="1" x="58"/>
        <item m="1" x="20"/>
        <item m="1" x="57"/>
        <item m="1" x="34"/>
        <item m="1" x="22"/>
        <item m="1" x="15"/>
        <item m="1" x="51"/>
        <item m="1" x="36"/>
        <item m="1" x="32"/>
        <item m="1" x="43"/>
        <item m="1" x="50"/>
        <item m="1" x="53"/>
        <item m="1" x="26"/>
        <item m="1" x="35"/>
        <item m="1" x="10"/>
        <item m="1" x="12"/>
        <item m="1" x="40"/>
        <item m="1" x="38"/>
        <item m="1" x="37"/>
        <item m="1" x="28"/>
        <item m="1" x="8"/>
        <item m="1" x="27"/>
        <item h="1" x="1"/>
        <item h="1" x="3"/>
        <item h="1" x="4"/>
        <item h="1" x="5"/>
        <item h="1" x="6"/>
        <item t="default"/>
      </items>
    </pivotField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5">
    <i>
      <x v="1"/>
    </i>
    <i r="1">
      <x v="22"/>
    </i>
    <i>
      <x v="2"/>
    </i>
    <i r="1">
      <x v="15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colItems>
  <dataFields count="1">
    <dataField name="Suma de Duracion (horas)" fld="10" baseField="0" baseItem="3208088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 dinámica6" cacheId="123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">
  <location ref="A3:B4" firstHeaderRow="1" firstDataRow="1" firstDataCol="1" rowPageCount="1" colPageCount="1"/>
  <pivotFields count="19">
    <pivotField showAll="0" defaultSubtotal="0"/>
    <pivotField axis="axisPage" multipleItemSelectionAllowed="1" showAll="0">
      <items count="12">
        <item h="1" x="6"/>
        <item h="1" x="2"/>
        <item h="1" x="0"/>
        <item h="1" x="5"/>
        <item h="1" x="8"/>
        <item h="1" x="1"/>
        <item m="1" x="9"/>
        <item h="1" x="7"/>
        <item h="1" x="3"/>
        <item h="1" x="4"/>
        <item h="1" m="1" x="10"/>
        <item t="default"/>
      </items>
    </pivotField>
    <pivotField axis="axisRow" showAll="0">
      <items count="4">
        <item x="1"/>
        <item x="0"/>
        <item h="1" m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6">
        <item m="1" x="28"/>
        <item m="1" x="33"/>
        <item m="1" x="14"/>
        <item m="1" x="8"/>
        <item m="1" x="27"/>
        <item m="1" x="22"/>
        <item m="1" x="15"/>
        <item m="1" x="19"/>
        <item m="1" x="7"/>
        <item x="0"/>
        <item m="1" x="11"/>
        <item m="1" x="31"/>
        <item m="1" x="32"/>
        <item x="2"/>
        <item m="1" x="30"/>
        <item m="1" x="16"/>
        <item m="1" x="21"/>
        <item m="1" x="9"/>
        <item m="1" x="34"/>
        <item m="1" x="10"/>
        <item m="1" x="25"/>
        <item m="1" x="13"/>
        <item m="1" x="20"/>
        <item m="1" x="26"/>
        <item m="1" x="24"/>
        <item m="1" x="23"/>
        <item m="1" x="18"/>
        <item m="1" x="17"/>
        <item m="1" x="29"/>
        <item m="1" x="12"/>
        <item x="1"/>
        <item x="3"/>
        <item x="4"/>
        <item x="5"/>
        <item x="6"/>
        <item t="default"/>
      </items>
    </pivotField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1">
    <i t="grand">
      <x/>
    </i>
  </rowItems>
  <colItems count="1">
    <i/>
  </colItems>
  <pageFields count="1">
    <pageField fld="1" hier="-1"/>
  </pageFields>
  <dataFields count="1">
    <dataField name="Suma de Duracion (horas)" fld="10" baseField="2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 dinámica5" cacheId="123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">
  <location ref="A3:B6" firstHeaderRow="1" firstDataRow="1" firstDataCol="1" rowPageCount="1" colPageCount="1"/>
  <pivotFields count="19">
    <pivotField showAll="0" defaultSubtotal="0"/>
    <pivotField axis="axisPage" multipleItemSelectionAllowed="1" showAll="0">
      <items count="12">
        <item h="1" x="6"/>
        <item h="1" x="2"/>
        <item h="1" x="0"/>
        <item h="1" x="5"/>
        <item x="8"/>
        <item h="1" x="1"/>
        <item m="1" x="9"/>
        <item h="1" x="7"/>
        <item h="1" x="3"/>
        <item h="1" x="4"/>
        <item h="1" m="1" x="10"/>
        <item t="default"/>
      </items>
    </pivotField>
    <pivotField axis="axisRow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36">
        <item m="1" x="28"/>
        <item m="1" x="33"/>
        <item m="1" x="14"/>
        <item m="1" x="8"/>
        <item m="1" x="27"/>
        <item m="1" x="22"/>
        <item m="1" x="15"/>
        <item m="1" x="19"/>
        <item m="1" x="7"/>
        <item x="0"/>
        <item m="1" x="11"/>
        <item m="1" x="31"/>
        <item m="1" x="32"/>
        <item x="2"/>
        <item m="1" x="30"/>
        <item m="1" x="16"/>
        <item m="1" x="21"/>
        <item m="1" x="9"/>
        <item m="1" x="34"/>
        <item m="1" x="10"/>
        <item m="1" x="25"/>
        <item m="1" x="13"/>
        <item m="1" x="20"/>
        <item m="1" x="26"/>
        <item m="1" x="24"/>
        <item m="1" x="23"/>
        <item m="1" x="18"/>
        <item m="1" x="17"/>
        <item m="1" x="29"/>
        <item m="1" x="12"/>
        <item x="1"/>
        <item x="3"/>
        <item x="4"/>
        <item x="5"/>
        <item x="6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3">
    <i>
      <x/>
    </i>
    <i r="1">
      <x v="13"/>
    </i>
    <i t="grand">
      <x/>
    </i>
  </rowItems>
  <colItems count="1">
    <i/>
  </colItems>
  <pageFields count="1">
    <pageField fld="1" hier="-1"/>
  </pageFields>
  <dataFields count="1">
    <dataField name="Cuenta de Tipo Error" fld="8" subtotal="count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1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34">
  <location ref="A1:C23" firstHeaderRow="0" firstDataRow="1" firstDataCol="1"/>
  <pivotFields count="15">
    <pivotField axis="axisRow" showAll="0">
      <items count="3">
        <item x="0"/>
        <item x="1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 defaultSubtota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ncidentes" fld="5" baseField="0" baseItem="0"/>
    <dataField name="Total Horas Empleadas" fld="8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1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8">
  <location ref="A3:C25" firstHeaderRow="0" firstDataRow="1" firstDataCol="1" rowPageCount="1" colPageCount="1"/>
  <pivotFields count="15">
    <pivotField axis="axisRow" showAll="0">
      <items count="3">
        <item x="0"/>
        <item x="1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showAll="0">
      <items count="4">
        <item m="1" x="2"/>
        <item x="0"/>
        <item x="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Total SiCC/SSiCC" fld="3" baseField="0" baseItem="0"/>
    <dataField name="Total Otro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1" cacheId="1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69">
  <location ref="A3:C25" firstHeaderRow="0" firstDataRow="1" firstDataCol="1" rowPageCount="1" colPageCount="1"/>
  <pivotFields count="15">
    <pivotField axis="axisRow" showAll="0" defaultSubtotal="0">
      <items count="2">
        <item x="0"/>
        <item x="1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showAll="0"/>
    <pivotField showAll="0"/>
    <pivotField dataField="1" showAll="0"/>
    <pivotField showAll="0"/>
    <pivotField showAll="0"/>
    <pivotField dataField="1" showAll="0" defaultSubtota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Incidentes" fld="5" baseField="1" baseItem="0"/>
    <dataField name="Horas Empleadas" fld="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2" cacheId="1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57">
  <location ref="A3:C25" firstHeaderRow="0" firstDataRow="1" firstDataCol="1" rowPageCount="1" colPageCount="1"/>
  <pivotFields count="15">
    <pivotField axis="axisRow" showAll="0" defaultSubtotal="0">
      <items count="2">
        <item x="0"/>
        <item x="1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dataField="1"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Incidentes SiCC/SSiCC" fld="3" baseField="1" baseItem="0"/>
    <dataField name=" Otros Motivos" fld="4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0" cacheId="1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15">
  <location ref="A3:D25" firstHeaderRow="0" firstDataRow="1" firstDataCol="1" rowPageCount="1" colPageCount="1"/>
  <pivotFields count="15">
    <pivotField axis="axisRow" showAll="0" defaultSubtotal="0">
      <items count="2">
        <item x="0"/>
        <item x="1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dataField="1" showAll="0"/>
    <pivotField dataField="1" showAll="0"/>
    <pivotField dataField="1" showAll="0"/>
    <pivotField showAll="0" defaultSubtota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in Incidentes" fld="11" baseField="0" baseItem="12"/>
    <dataField name="Con incidentes" fld="12" baseField="0" baseItem="12"/>
    <dataField name=" Fuera de Hora" fld="13" baseField="0" baseItem="12"/>
  </dataFields>
  <chartFormats count="3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2" cacheId="123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25">
  <location ref="A1:D12" firstHeaderRow="1" firstDataRow="2" firstDataCol="1"/>
  <pivotFields count="19">
    <pivotField showAll="0" defaultSubtotal="0"/>
    <pivotField axis="axisRow" showAll="0">
      <items count="12">
        <item x="6"/>
        <item x="2"/>
        <item x="0"/>
        <item x="5"/>
        <item x="8"/>
        <item x="1"/>
        <item m="1" x="9"/>
        <item x="7"/>
        <item x="3"/>
        <item x="4"/>
        <item m="1" x="10"/>
        <item t="default"/>
      </items>
    </pivotField>
    <pivotField axis="axisCol" showAll="0">
      <items count="4">
        <item n="Proceso Facturacion" x="1"/>
        <item n="Proceso Perifericos" x="0"/>
        <item h="1" m="1"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uenta de Fecha" fld="5" subtotal="count" baseField="0" baseItem="0"/>
  </dataFields>
  <chartFormats count="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3" cacheId="10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92">
  <location ref="A3:B11" firstHeaderRow="1" firstDataRow="1" firstDataCol="1"/>
  <pivotFields count="19"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0">
        <item m="1" x="14"/>
        <item m="1" x="19"/>
        <item m="1" x="54"/>
        <item m="1" x="18"/>
        <item m="1" x="48"/>
        <item x="0"/>
        <item m="1" x="31"/>
        <item m="1" x="56"/>
        <item m="1" x="42"/>
        <item m="1" x="29"/>
        <item m="1" x="23"/>
        <item x="2"/>
        <item m="1" x="41"/>
        <item m="1" x="24"/>
        <item m="1" x="39"/>
        <item h="1" x="7"/>
        <item m="1" x="44"/>
        <item m="1" x="47"/>
        <item m="1" x="55"/>
        <item m="1" x="33"/>
        <item m="1" x="17"/>
        <item m="1" x="30"/>
        <item m="1" x="16"/>
        <item m="1" x="21"/>
        <item m="1" x="45"/>
        <item m="1" x="49"/>
        <item m="1" x="9"/>
        <item m="1" x="25"/>
        <item m="1" x="13"/>
        <item m="1" x="11"/>
        <item m="1" x="52"/>
        <item m="1" x="46"/>
        <item m="1" x="58"/>
        <item m="1" x="20"/>
        <item m="1" x="57"/>
        <item m="1" x="34"/>
        <item m="1" x="22"/>
        <item m="1" x="15"/>
        <item m="1" x="51"/>
        <item m="1" x="36"/>
        <item m="1" x="32"/>
        <item m="1" x="43"/>
        <item m="1" x="50"/>
        <item m="1" x="53"/>
        <item m="1" x="26"/>
        <item m="1" x="35"/>
        <item m="1" x="10"/>
        <item m="1" x="12"/>
        <item m="1" x="40"/>
        <item m="1" x="38"/>
        <item m="1" x="37"/>
        <item m="1" x="28"/>
        <item m="1" x="8"/>
        <item m="1" x="27"/>
        <item x="1"/>
        <item x="3"/>
        <item x="4"/>
        <item x="5"/>
        <item x="6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8"/>
  </rowFields>
  <rowItems count="8">
    <i>
      <x v="5"/>
    </i>
    <i>
      <x v="11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Cuenta de Tipo Error" fld="8" subtotal="count" baseField="0" baseItem="0"/>
  </dataFields>
  <chartFormats count="4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3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9" cacheId="10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07">
  <location ref="A3:K14" firstHeaderRow="1" firstDataRow="2" firstDataCol="1"/>
  <pivotFields count="19">
    <pivotField showAll="0" defaultSubtotal="0"/>
    <pivotField axis="axisCol" showAll="0">
      <items count="12">
        <item x="6"/>
        <item x="2"/>
        <item x="0"/>
        <item x="5"/>
        <item x="8"/>
        <item x="1"/>
        <item x="9"/>
        <item x="7"/>
        <item x="3"/>
        <item x="4"/>
        <item m="1" x="10"/>
        <item t="default"/>
      </items>
    </pivotField>
    <pivotField axis="axisRow" multipleItemSelectionAllowed="1" showAll="0">
      <items count="5">
        <item m="1" x="3"/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60">
        <item m="1" x="14"/>
        <item m="1" x="52"/>
        <item m="1" x="47"/>
        <item m="1" x="49"/>
        <item m="1" x="19"/>
        <item m="1" x="54"/>
        <item m="1" x="45"/>
        <item m="1" x="55"/>
        <item m="1" x="21"/>
        <item m="1" x="18"/>
        <item m="1" x="48"/>
        <item m="1" x="44"/>
        <item m="1" x="30"/>
        <item m="1" x="9"/>
        <item m="1" x="25"/>
        <item x="0"/>
        <item m="1" x="31"/>
        <item m="1" x="56"/>
        <item m="1" x="33"/>
        <item m="1" x="42"/>
        <item m="1" x="29"/>
        <item m="1" x="23"/>
        <item x="2"/>
        <item m="1" x="41"/>
        <item m="1" x="17"/>
        <item m="1" x="24"/>
        <item m="1" x="11"/>
        <item m="1" x="39"/>
        <item m="1" x="13"/>
        <item m="1" x="16"/>
        <item x="7"/>
        <item m="1" x="46"/>
        <item m="1" x="58"/>
        <item m="1" x="20"/>
        <item m="1" x="57"/>
        <item m="1" x="34"/>
        <item m="1" x="22"/>
        <item m="1" x="15"/>
        <item m="1" x="51"/>
        <item m="1" x="36"/>
        <item m="1" x="32"/>
        <item m="1" x="43"/>
        <item m="1" x="50"/>
        <item m="1" x="53"/>
        <item m="1" x="26"/>
        <item m="1" x="35"/>
        <item m="1" x="10"/>
        <item m="1" x="12"/>
        <item m="1" x="40"/>
        <item m="1" x="38"/>
        <item m="1" x="37"/>
        <item m="1" x="28"/>
        <item m="1" x="8"/>
        <item m="1" x="27"/>
        <item x="1"/>
        <item x="3"/>
        <item x="4"/>
        <item x="5"/>
        <item x="6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10">
    <i>
      <x v="1"/>
    </i>
    <i r="1">
      <x v="22"/>
    </i>
    <i r="1">
      <x v="54"/>
    </i>
    <i r="1">
      <x v="56"/>
    </i>
    <i>
      <x v="2"/>
    </i>
    <i r="1">
      <x v="15"/>
    </i>
    <i r="1">
      <x v="55"/>
    </i>
    <i r="1">
      <x v="57"/>
    </i>
    <i r="1">
      <x v="58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colItems>
  <dataFields count="1">
    <dataField name="Cuenta de Tipo Error" fld="8" subtotal="count" baseField="0" baseItem="0"/>
  </dataFields>
  <chartFormats count="4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8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2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39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4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7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1"/>
          </reference>
        </references>
      </pivotArea>
    </chartFormat>
    <chartFormat chart="0" format="2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7"/>
          </reference>
        </references>
      </pivotArea>
    </chartFormat>
    <chartFormat chart="0" format="2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9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0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S29" totalsRowShown="0" headerRowDxfId="21" dataDxfId="20" tableBorderDxfId="19">
  <autoFilter ref="A1:S29"/>
  <sortState ref="A2:R34">
    <sortCondition ref="A1:A34"/>
  </sortState>
  <tableColumns count="19">
    <tableColumn id="1" name="#" dataDxfId="18"/>
    <tableColumn id="2" name="País" dataDxfId="17"/>
    <tableColumn id="3" name="Categoria" dataDxfId="16"/>
    <tableColumn id="4" name="Proceso" dataDxfId="15"/>
    <tableColumn id="5" name="Modulo" dataDxfId="14"/>
    <tableColumn id="6" name="Fecha" dataDxfId="13"/>
    <tableColumn id="7" name="Descripcion" dataDxfId="12"/>
    <tableColumn id="8" name="Solución" dataDxfId="11"/>
    <tableColumn id="9" name="Tipo Error" dataDxfId="10"/>
    <tableColumn id="19" name="Responsable" dataDxfId="9"/>
    <tableColumn id="10" name="Duracion (horas)" dataDxfId="8"/>
    <tableColumn id="11" name="Error SICC/SSICC" dataDxfId="7"/>
    <tableColumn id="12" name="Duración Error SICC/SSICC" dataDxfId="6">
      <calculatedColumnFormula>Tabla1[[#This Row],[Error SICC/SSICC]]*Tabla1[[#This Row],[Duracion (horas)]]</calculatedColumnFormula>
    </tableColumn>
    <tableColumn id="13" name="Informe" dataDxfId="5"/>
    <tableColumn id="14" name="Analista de turno" dataDxfId="4"/>
    <tableColumn id="15" name="Estado" dataDxfId="3"/>
    <tableColumn id="17" name="Año" dataDxfId="2"/>
    <tableColumn id="16" name="Campaña" dataDxfId="1"/>
    <tableColumn id="18" name="Observaciones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S72"/>
  <sheetViews>
    <sheetView zoomScaleNormal="100" workbookViewId="0">
      <pane ySplit="1" topLeftCell="A14" activePane="bottomLeft" state="frozen"/>
      <selection pane="bottomLeft" activeCell="A30" sqref="A30"/>
    </sheetView>
  </sheetViews>
  <sheetFormatPr baseColWidth="10" defaultRowHeight="12" x14ac:dyDescent="0.2"/>
  <cols>
    <col min="1" max="1" width="6.5703125" style="9" bestFit="1" customWidth="1"/>
    <col min="2" max="2" width="11.5703125" style="9" bestFit="1" customWidth="1"/>
    <col min="3" max="3" width="13.42578125" style="5" bestFit="1" customWidth="1"/>
    <col min="4" max="4" width="21.85546875" style="5" bestFit="1" customWidth="1"/>
    <col min="5" max="5" width="11.42578125" style="6" bestFit="1" customWidth="1"/>
    <col min="6" max="6" width="10.42578125" style="9" bestFit="1" customWidth="1"/>
    <col min="7" max="7" width="41.5703125" style="9" bestFit="1" customWidth="1"/>
    <col min="8" max="8" width="25.7109375" style="8" bestFit="1" customWidth="1"/>
    <col min="9" max="9" width="19.85546875" style="9" bestFit="1" customWidth="1"/>
    <col min="10" max="10" width="16.140625" style="9" bestFit="1" customWidth="1"/>
    <col min="11" max="11" width="19.140625" style="9" bestFit="1" customWidth="1"/>
    <col min="12" max="12" width="19.42578125" style="9" bestFit="1" customWidth="1"/>
    <col min="13" max="13" width="27.42578125" style="9" bestFit="1" customWidth="1"/>
    <col min="14" max="14" width="11.85546875" style="5" bestFit="1" customWidth="1"/>
    <col min="15" max="15" width="23.28515625" style="5" bestFit="1" customWidth="1"/>
    <col min="16" max="16" width="11.140625" style="9" bestFit="1" customWidth="1"/>
    <col min="17" max="17" width="11.140625" style="9" customWidth="1"/>
    <col min="18" max="18" width="13.28515625" style="9" bestFit="1" customWidth="1"/>
    <col min="19" max="19" width="52.42578125" style="9" bestFit="1" customWidth="1"/>
    <col min="20" max="16384" width="11.42578125" style="9"/>
  </cols>
  <sheetData>
    <row r="1" spans="1:19" s="5" customFormat="1" x14ac:dyDescent="0.2">
      <c r="A1" s="3" t="s">
        <v>93</v>
      </c>
      <c r="B1" s="3" t="s">
        <v>46</v>
      </c>
      <c r="C1" s="5" t="s">
        <v>8</v>
      </c>
      <c r="D1" s="3" t="s">
        <v>12</v>
      </c>
      <c r="E1" s="4" t="s">
        <v>5</v>
      </c>
      <c r="F1" s="3" t="s">
        <v>0</v>
      </c>
      <c r="G1" s="3" t="s">
        <v>7</v>
      </c>
      <c r="H1" s="3" t="s">
        <v>1</v>
      </c>
      <c r="I1" s="3" t="s">
        <v>13</v>
      </c>
      <c r="J1" s="3" t="s">
        <v>92</v>
      </c>
      <c r="K1" s="3" t="s">
        <v>4</v>
      </c>
      <c r="L1" s="3" t="s">
        <v>18</v>
      </c>
      <c r="M1" s="3" t="s">
        <v>19</v>
      </c>
      <c r="N1" s="3" t="s">
        <v>48</v>
      </c>
      <c r="O1" s="3" t="s">
        <v>100</v>
      </c>
      <c r="P1" s="3" t="s">
        <v>2</v>
      </c>
      <c r="Q1" s="3" t="s">
        <v>99</v>
      </c>
      <c r="R1" s="3" t="s">
        <v>3</v>
      </c>
      <c r="S1" s="3" t="s">
        <v>6</v>
      </c>
    </row>
    <row r="2" spans="1:19" x14ac:dyDescent="0.2">
      <c r="A2" s="5">
        <v>1</v>
      </c>
      <c r="B2" s="5" t="s">
        <v>39</v>
      </c>
      <c r="C2" s="5" t="s">
        <v>47</v>
      </c>
      <c r="D2" s="5" t="s">
        <v>111</v>
      </c>
      <c r="E2" s="109" t="s">
        <v>95</v>
      </c>
      <c r="F2" s="109">
        <v>41990</v>
      </c>
      <c r="G2" s="9" t="s">
        <v>112</v>
      </c>
      <c r="H2" s="8" t="s">
        <v>113</v>
      </c>
      <c r="I2" s="9" t="s">
        <v>96</v>
      </c>
      <c r="J2" s="9" t="s">
        <v>109</v>
      </c>
      <c r="K2" s="10">
        <v>1</v>
      </c>
      <c r="L2" s="10">
        <v>0</v>
      </c>
      <c r="M2" s="10">
        <f>Tabla1[[#This Row],[Error SICC/SSICC]]*Tabla1[[#This Row],[Duracion (horas)]]</f>
        <v>0</v>
      </c>
      <c r="N2" s="5" t="s">
        <v>24</v>
      </c>
      <c r="O2" s="5" t="s">
        <v>114</v>
      </c>
      <c r="P2" s="10" t="s">
        <v>14</v>
      </c>
      <c r="Q2" s="10">
        <v>2015</v>
      </c>
      <c r="R2" s="10" t="s">
        <v>31</v>
      </c>
      <c r="S2" s="9" t="s">
        <v>115</v>
      </c>
    </row>
    <row r="3" spans="1:19" ht="24" x14ac:dyDescent="0.2">
      <c r="A3" s="5">
        <v>2</v>
      </c>
      <c r="B3" s="5" t="s">
        <v>45</v>
      </c>
      <c r="C3" s="5" t="s">
        <v>49</v>
      </c>
      <c r="D3" s="5" t="s">
        <v>116</v>
      </c>
      <c r="E3" s="6" t="s">
        <v>86</v>
      </c>
      <c r="F3" s="7">
        <v>41991</v>
      </c>
      <c r="G3" s="9" t="s">
        <v>118</v>
      </c>
      <c r="H3" s="8" t="s">
        <v>119</v>
      </c>
      <c r="I3" s="9" t="s">
        <v>120</v>
      </c>
      <c r="J3" s="9" t="s">
        <v>121</v>
      </c>
      <c r="K3" s="10">
        <v>1</v>
      </c>
      <c r="L3" s="10">
        <v>0</v>
      </c>
      <c r="M3" s="10">
        <f>Tabla1[[#This Row],[Error SICC/SSICC]]*Tabla1[[#This Row],[Duracion (horas)]]</f>
        <v>0</v>
      </c>
      <c r="N3" s="5" t="s">
        <v>24</v>
      </c>
      <c r="O3" s="5" t="s">
        <v>122</v>
      </c>
      <c r="P3" s="10" t="s">
        <v>14</v>
      </c>
      <c r="Q3" s="10">
        <v>2015</v>
      </c>
      <c r="R3" s="10" t="s">
        <v>31</v>
      </c>
      <c r="S3" s="9" t="s">
        <v>117</v>
      </c>
    </row>
    <row r="4" spans="1:19" ht="24" x14ac:dyDescent="0.2">
      <c r="A4" s="5">
        <v>3</v>
      </c>
      <c r="B4" s="5" t="s">
        <v>39</v>
      </c>
      <c r="C4" s="5" t="s">
        <v>49</v>
      </c>
      <c r="D4" s="5" t="s">
        <v>123</v>
      </c>
      <c r="E4" s="109" t="s">
        <v>86</v>
      </c>
      <c r="F4" s="109">
        <v>41993</v>
      </c>
      <c r="G4" s="9" t="s">
        <v>124</v>
      </c>
      <c r="H4" s="8" t="s">
        <v>125</v>
      </c>
      <c r="I4" s="9" t="s">
        <v>126</v>
      </c>
      <c r="J4" s="9" t="s">
        <v>127</v>
      </c>
      <c r="K4" s="10">
        <v>1</v>
      </c>
      <c r="L4" s="10">
        <v>0</v>
      </c>
      <c r="M4" s="10">
        <f>Tabla1[[#This Row],[Error SICC/SSICC]]*Tabla1[[#This Row],[Duracion (horas)]]</f>
        <v>0</v>
      </c>
      <c r="N4" s="5" t="s">
        <v>24</v>
      </c>
      <c r="O4" s="5" t="s">
        <v>128</v>
      </c>
      <c r="P4" s="10" t="s">
        <v>14</v>
      </c>
      <c r="Q4" s="10">
        <v>2015</v>
      </c>
      <c r="R4" s="10" t="s">
        <v>31</v>
      </c>
      <c r="S4" s="9" t="s">
        <v>129</v>
      </c>
    </row>
    <row r="5" spans="1:19" x14ac:dyDescent="0.2">
      <c r="A5" s="5">
        <v>4</v>
      </c>
      <c r="B5" s="5" t="s">
        <v>69</v>
      </c>
      <c r="C5" s="5" t="s">
        <v>47</v>
      </c>
      <c r="D5" s="5" t="s">
        <v>111</v>
      </c>
      <c r="E5" s="109" t="s">
        <v>95</v>
      </c>
      <c r="F5" s="7">
        <v>41995</v>
      </c>
      <c r="G5" s="9" t="s">
        <v>130</v>
      </c>
      <c r="H5" s="8" t="s">
        <v>131</v>
      </c>
      <c r="I5" s="9" t="s">
        <v>96</v>
      </c>
      <c r="J5" s="9" t="s">
        <v>109</v>
      </c>
      <c r="K5" s="10">
        <v>0.5</v>
      </c>
      <c r="L5" s="10">
        <v>0</v>
      </c>
      <c r="M5" s="10">
        <f>Tabla1[[#This Row],[Error SICC/SSICC]]*Tabla1[[#This Row],[Duracion (horas)]]</f>
        <v>0</v>
      </c>
      <c r="N5" s="5" t="s">
        <v>24</v>
      </c>
      <c r="O5" s="5" t="s">
        <v>132</v>
      </c>
      <c r="P5" s="10" t="s">
        <v>14</v>
      </c>
      <c r="Q5" s="10">
        <v>2015</v>
      </c>
      <c r="R5" s="10" t="s">
        <v>31</v>
      </c>
      <c r="S5" s="9" t="s">
        <v>133</v>
      </c>
    </row>
    <row r="6" spans="1:19" x14ac:dyDescent="0.2">
      <c r="A6" s="5">
        <v>5</v>
      </c>
      <c r="B6" s="5" t="s">
        <v>69</v>
      </c>
      <c r="C6" s="5" t="s">
        <v>47</v>
      </c>
      <c r="D6" s="5" t="s">
        <v>111</v>
      </c>
      <c r="E6" s="109" t="s">
        <v>95</v>
      </c>
      <c r="F6" s="7">
        <v>41995</v>
      </c>
      <c r="G6" s="9" t="s">
        <v>134</v>
      </c>
      <c r="H6" s="8" t="s">
        <v>131</v>
      </c>
      <c r="I6" s="9" t="s">
        <v>96</v>
      </c>
      <c r="J6" s="9" t="s">
        <v>109</v>
      </c>
      <c r="K6" s="10">
        <v>0.5</v>
      </c>
      <c r="L6" s="10">
        <v>0</v>
      </c>
      <c r="M6" s="10">
        <f>Tabla1[[#This Row],[Error SICC/SSICC]]*Tabla1[[#This Row],[Duracion (horas)]]</f>
        <v>0</v>
      </c>
      <c r="N6" s="5" t="s">
        <v>24</v>
      </c>
      <c r="O6" s="5" t="s">
        <v>132</v>
      </c>
      <c r="P6" s="10" t="s">
        <v>14</v>
      </c>
      <c r="Q6" s="10">
        <v>2015</v>
      </c>
      <c r="R6" s="10" t="s">
        <v>31</v>
      </c>
      <c r="S6" s="9" t="s">
        <v>133</v>
      </c>
    </row>
    <row r="7" spans="1:19" x14ac:dyDescent="0.2">
      <c r="A7" s="5">
        <v>7</v>
      </c>
      <c r="B7" s="5" t="s">
        <v>41</v>
      </c>
      <c r="C7" s="5" t="s">
        <v>47</v>
      </c>
      <c r="D7" s="5" t="s">
        <v>111</v>
      </c>
      <c r="E7" s="109" t="s">
        <v>95</v>
      </c>
      <c r="F7" s="7">
        <v>41995</v>
      </c>
      <c r="G7" s="9" t="s">
        <v>134</v>
      </c>
      <c r="H7" s="8" t="s">
        <v>131</v>
      </c>
      <c r="I7" s="9" t="s">
        <v>96</v>
      </c>
      <c r="J7" s="9" t="s">
        <v>109</v>
      </c>
      <c r="K7" s="10">
        <v>1</v>
      </c>
      <c r="L7" s="10">
        <v>0</v>
      </c>
      <c r="M7" s="10">
        <f>Tabla1[[#This Row],[Error SICC/SSICC]]*Tabla1[[#This Row],[Duracion (horas)]]</f>
        <v>0</v>
      </c>
      <c r="N7" s="5" t="s">
        <v>24</v>
      </c>
      <c r="O7" s="5" t="s">
        <v>132</v>
      </c>
      <c r="P7" s="10" t="s">
        <v>14</v>
      </c>
      <c r="Q7" s="10">
        <v>2015</v>
      </c>
      <c r="R7" s="10" t="s">
        <v>31</v>
      </c>
      <c r="S7" s="9" t="s">
        <v>135</v>
      </c>
    </row>
    <row r="8" spans="1:19" x14ac:dyDescent="0.2">
      <c r="A8" s="5">
        <v>8</v>
      </c>
      <c r="B8" s="5" t="s">
        <v>45</v>
      </c>
      <c r="C8" s="5" t="s">
        <v>47</v>
      </c>
      <c r="D8" s="5" t="s">
        <v>111</v>
      </c>
      <c r="E8" s="109" t="s">
        <v>95</v>
      </c>
      <c r="F8" s="7">
        <v>41995</v>
      </c>
      <c r="G8" s="9" t="s">
        <v>134</v>
      </c>
      <c r="H8" s="8" t="s">
        <v>131</v>
      </c>
      <c r="I8" s="9" t="s">
        <v>96</v>
      </c>
      <c r="J8" s="9" t="s">
        <v>109</v>
      </c>
      <c r="K8" s="10">
        <v>1</v>
      </c>
      <c r="L8" s="10">
        <v>0</v>
      </c>
      <c r="M8" s="10">
        <f>Tabla1[[#This Row],[Error SICC/SSICC]]*Tabla1[[#This Row],[Duracion (horas)]]</f>
        <v>0</v>
      </c>
      <c r="N8" s="5" t="s">
        <v>24</v>
      </c>
      <c r="O8" s="5" t="s">
        <v>132</v>
      </c>
      <c r="P8" s="10" t="s">
        <v>14</v>
      </c>
      <c r="Q8" s="10">
        <v>2015</v>
      </c>
      <c r="R8" s="10" t="s">
        <v>31</v>
      </c>
      <c r="S8" s="9" t="s">
        <v>136</v>
      </c>
    </row>
    <row r="9" spans="1:19" ht="24" x14ac:dyDescent="0.2">
      <c r="A9" s="5">
        <v>9</v>
      </c>
      <c r="B9" s="5" t="s">
        <v>68</v>
      </c>
      <c r="C9" s="5" t="s">
        <v>47</v>
      </c>
      <c r="D9" s="5" t="s">
        <v>137</v>
      </c>
      <c r="E9" s="109" t="s">
        <v>95</v>
      </c>
      <c r="F9" s="7">
        <v>41995</v>
      </c>
      <c r="G9" s="9" t="s">
        <v>138</v>
      </c>
      <c r="H9" s="8" t="s">
        <v>139</v>
      </c>
      <c r="I9" s="9" t="s">
        <v>140</v>
      </c>
      <c r="J9" s="9" t="s">
        <v>141</v>
      </c>
      <c r="K9" s="10">
        <v>0.5</v>
      </c>
      <c r="L9" s="10">
        <v>1</v>
      </c>
      <c r="M9" s="10">
        <f>Tabla1[[#This Row],[Error SICC/SSICC]]*Tabla1[[#This Row],[Duracion (horas)]]</f>
        <v>0.5</v>
      </c>
      <c r="N9" s="5" t="s">
        <v>24</v>
      </c>
      <c r="O9" s="5" t="s">
        <v>142</v>
      </c>
      <c r="P9" s="10" t="s">
        <v>14</v>
      </c>
      <c r="Q9" s="10">
        <v>2015</v>
      </c>
      <c r="R9" s="10" t="s">
        <v>31</v>
      </c>
      <c r="S9" s="9" t="s">
        <v>143</v>
      </c>
    </row>
    <row r="10" spans="1:19" ht="24" x14ac:dyDescent="0.2">
      <c r="A10" s="5">
        <v>10</v>
      </c>
      <c r="B10" s="5" t="s">
        <v>68</v>
      </c>
      <c r="C10" s="5" t="s">
        <v>47</v>
      </c>
      <c r="D10" s="5" t="s">
        <v>144</v>
      </c>
      <c r="E10" s="109" t="s">
        <v>95</v>
      </c>
      <c r="F10" s="7">
        <v>41995</v>
      </c>
      <c r="G10" s="9" t="s">
        <v>145</v>
      </c>
      <c r="H10" s="8" t="s">
        <v>146</v>
      </c>
      <c r="I10" s="9" t="s">
        <v>96</v>
      </c>
      <c r="J10" s="9" t="s">
        <v>96</v>
      </c>
      <c r="K10" s="10">
        <v>0.5</v>
      </c>
      <c r="L10" s="10">
        <v>0</v>
      </c>
      <c r="M10" s="10">
        <f>Tabla1[[#This Row],[Error SICC/SSICC]]*Tabla1[[#This Row],[Duracion (horas)]]</f>
        <v>0</v>
      </c>
      <c r="N10" s="5" t="s">
        <v>24</v>
      </c>
      <c r="O10" s="5" t="s">
        <v>147</v>
      </c>
      <c r="P10" s="10" t="s">
        <v>14</v>
      </c>
      <c r="Q10" s="10">
        <v>2015</v>
      </c>
      <c r="R10" s="10" t="s">
        <v>31</v>
      </c>
      <c r="S10" s="9" t="s">
        <v>143</v>
      </c>
    </row>
    <row r="11" spans="1:19" ht="24" x14ac:dyDescent="0.2">
      <c r="A11" s="5">
        <v>11</v>
      </c>
      <c r="B11" s="5" t="s">
        <v>68</v>
      </c>
      <c r="C11" s="5" t="s">
        <v>47</v>
      </c>
      <c r="D11" s="5" t="s">
        <v>111</v>
      </c>
      <c r="E11" s="109" t="s">
        <v>95</v>
      </c>
      <c r="F11" s="7">
        <v>41995</v>
      </c>
      <c r="G11" s="9" t="s">
        <v>134</v>
      </c>
      <c r="H11" s="8" t="s">
        <v>131</v>
      </c>
      <c r="I11" s="9" t="s">
        <v>96</v>
      </c>
      <c r="J11" s="9" t="s">
        <v>96</v>
      </c>
      <c r="K11" s="10">
        <v>0.5</v>
      </c>
      <c r="L11" s="10">
        <v>0</v>
      </c>
      <c r="M11" s="10">
        <f>Tabla1[[#This Row],[Error SICC/SSICC]]*Tabla1[[#This Row],[Duracion (horas)]]</f>
        <v>0</v>
      </c>
      <c r="N11" s="5" t="s">
        <v>24</v>
      </c>
      <c r="O11" s="5" t="s">
        <v>132</v>
      </c>
      <c r="P11" s="10" t="s">
        <v>14</v>
      </c>
      <c r="Q11" s="10">
        <v>2015</v>
      </c>
      <c r="R11" s="10" t="s">
        <v>31</v>
      </c>
      <c r="S11" s="9" t="s">
        <v>143</v>
      </c>
    </row>
    <row r="12" spans="1:19" x14ac:dyDescent="0.2">
      <c r="A12" s="5">
        <v>12</v>
      </c>
      <c r="B12" s="5" t="s">
        <v>44</v>
      </c>
      <c r="C12" s="5" t="s">
        <v>47</v>
      </c>
      <c r="D12" s="5" t="s">
        <v>111</v>
      </c>
      <c r="E12" s="109" t="s">
        <v>95</v>
      </c>
      <c r="F12" s="7">
        <v>41999</v>
      </c>
      <c r="G12" s="9" t="s">
        <v>134</v>
      </c>
      <c r="H12" s="8" t="s">
        <v>131</v>
      </c>
      <c r="I12" s="9" t="s">
        <v>96</v>
      </c>
      <c r="J12" s="9" t="s">
        <v>96</v>
      </c>
      <c r="K12" s="10">
        <v>0.5</v>
      </c>
      <c r="L12" s="10">
        <v>0</v>
      </c>
      <c r="M12" s="10">
        <f>Tabla1[[#This Row],[Error SICC/SSICC]]*Tabla1[[#This Row],[Duracion (horas)]]</f>
        <v>0</v>
      </c>
      <c r="N12" s="5" t="s">
        <v>24</v>
      </c>
      <c r="O12" s="5" t="s">
        <v>132</v>
      </c>
      <c r="P12" s="10" t="s">
        <v>14</v>
      </c>
      <c r="Q12" s="10">
        <v>2015</v>
      </c>
      <c r="R12" s="10" t="s">
        <v>31</v>
      </c>
      <c r="S12" s="9" t="s">
        <v>148</v>
      </c>
    </row>
    <row r="13" spans="1:19" ht="24" x14ac:dyDescent="0.2">
      <c r="A13" s="5">
        <v>13</v>
      </c>
      <c r="B13" s="5" t="s">
        <v>68</v>
      </c>
      <c r="C13" s="5" t="s">
        <v>47</v>
      </c>
      <c r="D13" s="5" t="s">
        <v>111</v>
      </c>
      <c r="E13" s="109" t="s">
        <v>95</v>
      </c>
      <c r="F13" s="7">
        <v>42003</v>
      </c>
      <c r="G13" s="9" t="s">
        <v>134</v>
      </c>
      <c r="H13" s="8" t="s">
        <v>131</v>
      </c>
      <c r="I13" s="9" t="s">
        <v>96</v>
      </c>
      <c r="J13" s="9" t="s">
        <v>96</v>
      </c>
      <c r="K13" s="10">
        <v>1</v>
      </c>
      <c r="L13" s="10">
        <v>0</v>
      </c>
      <c r="M13" s="10">
        <f>Tabla1[[#This Row],[Error SICC/SSICC]]*Tabla1[[#This Row],[Duracion (horas)]]</f>
        <v>0</v>
      </c>
      <c r="N13" s="5" t="s">
        <v>24</v>
      </c>
      <c r="O13" s="5" t="s">
        <v>149</v>
      </c>
      <c r="P13" s="10" t="s">
        <v>14</v>
      </c>
      <c r="Q13" s="10">
        <v>2015</v>
      </c>
      <c r="R13" s="10" t="s">
        <v>31</v>
      </c>
      <c r="S13" s="9" t="s">
        <v>150</v>
      </c>
    </row>
    <row r="14" spans="1:19" x14ac:dyDescent="0.2">
      <c r="A14" s="5">
        <v>14</v>
      </c>
      <c r="B14" s="5" t="s">
        <v>38</v>
      </c>
      <c r="C14" s="5" t="s">
        <v>47</v>
      </c>
      <c r="D14" s="5" t="s">
        <v>111</v>
      </c>
      <c r="E14" s="109" t="s">
        <v>95</v>
      </c>
      <c r="F14" s="7">
        <v>42003</v>
      </c>
      <c r="G14" s="9" t="s">
        <v>134</v>
      </c>
      <c r="H14" s="8" t="s">
        <v>131</v>
      </c>
      <c r="I14" s="9" t="s">
        <v>96</v>
      </c>
      <c r="J14" s="9" t="s">
        <v>96</v>
      </c>
      <c r="K14" s="10">
        <v>3</v>
      </c>
      <c r="L14" s="10">
        <v>0</v>
      </c>
      <c r="M14" s="10">
        <f>Tabla1[[#This Row],[Error SICC/SSICC]]*Tabla1[[#This Row],[Duracion (horas)]]</f>
        <v>0</v>
      </c>
      <c r="N14" s="5" t="s">
        <v>24</v>
      </c>
      <c r="O14" s="5" t="s">
        <v>149</v>
      </c>
      <c r="P14" s="10" t="s">
        <v>14</v>
      </c>
      <c r="Q14" s="10">
        <v>2015</v>
      </c>
      <c r="R14" s="10" t="s">
        <v>31</v>
      </c>
      <c r="S14" s="9" t="s">
        <v>151</v>
      </c>
    </row>
    <row r="15" spans="1:19" ht="24" x14ac:dyDescent="0.2">
      <c r="A15" s="5">
        <v>15</v>
      </c>
      <c r="B15" s="5" t="s">
        <v>68</v>
      </c>
      <c r="C15" s="5" t="s">
        <v>47</v>
      </c>
      <c r="D15" s="5" t="s">
        <v>111</v>
      </c>
      <c r="E15" s="109" t="s">
        <v>95</v>
      </c>
      <c r="F15" s="7">
        <v>42006</v>
      </c>
      <c r="G15" s="9" t="s">
        <v>134</v>
      </c>
      <c r="H15" s="8" t="s">
        <v>131</v>
      </c>
      <c r="I15" s="9" t="s">
        <v>96</v>
      </c>
      <c r="J15" s="9" t="s">
        <v>96</v>
      </c>
      <c r="K15" s="10">
        <v>2</v>
      </c>
      <c r="L15" s="10">
        <v>0</v>
      </c>
      <c r="M15" s="10">
        <f>Tabla1[[#This Row],[Error SICC/SSICC]]*Tabla1[[#This Row],[Duracion (horas)]]</f>
        <v>0</v>
      </c>
      <c r="N15" s="5" t="s">
        <v>24</v>
      </c>
      <c r="O15" s="5" t="s">
        <v>149</v>
      </c>
      <c r="P15" s="10" t="s">
        <v>14</v>
      </c>
      <c r="Q15" s="10">
        <v>2015</v>
      </c>
      <c r="R15" s="10" t="s">
        <v>31</v>
      </c>
      <c r="S15" s="9" t="s">
        <v>152</v>
      </c>
    </row>
    <row r="16" spans="1:19" ht="24" x14ac:dyDescent="0.2">
      <c r="A16" s="5">
        <v>16</v>
      </c>
      <c r="B16" s="5" t="s">
        <v>42</v>
      </c>
      <c r="C16" s="5" t="s">
        <v>47</v>
      </c>
      <c r="D16" s="5" t="s">
        <v>111</v>
      </c>
      <c r="E16" s="109" t="s">
        <v>95</v>
      </c>
      <c r="F16" s="7">
        <v>42006</v>
      </c>
      <c r="G16" s="9" t="s">
        <v>134</v>
      </c>
      <c r="H16" s="8" t="s">
        <v>153</v>
      </c>
      <c r="I16" s="9" t="s">
        <v>96</v>
      </c>
      <c r="J16" s="9" t="s">
        <v>97</v>
      </c>
      <c r="K16" s="10">
        <v>3</v>
      </c>
      <c r="L16" s="10">
        <v>0</v>
      </c>
      <c r="M16" s="10">
        <f>Tabla1[[#This Row],[Error SICC/SSICC]]*Tabla1[[#This Row],[Duracion (horas)]]</f>
        <v>0</v>
      </c>
      <c r="N16" s="5" t="s">
        <v>24</v>
      </c>
      <c r="O16" s="5" t="s">
        <v>149</v>
      </c>
      <c r="P16" s="10" t="s">
        <v>14</v>
      </c>
      <c r="Q16" s="10">
        <v>2015</v>
      </c>
      <c r="R16" s="10" t="s">
        <v>31</v>
      </c>
      <c r="S16" s="9" t="s">
        <v>154</v>
      </c>
    </row>
    <row r="17" spans="1:19" ht="24" x14ac:dyDescent="0.2">
      <c r="A17" s="5">
        <v>17</v>
      </c>
      <c r="B17" s="5" t="s">
        <v>45</v>
      </c>
      <c r="C17" s="5" t="s">
        <v>47</v>
      </c>
      <c r="D17" s="5" t="s">
        <v>111</v>
      </c>
      <c r="E17" s="109" t="s">
        <v>95</v>
      </c>
      <c r="F17" s="7">
        <v>42006</v>
      </c>
      <c r="G17" s="9" t="s">
        <v>134</v>
      </c>
      <c r="H17" s="8" t="s">
        <v>153</v>
      </c>
      <c r="I17" s="9" t="s">
        <v>96</v>
      </c>
      <c r="J17" s="9" t="s">
        <v>97</v>
      </c>
      <c r="K17" s="10">
        <v>3</v>
      </c>
      <c r="L17" s="10">
        <v>0</v>
      </c>
      <c r="M17" s="10">
        <f>Tabla1[[#This Row],[Error SICC/SSICC]]*Tabla1[[#This Row],[Duracion (horas)]]</f>
        <v>0</v>
      </c>
      <c r="N17" s="5" t="s">
        <v>24</v>
      </c>
      <c r="O17" s="5" t="s">
        <v>149</v>
      </c>
      <c r="P17" s="10" t="s">
        <v>14</v>
      </c>
      <c r="Q17" s="10">
        <v>2015</v>
      </c>
      <c r="R17" s="10" t="s">
        <v>31</v>
      </c>
      <c r="S17" s="9" t="s">
        <v>155</v>
      </c>
    </row>
    <row r="18" spans="1:19" ht="24" x14ac:dyDescent="0.2">
      <c r="A18" s="5">
        <v>18</v>
      </c>
      <c r="B18" s="5" t="s">
        <v>44</v>
      </c>
      <c r="C18" s="5" t="s">
        <v>47</v>
      </c>
      <c r="D18" s="5" t="s">
        <v>111</v>
      </c>
      <c r="E18" s="109" t="s">
        <v>95</v>
      </c>
      <c r="F18" s="7">
        <v>42006</v>
      </c>
      <c r="G18" s="9" t="s">
        <v>134</v>
      </c>
      <c r="H18" s="8" t="s">
        <v>153</v>
      </c>
      <c r="I18" s="9" t="s">
        <v>96</v>
      </c>
      <c r="J18" s="9" t="s">
        <v>97</v>
      </c>
      <c r="K18" s="10">
        <v>3</v>
      </c>
      <c r="L18" s="10">
        <v>0</v>
      </c>
      <c r="M18" s="10">
        <f>Tabla1[[#This Row],[Error SICC/SSICC]]*Tabla1[[#This Row],[Duracion (horas)]]</f>
        <v>0</v>
      </c>
      <c r="N18" s="5" t="s">
        <v>24</v>
      </c>
      <c r="O18" s="5" t="s">
        <v>149</v>
      </c>
      <c r="P18" s="10" t="s">
        <v>14</v>
      </c>
      <c r="Q18" s="10">
        <v>2015</v>
      </c>
      <c r="R18" s="10" t="s">
        <v>31</v>
      </c>
      <c r="S18" s="9" t="s">
        <v>156</v>
      </c>
    </row>
    <row r="19" spans="1:19" x14ac:dyDescent="0.2">
      <c r="A19" s="5">
        <v>19</v>
      </c>
      <c r="B19" s="5" t="s">
        <v>42</v>
      </c>
      <c r="C19" s="5" t="s">
        <v>47</v>
      </c>
      <c r="D19" s="5" t="s">
        <v>111</v>
      </c>
      <c r="E19" s="6" t="s">
        <v>95</v>
      </c>
      <c r="F19" s="7">
        <v>41995</v>
      </c>
      <c r="G19" s="9" t="s">
        <v>134</v>
      </c>
      <c r="H19" s="8" t="s">
        <v>131</v>
      </c>
      <c r="I19" s="9" t="s">
        <v>96</v>
      </c>
      <c r="J19" s="9" t="s">
        <v>96</v>
      </c>
      <c r="K19" s="10">
        <v>0.5</v>
      </c>
      <c r="L19" s="10">
        <v>0</v>
      </c>
      <c r="M19" s="10">
        <f>Tabla1[[#This Row],[Error SICC/SSICC]]*Tabla1[[#This Row],[Duracion (horas)]]</f>
        <v>0</v>
      </c>
      <c r="N19" s="5" t="s">
        <v>24</v>
      </c>
      <c r="O19" s="5" t="s">
        <v>132</v>
      </c>
      <c r="P19" s="10" t="s">
        <v>14</v>
      </c>
      <c r="Q19" s="10">
        <v>2015</v>
      </c>
      <c r="R19" s="10" t="s">
        <v>31</v>
      </c>
      <c r="S19" s="9" t="s">
        <v>157</v>
      </c>
    </row>
    <row r="20" spans="1:19" x14ac:dyDescent="0.2">
      <c r="A20" s="193">
        <v>20</v>
      </c>
      <c r="B20" s="5" t="s">
        <v>42</v>
      </c>
      <c r="C20" s="193" t="s">
        <v>49</v>
      </c>
      <c r="D20" s="193" t="s">
        <v>158</v>
      </c>
      <c r="E20" s="194" t="s">
        <v>159</v>
      </c>
      <c r="F20" s="7">
        <v>41995</v>
      </c>
      <c r="G20" s="196" t="s">
        <v>160</v>
      </c>
      <c r="H20" s="8" t="s">
        <v>131</v>
      </c>
      <c r="I20" s="196" t="s">
        <v>161</v>
      </c>
      <c r="J20" s="196" t="s">
        <v>162</v>
      </c>
      <c r="K20" s="198">
        <v>9</v>
      </c>
      <c r="L20" s="198">
        <v>0</v>
      </c>
      <c r="M20" s="198">
        <f>Tabla1[[#This Row],[Error SICC/SSICC]]*Tabla1[[#This Row],[Duracion (horas)]]</f>
        <v>0</v>
      </c>
      <c r="N20" s="5" t="s">
        <v>24</v>
      </c>
      <c r="O20" s="193" t="s">
        <v>163</v>
      </c>
      <c r="P20" s="10" t="s">
        <v>14</v>
      </c>
      <c r="Q20" s="10">
        <v>2015</v>
      </c>
      <c r="R20" s="10" t="s">
        <v>31</v>
      </c>
      <c r="S20" s="196" t="s">
        <v>157</v>
      </c>
    </row>
    <row r="21" spans="1:19" x14ac:dyDescent="0.2">
      <c r="A21" s="193">
        <v>21</v>
      </c>
      <c r="B21" s="193" t="s">
        <v>37</v>
      </c>
      <c r="C21" s="193" t="s">
        <v>49</v>
      </c>
      <c r="D21" s="193" t="s">
        <v>164</v>
      </c>
      <c r="E21" s="194" t="s">
        <v>165</v>
      </c>
      <c r="F21" s="195">
        <v>42007</v>
      </c>
      <c r="G21" s="196" t="s">
        <v>166</v>
      </c>
      <c r="H21" s="197" t="s">
        <v>167</v>
      </c>
      <c r="I21" s="196" t="s">
        <v>126</v>
      </c>
      <c r="J21" s="196" t="s">
        <v>168</v>
      </c>
      <c r="K21" s="198">
        <v>7</v>
      </c>
      <c r="L21" s="198">
        <v>0</v>
      </c>
      <c r="M21" s="198">
        <f>Tabla1[[#This Row],[Error SICC/SSICC]]*Tabla1[[#This Row],[Duracion (horas)]]</f>
        <v>0</v>
      </c>
      <c r="N21" s="193" t="s">
        <v>24</v>
      </c>
      <c r="O21" s="193" t="s">
        <v>169</v>
      </c>
      <c r="P21" s="10" t="s">
        <v>14</v>
      </c>
      <c r="Q21" s="10">
        <v>2015</v>
      </c>
      <c r="R21" s="10" t="s">
        <v>31</v>
      </c>
      <c r="S21" s="196" t="s">
        <v>170</v>
      </c>
    </row>
    <row r="22" spans="1:19" ht="24" x14ac:dyDescent="0.2">
      <c r="A22" s="193">
        <v>22</v>
      </c>
      <c r="B22" s="193" t="s">
        <v>68</v>
      </c>
      <c r="C22" s="193" t="s">
        <v>47</v>
      </c>
      <c r="D22" s="5" t="s">
        <v>111</v>
      </c>
      <c r="E22" s="6" t="s">
        <v>95</v>
      </c>
      <c r="F22" s="195">
        <v>42009</v>
      </c>
      <c r="G22" s="9" t="s">
        <v>134</v>
      </c>
      <c r="H22" s="8" t="s">
        <v>131</v>
      </c>
      <c r="I22" s="9" t="s">
        <v>96</v>
      </c>
      <c r="J22" s="9" t="s">
        <v>96</v>
      </c>
      <c r="K22" s="198">
        <v>1</v>
      </c>
      <c r="L22" s="198">
        <v>0</v>
      </c>
      <c r="M22" s="198">
        <f>Tabla1[[#This Row],[Error SICC/SSICC]]*Tabla1[[#This Row],[Duracion (horas)]]</f>
        <v>0</v>
      </c>
      <c r="N22" s="193" t="s">
        <v>24</v>
      </c>
      <c r="O22" s="193" t="s">
        <v>149</v>
      </c>
      <c r="P22" s="10" t="s">
        <v>14</v>
      </c>
      <c r="Q22" s="10">
        <v>2015</v>
      </c>
      <c r="R22" s="10" t="s">
        <v>31</v>
      </c>
      <c r="S22" s="196" t="s">
        <v>171</v>
      </c>
    </row>
    <row r="23" spans="1:19" x14ac:dyDescent="0.2">
      <c r="A23" s="193">
        <v>23</v>
      </c>
      <c r="B23" s="5" t="s">
        <v>38</v>
      </c>
      <c r="C23" s="5" t="s">
        <v>47</v>
      </c>
      <c r="D23" s="5" t="s">
        <v>172</v>
      </c>
      <c r="E23" s="6" t="s">
        <v>173</v>
      </c>
      <c r="F23" s="195">
        <v>42009</v>
      </c>
      <c r="G23" s="9" t="s">
        <v>174</v>
      </c>
      <c r="H23" s="197" t="s">
        <v>167</v>
      </c>
      <c r="I23" s="9" t="s">
        <v>175</v>
      </c>
      <c r="J23" s="9" t="s">
        <v>108</v>
      </c>
      <c r="K23" s="198">
        <v>1.5</v>
      </c>
      <c r="L23" s="198">
        <v>1</v>
      </c>
      <c r="M23" s="198">
        <f>Tabla1[[#This Row],[Error SICC/SSICC]]*Tabla1[[#This Row],[Duracion (horas)]]</f>
        <v>1.5</v>
      </c>
      <c r="N23" s="5" t="s">
        <v>24</v>
      </c>
      <c r="O23" s="5" t="s">
        <v>176</v>
      </c>
      <c r="P23" s="10" t="s">
        <v>14</v>
      </c>
      <c r="Q23" s="10">
        <v>2015</v>
      </c>
      <c r="R23" s="10" t="s">
        <v>31</v>
      </c>
      <c r="S23" s="196" t="s">
        <v>177</v>
      </c>
    </row>
    <row r="24" spans="1:19" ht="24" x14ac:dyDescent="0.2">
      <c r="A24" s="5">
        <v>24</v>
      </c>
      <c r="B24" s="5" t="s">
        <v>45</v>
      </c>
      <c r="C24" s="5" t="s">
        <v>47</v>
      </c>
      <c r="D24" s="5" t="s">
        <v>111</v>
      </c>
      <c r="E24" s="6" t="s">
        <v>95</v>
      </c>
      <c r="F24" s="7">
        <v>42010</v>
      </c>
      <c r="G24" s="9" t="s">
        <v>134</v>
      </c>
      <c r="H24" s="8" t="s">
        <v>153</v>
      </c>
      <c r="I24" s="9" t="s">
        <v>96</v>
      </c>
      <c r="J24" s="9" t="s">
        <v>96</v>
      </c>
      <c r="K24" s="10">
        <v>1</v>
      </c>
      <c r="L24" s="10">
        <v>0</v>
      </c>
      <c r="M24" s="10">
        <f>Tabla1[[#This Row],[Error SICC/SSICC]]*Tabla1[[#This Row],[Duracion (horas)]]</f>
        <v>0</v>
      </c>
      <c r="N24" s="5" t="s">
        <v>24</v>
      </c>
      <c r="O24" s="5" t="s">
        <v>178</v>
      </c>
      <c r="P24" s="10" t="s">
        <v>14</v>
      </c>
      <c r="Q24" s="10">
        <v>2015</v>
      </c>
      <c r="R24" s="10" t="s">
        <v>31</v>
      </c>
      <c r="S24" s="9" t="s">
        <v>179</v>
      </c>
    </row>
    <row r="25" spans="1:19" ht="24" x14ac:dyDescent="0.2">
      <c r="A25" s="5">
        <v>25</v>
      </c>
      <c r="B25" s="5" t="s">
        <v>68</v>
      </c>
      <c r="C25" s="5" t="s">
        <v>47</v>
      </c>
      <c r="D25" s="5" t="s">
        <v>111</v>
      </c>
      <c r="E25" s="6" t="s">
        <v>95</v>
      </c>
      <c r="F25" s="7">
        <v>42010</v>
      </c>
      <c r="G25" s="9" t="s">
        <v>134</v>
      </c>
      <c r="H25" s="8" t="s">
        <v>180</v>
      </c>
      <c r="I25" s="9" t="s">
        <v>96</v>
      </c>
      <c r="J25" s="9" t="s">
        <v>97</v>
      </c>
      <c r="K25" s="10">
        <v>3</v>
      </c>
      <c r="L25" s="10">
        <v>0</v>
      </c>
      <c r="M25" s="10">
        <f>Tabla1[[#This Row],[Error SICC/SSICC]]*Tabla1[[#This Row],[Duracion (horas)]]</f>
        <v>0</v>
      </c>
      <c r="N25" s="5" t="s">
        <v>24</v>
      </c>
      <c r="O25" s="5" t="s">
        <v>178</v>
      </c>
      <c r="P25" s="10" t="s">
        <v>14</v>
      </c>
      <c r="Q25" s="10">
        <v>2015</v>
      </c>
      <c r="R25" s="10" t="s">
        <v>31</v>
      </c>
      <c r="S25" s="9" t="s">
        <v>181</v>
      </c>
    </row>
    <row r="26" spans="1:19" x14ac:dyDescent="0.2">
      <c r="A26" s="5">
        <v>26</v>
      </c>
      <c r="B26" s="5" t="s">
        <v>44</v>
      </c>
      <c r="C26" s="5" t="s">
        <v>49</v>
      </c>
      <c r="D26" s="5" t="s">
        <v>123</v>
      </c>
      <c r="E26" s="6" t="s">
        <v>86</v>
      </c>
      <c r="F26" s="7">
        <v>42011</v>
      </c>
      <c r="G26" s="9" t="s">
        <v>182</v>
      </c>
      <c r="H26" s="197" t="s">
        <v>167</v>
      </c>
      <c r="I26" s="9" t="s">
        <v>120</v>
      </c>
      <c r="J26" s="9" t="s">
        <v>108</v>
      </c>
      <c r="K26" s="10">
        <v>0.5</v>
      </c>
      <c r="L26" s="10">
        <v>0</v>
      </c>
      <c r="M26" s="10">
        <f>Tabla1[[#This Row],[Error SICC/SSICC]]*Tabla1[[#This Row],[Duracion (horas)]]</f>
        <v>0</v>
      </c>
      <c r="N26" s="5" t="s">
        <v>24</v>
      </c>
      <c r="O26" s="5" t="s">
        <v>128</v>
      </c>
      <c r="P26" s="10" t="s">
        <v>14</v>
      </c>
      <c r="Q26" s="10">
        <v>2015</v>
      </c>
      <c r="R26" s="10" t="s">
        <v>31</v>
      </c>
      <c r="S26" s="9" t="s">
        <v>183</v>
      </c>
    </row>
    <row r="27" spans="1:19" ht="24" x14ac:dyDescent="0.2">
      <c r="A27" s="5">
        <v>27</v>
      </c>
      <c r="B27" s="5" t="s">
        <v>38</v>
      </c>
      <c r="C27" s="5" t="s">
        <v>47</v>
      </c>
      <c r="D27" s="5" t="s">
        <v>111</v>
      </c>
      <c r="E27" s="6" t="s">
        <v>95</v>
      </c>
      <c r="F27" s="7">
        <v>42011</v>
      </c>
      <c r="G27" s="9" t="s">
        <v>134</v>
      </c>
      <c r="H27" s="8" t="s">
        <v>180</v>
      </c>
      <c r="I27" s="9" t="s">
        <v>96</v>
      </c>
      <c r="J27" s="9" t="s">
        <v>97</v>
      </c>
      <c r="K27" s="10">
        <v>2</v>
      </c>
      <c r="L27" s="10">
        <v>0</v>
      </c>
      <c r="M27" s="10">
        <f>Tabla1[[#This Row],[Error SICC/SSICC]]*Tabla1[[#This Row],[Duracion (horas)]]</f>
        <v>0</v>
      </c>
      <c r="N27" s="5" t="s">
        <v>24</v>
      </c>
      <c r="O27" s="5" t="s">
        <v>178</v>
      </c>
      <c r="P27" s="10" t="s">
        <v>14</v>
      </c>
      <c r="Q27" s="10">
        <v>2015</v>
      </c>
      <c r="R27" s="10" t="s">
        <v>31</v>
      </c>
      <c r="S27" s="9" t="s">
        <v>184</v>
      </c>
    </row>
    <row r="28" spans="1:19" ht="24" x14ac:dyDescent="0.2">
      <c r="A28" s="193">
        <v>28</v>
      </c>
      <c r="B28" s="193" t="s">
        <v>44</v>
      </c>
      <c r="C28" s="193" t="s">
        <v>47</v>
      </c>
      <c r="D28" s="193" t="s">
        <v>137</v>
      </c>
      <c r="E28" s="194" t="s">
        <v>95</v>
      </c>
      <c r="F28" s="195">
        <v>42013</v>
      </c>
      <c r="G28" s="196" t="s">
        <v>185</v>
      </c>
      <c r="H28" s="8" t="s">
        <v>180</v>
      </c>
      <c r="I28" s="196" t="s">
        <v>186</v>
      </c>
      <c r="J28" s="9" t="s">
        <v>97</v>
      </c>
      <c r="K28" s="198">
        <v>1</v>
      </c>
      <c r="L28" s="198">
        <v>0</v>
      </c>
      <c r="M28" s="198">
        <f>Tabla1[[#This Row],[Error SICC/SSICC]]*Tabla1[[#This Row],[Duracion (horas)]]</f>
        <v>0</v>
      </c>
      <c r="N28" s="193" t="s">
        <v>24</v>
      </c>
      <c r="O28" s="193" t="s">
        <v>110</v>
      </c>
      <c r="P28" s="10" t="s">
        <v>14</v>
      </c>
      <c r="Q28" s="10">
        <v>2015</v>
      </c>
      <c r="R28" s="10" t="s">
        <v>31</v>
      </c>
      <c r="S28" s="196" t="s">
        <v>187</v>
      </c>
    </row>
    <row r="29" spans="1:19" ht="24" x14ac:dyDescent="0.2">
      <c r="A29" s="193">
        <v>29</v>
      </c>
      <c r="B29" s="193" t="s">
        <v>38</v>
      </c>
      <c r="C29" s="193" t="s">
        <v>47</v>
      </c>
      <c r="D29" s="193" t="s">
        <v>137</v>
      </c>
      <c r="E29" s="194" t="s">
        <v>95</v>
      </c>
      <c r="F29" s="195">
        <v>42014</v>
      </c>
      <c r="G29" s="196" t="s">
        <v>185</v>
      </c>
      <c r="H29" s="8" t="s">
        <v>180</v>
      </c>
      <c r="I29" s="196" t="s">
        <v>186</v>
      </c>
      <c r="J29" s="196" t="s">
        <v>97</v>
      </c>
      <c r="K29" s="198">
        <v>1</v>
      </c>
      <c r="L29" s="198">
        <v>0</v>
      </c>
      <c r="M29" s="198">
        <f>Tabla1[[#This Row],[Error SICC/SSICC]]*Tabla1[[#This Row],[Duracion (horas)]]</f>
        <v>0</v>
      </c>
      <c r="N29" s="193" t="s">
        <v>24</v>
      </c>
      <c r="O29" s="193" t="s">
        <v>110</v>
      </c>
      <c r="P29" s="10" t="s">
        <v>14</v>
      </c>
      <c r="Q29" s="10">
        <v>2015</v>
      </c>
      <c r="R29" s="10" t="s">
        <v>31</v>
      </c>
      <c r="S29" s="196" t="s">
        <v>188</v>
      </c>
    </row>
    <row r="30" spans="1:19" x14ac:dyDescent="0.2">
      <c r="A30" s="5"/>
      <c r="B30" s="5"/>
      <c r="F30" s="7"/>
      <c r="K30" s="10"/>
      <c r="L30" s="10"/>
      <c r="M30" s="10"/>
      <c r="P30" s="10"/>
      <c r="Q30" s="10"/>
      <c r="R30" s="10"/>
    </row>
    <row r="31" spans="1:19" x14ac:dyDescent="0.2">
      <c r="A31" s="5"/>
      <c r="B31" s="5"/>
      <c r="F31" s="7"/>
      <c r="K31" s="10"/>
      <c r="L31" s="10"/>
      <c r="M31" s="10"/>
      <c r="P31" s="10"/>
      <c r="Q31" s="10"/>
      <c r="R31" s="10"/>
    </row>
    <row r="32" spans="1:19" x14ac:dyDescent="0.2">
      <c r="A32" s="5"/>
      <c r="B32" s="5"/>
      <c r="F32" s="7"/>
      <c r="K32" s="10"/>
      <c r="L32" s="10"/>
      <c r="M32" s="10"/>
      <c r="P32" s="10"/>
      <c r="Q32" s="10"/>
      <c r="R32" s="10"/>
    </row>
    <row r="33" spans="1:18" x14ac:dyDescent="0.2">
      <c r="A33" s="5"/>
      <c r="B33" s="5"/>
      <c r="F33" s="7"/>
      <c r="K33" s="10"/>
      <c r="L33" s="10"/>
      <c r="M33" s="10"/>
      <c r="P33" s="10"/>
      <c r="Q33" s="10"/>
      <c r="R33" s="10"/>
    </row>
    <row r="34" spans="1:18" x14ac:dyDescent="0.2">
      <c r="A34" s="5"/>
      <c r="B34" s="5"/>
      <c r="F34" s="7"/>
      <c r="K34" s="10"/>
      <c r="L34" s="10"/>
      <c r="M34" s="10"/>
      <c r="P34" s="10"/>
      <c r="Q34" s="10"/>
      <c r="R34" s="10"/>
    </row>
    <row r="35" spans="1:18" x14ac:dyDescent="0.2">
      <c r="A35" s="5"/>
      <c r="B35" s="5"/>
      <c r="F35" s="7"/>
      <c r="K35" s="10"/>
      <c r="L35" s="10"/>
      <c r="M35" s="10"/>
      <c r="P35" s="10"/>
      <c r="Q35" s="10"/>
      <c r="R35" s="10"/>
    </row>
    <row r="36" spans="1:18" x14ac:dyDescent="0.2">
      <c r="A36" s="5"/>
      <c r="B36" s="5"/>
      <c r="F36" s="7"/>
      <c r="K36" s="10"/>
      <c r="L36" s="10"/>
      <c r="M36" s="10"/>
      <c r="P36" s="10"/>
      <c r="Q36" s="10"/>
      <c r="R36" s="10"/>
    </row>
    <row r="37" spans="1:18" x14ac:dyDescent="0.2">
      <c r="A37" s="5"/>
      <c r="B37" s="5"/>
      <c r="F37" s="7"/>
      <c r="K37" s="10"/>
      <c r="L37" s="10"/>
      <c r="M37" s="10"/>
      <c r="P37" s="10"/>
      <c r="Q37" s="10"/>
      <c r="R37" s="10"/>
    </row>
    <row r="38" spans="1:18" x14ac:dyDescent="0.2">
      <c r="A38" s="5"/>
      <c r="B38" s="5"/>
      <c r="F38" s="7"/>
      <c r="K38" s="10"/>
      <c r="L38" s="10"/>
      <c r="M38" s="10"/>
      <c r="P38" s="10"/>
      <c r="Q38" s="10"/>
      <c r="R38" s="10"/>
    </row>
    <row r="39" spans="1:18" x14ac:dyDescent="0.2">
      <c r="A39" s="5"/>
      <c r="B39" s="5"/>
      <c r="F39" s="7"/>
      <c r="K39" s="10"/>
      <c r="L39" s="10"/>
      <c r="M39" s="10"/>
      <c r="P39" s="10"/>
      <c r="Q39" s="10"/>
      <c r="R39" s="10"/>
    </row>
    <row r="40" spans="1:18" x14ac:dyDescent="0.2">
      <c r="A40" s="5"/>
      <c r="B40" s="5"/>
      <c r="F40" s="7"/>
      <c r="K40" s="10"/>
      <c r="L40" s="10"/>
      <c r="M40" s="10"/>
      <c r="P40" s="10"/>
      <c r="Q40" s="10"/>
      <c r="R40" s="10"/>
    </row>
    <row r="41" spans="1:18" x14ac:dyDescent="0.2">
      <c r="A41" s="5"/>
      <c r="B41" s="5"/>
      <c r="F41" s="7"/>
      <c r="K41" s="10"/>
      <c r="L41" s="10"/>
      <c r="M41" s="10"/>
      <c r="P41" s="10"/>
      <c r="Q41" s="10"/>
      <c r="R41" s="10"/>
    </row>
    <row r="42" spans="1:18" x14ac:dyDescent="0.2">
      <c r="A42" s="5"/>
      <c r="B42" s="5"/>
      <c r="F42" s="7"/>
      <c r="K42" s="10"/>
      <c r="L42" s="10"/>
      <c r="M42" s="10"/>
      <c r="P42" s="10"/>
      <c r="Q42" s="10"/>
      <c r="R42" s="10"/>
    </row>
    <row r="43" spans="1:18" x14ac:dyDescent="0.2">
      <c r="A43" s="5"/>
      <c r="B43" s="5"/>
      <c r="F43" s="7"/>
      <c r="K43" s="10"/>
      <c r="L43" s="10"/>
      <c r="M43" s="10"/>
      <c r="P43" s="10"/>
      <c r="Q43" s="10"/>
      <c r="R43" s="10"/>
    </row>
    <row r="44" spans="1:18" x14ac:dyDescent="0.2">
      <c r="A44" s="5"/>
      <c r="B44" s="5"/>
      <c r="F44" s="7"/>
      <c r="K44" s="10"/>
      <c r="L44" s="10"/>
      <c r="M44" s="10"/>
      <c r="P44" s="10"/>
      <c r="Q44" s="10"/>
      <c r="R44" s="10"/>
    </row>
    <row r="45" spans="1:18" x14ac:dyDescent="0.2">
      <c r="A45" s="5"/>
      <c r="B45" s="5"/>
      <c r="F45" s="7"/>
      <c r="K45" s="10"/>
      <c r="L45" s="10"/>
      <c r="M45" s="10"/>
      <c r="P45" s="10"/>
      <c r="Q45" s="10"/>
      <c r="R45" s="10"/>
    </row>
    <row r="46" spans="1:18" x14ac:dyDescent="0.2">
      <c r="A46" s="5"/>
      <c r="B46" s="5"/>
      <c r="F46" s="7"/>
      <c r="K46" s="10"/>
      <c r="L46" s="10"/>
      <c r="M46" s="10"/>
      <c r="P46" s="10"/>
      <c r="Q46" s="10"/>
      <c r="R46" s="10"/>
    </row>
    <row r="47" spans="1:18" x14ac:dyDescent="0.2">
      <c r="A47" s="5"/>
      <c r="B47" s="5"/>
      <c r="F47" s="7"/>
      <c r="K47" s="10"/>
      <c r="L47" s="10"/>
      <c r="M47" s="10"/>
      <c r="P47" s="10"/>
      <c r="Q47" s="10"/>
      <c r="R47" s="10"/>
    </row>
    <row r="48" spans="1:18" x14ac:dyDescent="0.2">
      <c r="A48" s="5"/>
      <c r="B48" s="5"/>
      <c r="F48" s="7"/>
      <c r="K48" s="10"/>
      <c r="L48" s="10"/>
      <c r="M48" s="10"/>
      <c r="P48" s="10"/>
      <c r="Q48" s="10"/>
      <c r="R48" s="10"/>
    </row>
    <row r="49" spans="1:18" x14ac:dyDescent="0.2">
      <c r="A49" s="5"/>
      <c r="B49" s="5"/>
      <c r="F49" s="7"/>
      <c r="K49" s="10"/>
      <c r="L49" s="10"/>
      <c r="M49" s="10"/>
      <c r="P49" s="10"/>
      <c r="Q49" s="10"/>
      <c r="R49" s="10"/>
    </row>
    <row r="50" spans="1:18" x14ac:dyDescent="0.2">
      <c r="A50" s="5"/>
      <c r="B50" s="5"/>
      <c r="F50" s="7"/>
      <c r="K50" s="10"/>
      <c r="L50" s="10"/>
      <c r="M50" s="10"/>
      <c r="P50" s="10"/>
      <c r="Q50" s="10"/>
      <c r="R50" s="10"/>
    </row>
    <row r="51" spans="1:18" x14ac:dyDescent="0.2">
      <c r="A51" s="5"/>
      <c r="B51" s="5"/>
      <c r="F51" s="7"/>
      <c r="K51" s="10"/>
      <c r="L51" s="10"/>
      <c r="M51" s="10"/>
      <c r="P51" s="10"/>
      <c r="Q51" s="10"/>
      <c r="R51" s="10"/>
    </row>
    <row r="52" spans="1:18" x14ac:dyDescent="0.2">
      <c r="A52" s="5"/>
      <c r="B52" s="5"/>
      <c r="F52" s="7"/>
      <c r="K52" s="10"/>
      <c r="L52" s="10"/>
      <c r="M52" s="10"/>
      <c r="P52" s="10"/>
      <c r="Q52" s="10"/>
      <c r="R52" s="10"/>
    </row>
    <row r="53" spans="1:18" x14ac:dyDescent="0.2">
      <c r="A53" s="5"/>
      <c r="B53" s="5"/>
      <c r="F53" s="7"/>
      <c r="K53" s="10"/>
      <c r="L53" s="10"/>
      <c r="M53" s="10"/>
      <c r="P53" s="10"/>
      <c r="Q53" s="10"/>
      <c r="R53" s="10"/>
    </row>
    <row r="54" spans="1:18" x14ac:dyDescent="0.2">
      <c r="A54" s="5"/>
      <c r="B54" s="5"/>
      <c r="F54" s="7"/>
      <c r="K54" s="10"/>
      <c r="L54" s="10"/>
      <c r="M54" s="10"/>
      <c r="P54" s="10"/>
      <c r="Q54" s="10"/>
      <c r="R54" s="10"/>
    </row>
    <row r="55" spans="1:18" x14ac:dyDescent="0.2">
      <c r="A55" s="5"/>
      <c r="B55" s="5"/>
      <c r="F55" s="7"/>
      <c r="K55" s="10"/>
      <c r="L55" s="10"/>
      <c r="M55" s="10"/>
      <c r="P55" s="10"/>
      <c r="Q55" s="10"/>
      <c r="R55" s="10"/>
    </row>
    <row r="56" spans="1:18" x14ac:dyDescent="0.2">
      <c r="A56" s="5"/>
      <c r="B56" s="5"/>
      <c r="F56" s="7"/>
      <c r="K56" s="10"/>
      <c r="L56" s="10"/>
      <c r="M56" s="10"/>
      <c r="P56" s="10"/>
      <c r="Q56" s="10"/>
      <c r="R56" s="10"/>
    </row>
    <row r="57" spans="1:18" x14ac:dyDescent="0.2">
      <c r="A57" s="5"/>
      <c r="B57" s="5"/>
      <c r="F57" s="7"/>
      <c r="K57" s="10"/>
      <c r="L57" s="10"/>
      <c r="M57" s="10"/>
      <c r="P57" s="10"/>
      <c r="Q57" s="10"/>
      <c r="R57" s="10"/>
    </row>
    <row r="58" spans="1:18" x14ac:dyDescent="0.2">
      <c r="A58" s="5"/>
      <c r="B58" s="5"/>
      <c r="F58" s="7"/>
      <c r="K58" s="10"/>
      <c r="L58" s="10"/>
      <c r="M58" s="10"/>
      <c r="P58" s="10"/>
      <c r="Q58" s="10"/>
      <c r="R58" s="10"/>
    </row>
    <row r="59" spans="1:18" x14ac:dyDescent="0.2">
      <c r="A59" s="5"/>
      <c r="B59" s="5"/>
      <c r="F59" s="7"/>
      <c r="K59" s="10"/>
      <c r="L59" s="10"/>
      <c r="M59" s="10"/>
      <c r="P59" s="10"/>
      <c r="Q59" s="10"/>
      <c r="R59" s="10"/>
    </row>
    <row r="60" spans="1:18" x14ac:dyDescent="0.2">
      <c r="A60" s="5"/>
      <c r="B60" s="5"/>
      <c r="F60" s="7"/>
      <c r="K60" s="10"/>
      <c r="L60" s="10"/>
      <c r="M60" s="10"/>
      <c r="P60" s="10"/>
      <c r="Q60" s="10"/>
      <c r="R60" s="10"/>
    </row>
    <row r="61" spans="1:18" x14ac:dyDescent="0.2">
      <c r="A61" s="5"/>
      <c r="B61" s="5"/>
      <c r="F61" s="7"/>
      <c r="K61" s="10"/>
      <c r="L61" s="10"/>
      <c r="M61" s="10"/>
      <c r="P61" s="10"/>
      <c r="Q61" s="10"/>
      <c r="R61" s="10"/>
    </row>
    <row r="62" spans="1:18" x14ac:dyDescent="0.2">
      <c r="A62" s="5"/>
      <c r="B62" s="5"/>
      <c r="F62" s="7"/>
      <c r="K62" s="10"/>
      <c r="L62" s="10"/>
      <c r="M62" s="10"/>
      <c r="P62" s="10"/>
      <c r="Q62" s="10"/>
      <c r="R62" s="10"/>
    </row>
    <row r="63" spans="1:18" x14ac:dyDescent="0.2">
      <c r="A63" s="5"/>
      <c r="B63" s="5"/>
      <c r="F63" s="7"/>
      <c r="K63" s="10"/>
      <c r="L63" s="10"/>
      <c r="M63" s="10"/>
      <c r="P63" s="10"/>
      <c r="Q63" s="10"/>
      <c r="R63" s="10"/>
    </row>
    <row r="64" spans="1:18" x14ac:dyDescent="0.2">
      <c r="A64" s="5"/>
      <c r="B64" s="5"/>
      <c r="F64" s="7"/>
      <c r="K64" s="10"/>
      <c r="L64" s="10"/>
      <c r="M64" s="10"/>
      <c r="P64" s="10"/>
      <c r="Q64" s="10"/>
      <c r="R64" s="10"/>
    </row>
    <row r="65" spans="1:18" x14ac:dyDescent="0.2">
      <c r="A65" s="5"/>
      <c r="B65" s="5"/>
      <c r="F65" s="7"/>
      <c r="K65" s="10"/>
      <c r="L65" s="10"/>
      <c r="M65" s="10"/>
      <c r="P65" s="10"/>
      <c r="Q65" s="10"/>
      <c r="R65" s="10"/>
    </row>
    <row r="66" spans="1:18" x14ac:dyDescent="0.2">
      <c r="A66" s="5"/>
      <c r="B66" s="5"/>
      <c r="F66" s="7"/>
      <c r="K66" s="10"/>
      <c r="L66" s="10"/>
      <c r="M66" s="10"/>
      <c r="P66" s="10"/>
      <c r="Q66" s="10"/>
      <c r="R66" s="10"/>
    </row>
    <row r="67" spans="1:18" x14ac:dyDescent="0.2">
      <c r="A67" s="5"/>
      <c r="B67" s="5"/>
      <c r="F67" s="7"/>
      <c r="K67" s="10"/>
      <c r="L67" s="10"/>
      <c r="M67" s="10"/>
      <c r="P67" s="10"/>
      <c r="Q67" s="10"/>
      <c r="R67" s="10"/>
    </row>
    <row r="68" spans="1:18" x14ac:dyDescent="0.2">
      <c r="A68" s="5"/>
      <c r="B68" s="5"/>
      <c r="F68" s="7"/>
      <c r="K68" s="10"/>
      <c r="L68" s="10"/>
      <c r="M68" s="10"/>
      <c r="P68" s="10"/>
      <c r="Q68" s="10"/>
      <c r="R68" s="10"/>
    </row>
    <row r="69" spans="1:18" x14ac:dyDescent="0.2">
      <c r="A69" s="5"/>
      <c r="B69" s="5"/>
      <c r="F69" s="7"/>
      <c r="K69" s="10"/>
      <c r="L69" s="10"/>
      <c r="M69" s="10"/>
      <c r="P69" s="10"/>
      <c r="Q69" s="10"/>
      <c r="R69" s="10"/>
    </row>
    <row r="70" spans="1:18" x14ac:dyDescent="0.2">
      <c r="A70" s="5"/>
      <c r="B70" s="5"/>
      <c r="F70" s="7"/>
      <c r="K70" s="10"/>
      <c r="L70" s="10"/>
      <c r="M70" s="10"/>
      <c r="P70" s="10"/>
      <c r="Q70" s="10"/>
      <c r="R70" s="10"/>
    </row>
    <row r="71" spans="1:18" x14ac:dyDescent="0.2">
      <c r="A71" s="5"/>
      <c r="B71" s="5"/>
      <c r="F71" s="7"/>
      <c r="K71" s="10"/>
      <c r="L71" s="10"/>
      <c r="M71" s="10"/>
      <c r="P71" s="10"/>
      <c r="Q71" s="10"/>
      <c r="R71" s="10"/>
    </row>
    <row r="72" spans="1:18" x14ac:dyDescent="0.2">
      <c r="A72" s="5"/>
      <c r="B72" s="5"/>
      <c r="F72" s="7"/>
      <c r="K72" s="10"/>
      <c r="L72" s="10"/>
      <c r="M72" s="10"/>
      <c r="P72" s="10"/>
      <c r="Q72" s="10"/>
      <c r="R72" s="10"/>
    </row>
  </sheetData>
  <phoneticPr fontId="4" type="noConversion"/>
  <pageMargins left="0.75" right="0.75" top="1" bottom="1" header="0" footer="0"/>
  <pageSetup paperSize="9" scale="22" fitToHeight="2" orientation="landscape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13" workbookViewId="0">
      <selection activeCell="E37" sqref="E37"/>
    </sheetView>
  </sheetViews>
  <sheetFormatPr baseColWidth="10" defaultRowHeight="12.75" x14ac:dyDescent="0.2"/>
  <cols>
    <col min="1" max="1" width="17.85546875" customWidth="1"/>
    <col min="2" max="2" width="23" customWidth="1"/>
    <col min="3" max="3" width="18.7109375" bestFit="1" customWidth="1"/>
    <col min="4" max="4" width="13.140625" customWidth="1"/>
    <col min="5" max="5" width="20.7109375" customWidth="1"/>
    <col min="6" max="6" width="11.28515625" customWidth="1"/>
    <col min="7" max="7" width="24" customWidth="1"/>
    <col min="8" max="8" width="13.140625" customWidth="1"/>
    <col min="9" max="9" width="16.5703125" bestFit="1" customWidth="1"/>
    <col min="10" max="10" width="13.140625" bestFit="1" customWidth="1"/>
    <col min="11" max="11" width="18.85546875" customWidth="1"/>
  </cols>
  <sheetData>
    <row r="1" spans="1:4" x14ac:dyDescent="0.2">
      <c r="A1" s="15" t="s">
        <v>89</v>
      </c>
      <c r="B1" s="15" t="s">
        <v>51</v>
      </c>
    </row>
    <row r="2" spans="1:4" x14ac:dyDescent="0.2">
      <c r="A2" s="15" t="s">
        <v>50</v>
      </c>
      <c r="B2" t="s">
        <v>87</v>
      </c>
      <c r="C2" t="s">
        <v>88</v>
      </c>
      <c r="D2" t="s">
        <v>16</v>
      </c>
    </row>
    <row r="3" spans="1:4" x14ac:dyDescent="0.2">
      <c r="A3" s="18" t="s">
        <v>38</v>
      </c>
      <c r="B3" s="16"/>
      <c r="C3" s="16">
        <v>4</v>
      </c>
      <c r="D3" s="16">
        <v>4</v>
      </c>
    </row>
    <row r="4" spans="1:4" x14ac:dyDescent="0.2">
      <c r="A4" s="18" t="s">
        <v>69</v>
      </c>
      <c r="B4" s="16"/>
      <c r="C4" s="16">
        <v>2</v>
      </c>
      <c r="D4" s="16">
        <v>2</v>
      </c>
    </row>
    <row r="5" spans="1:4" x14ac:dyDescent="0.2">
      <c r="A5" s="18" t="s">
        <v>39</v>
      </c>
      <c r="B5" s="16">
        <v>1</v>
      </c>
      <c r="C5" s="16">
        <v>1</v>
      </c>
      <c r="D5" s="16">
        <v>2</v>
      </c>
    </row>
    <row r="6" spans="1:4" x14ac:dyDescent="0.2">
      <c r="A6" s="18" t="s">
        <v>44</v>
      </c>
      <c r="B6" s="16">
        <v>1</v>
      </c>
      <c r="C6" s="16">
        <v>3</v>
      </c>
      <c r="D6" s="16">
        <v>4</v>
      </c>
    </row>
    <row r="7" spans="1:4" x14ac:dyDescent="0.2">
      <c r="A7" s="18" t="s">
        <v>37</v>
      </c>
      <c r="B7" s="16">
        <v>1</v>
      </c>
      <c r="C7" s="16"/>
      <c r="D7" s="16">
        <v>1</v>
      </c>
    </row>
    <row r="8" spans="1:4" x14ac:dyDescent="0.2">
      <c r="A8" s="18" t="s">
        <v>45</v>
      </c>
      <c r="B8" s="16">
        <v>1</v>
      </c>
      <c r="C8" s="16">
        <v>3</v>
      </c>
      <c r="D8" s="16">
        <v>4</v>
      </c>
    </row>
    <row r="9" spans="1:4" x14ac:dyDescent="0.2">
      <c r="A9" s="18" t="s">
        <v>42</v>
      </c>
      <c r="B9" s="16">
        <v>1</v>
      </c>
      <c r="C9" s="16">
        <v>2</v>
      </c>
      <c r="D9" s="16">
        <v>3</v>
      </c>
    </row>
    <row r="10" spans="1:4" x14ac:dyDescent="0.2">
      <c r="A10" s="18" t="s">
        <v>41</v>
      </c>
      <c r="B10" s="16"/>
      <c r="C10" s="16">
        <v>1</v>
      </c>
      <c r="D10" s="16">
        <v>1</v>
      </c>
    </row>
    <row r="11" spans="1:4" x14ac:dyDescent="0.2">
      <c r="A11" s="18" t="s">
        <v>68</v>
      </c>
      <c r="B11" s="16"/>
      <c r="C11" s="16">
        <v>7</v>
      </c>
      <c r="D11" s="16">
        <v>7</v>
      </c>
    </row>
    <row r="12" spans="1:4" x14ac:dyDescent="0.2">
      <c r="A12" s="18" t="s">
        <v>16</v>
      </c>
      <c r="B12" s="16">
        <v>5</v>
      </c>
      <c r="C12" s="16">
        <v>23</v>
      </c>
      <c r="D12" s="16">
        <v>28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23" sqref="B23"/>
    </sheetView>
  </sheetViews>
  <sheetFormatPr baseColWidth="10" defaultRowHeight="12.75" x14ac:dyDescent="0.2"/>
  <cols>
    <col min="1" max="1" width="20" bestFit="1" customWidth="1"/>
    <col min="2" max="2" width="20" customWidth="1"/>
  </cols>
  <sheetData>
    <row r="3" spans="1:2" x14ac:dyDescent="0.2">
      <c r="A3" s="15" t="s">
        <v>50</v>
      </c>
      <c r="B3" t="s">
        <v>63</v>
      </c>
    </row>
    <row r="4" spans="1:2" x14ac:dyDescent="0.2">
      <c r="A4" s="18" t="s">
        <v>96</v>
      </c>
      <c r="B4" s="16">
        <v>19</v>
      </c>
    </row>
    <row r="5" spans="1:2" x14ac:dyDescent="0.2">
      <c r="A5" s="18" t="s">
        <v>126</v>
      </c>
      <c r="B5" s="16">
        <v>2</v>
      </c>
    </row>
    <row r="6" spans="1:2" x14ac:dyDescent="0.2">
      <c r="A6" s="18" t="s">
        <v>120</v>
      </c>
      <c r="B6" s="16">
        <v>2</v>
      </c>
    </row>
    <row r="7" spans="1:2" x14ac:dyDescent="0.2">
      <c r="A7" s="18" t="s">
        <v>140</v>
      </c>
      <c r="B7" s="16">
        <v>1</v>
      </c>
    </row>
    <row r="8" spans="1:2" x14ac:dyDescent="0.2">
      <c r="A8" s="18" t="s">
        <v>161</v>
      </c>
      <c r="B8" s="16">
        <v>1</v>
      </c>
    </row>
    <row r="9" spans="1:2" x14ac:dyDescent="0.2">
      <c r="A9" s="18" t="s">
        <v>175</v>
      </c>
      <c r="B9" s="16">
        <v>1</v>
      </c>
    </row>
    <row r="10" spans="1:2" x14ac:dyDescent="0.2">
      <c r="A10" s="18" t="s">
        <v>186</v>
      </c>
      <c r="B10" s="16">
        <v>2</v>
      </c>
    </row>
    <row r="11" spans="1:2" x14ac:dyDescent="0.2">
      <c r="A11" s="18" t="s">
        <v>16</v>
      </c>
      <c r="B11" s="16">
        <v>28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4"/>
  <sheetViews>
    <sheetView topLeftCell="A13" workbookViewId="0">
      <selection activeCell="A36" sqref="A36"/>
    </sheetView>
  </sheetViews>
  <sheetFormatPr baseColWidth="10" defaultRowHeight="12.75" x14ac:dyDescent="0.2"/>
  <cols>
    <col min="1" max="1" width="24.5703125" bestFit="1" customWidth="1"/>
    <col min="2" max="2" width="23" bestFit="1" customWidth="1"/>
    <col min="3" max="3" width="12.85546875" bestFit="1" customWidth="1"/>
    <col min="4" max="4" width="10" bestFit="1" customWidth="1"/>
    <col min="5" max="5" width="12.5703125" bestFit="1" customWidth="1"/>
    <col min="6" max="6" width="6" bestFit="1" customWidth="1"/>
    <col min="7" max="7" width="11.28515625" bestFit="1" customWidth="1"/>
    <col min="8" max="8" width="6.42578125" customWidth="1"/>
    <col min="9" max="9" width="12.42578125" bestFit="1" customWidth="1"/>
    <col min="10" max="10" width="13.7109375" bestFit="1" customWidth="1"/>
    <col min="11" max="11" width="13.140625" customWidth="1"/>
    <col min="12" max="13" width="13.140625" bestFit="1" customWidth="1"/>
    <col min="14" max="14" width="21.5703125" customWidth="1"/>
    <col min="15" max="15" width="14.85546875" customWidth="1"/>
    <col min="16" max="16" width="18.140625" customWidth="1"/>
    <col min="17" max="17" width="13.5703125" customWidth="1"/>
    <col min="18" max="18" width="11.28515625" customWidth="1"/>
    <col min="19" max="19" width="16.85546875" customWidth="1"/>
    <col min="20" max="20" width="24.42578125" customWidth="1"/>
    <col min="21" max="21" width="12.5703125" customWidth="1"/>
    <col min="22" max="22" width="6" customWidth="1"/>
    <col min="23" max="23" width="27.7109375" customWidth="1"/>
    <col min="24" max="24" width="17.42578125" customWidth="1"/>
    <col min="25" max="25" width="20.7109375" bestFit="1" customWidth="1"/>
    <col min="26" max="26" width="13.140625" customWidth="1"/>
    <col min="27" max="27" width="15.85546875" customWidth="1"/>
    <col min="28" max="28" width="13.140625" customWidth="1"/>
    <col min="29" max="29" width="17" bestFit="1" customWidth="1"/>
    <col min="30" max="30" width="12.7109375" bestFit="1" customWidth="1"/>
    <col min="31" max="31" width="16.28515625" bestFit="1" customWidth="1"/>
    <col min="32" max="32" width="15.85546875" bestFit="1" customWidth="1"/>
    <col min="33" max="33" width="16.5703125" bestFit="1" customWidth="1"/>
    <col min="34" max="34" width="13.140625" bestFit="1" customWidth="1"/>
  </cols>
  <sheetData>
    <row r="3" spans="1:11" x14ac:dyDescent="0.2">
      <c r="A3" s="15" t="s">
        <v>63</v>
      </c>
      <c r="B3" s="15" t="s">
        <v>51</v>
      </c>
    </row>
    <row r="4" spans="1:11" x14ac:dyDescent="0.2">
      <c r="A4" s="15" t="s">
        <v>50</v>
      </c>
      <c r="B4" t="s">
        <v>38</v>
      </c>
      <c r="C4" t="s">
        <v>69</v>
      </c>
      <c r="D4" t="s">
        <v>39</v>
      </c>
      <c r="E4" t="s">
        <v>44</v>
      </c>
      <c r="F4" t="s">
        <v>37</v>
      </c>
      <c r="G4" t="s">
        <v>45</v>
      </c>
      <c r="H4" t="s">
        <v>42</v>
      </c>
      <c r="I4" t="s">
        <v>41</v>
      </c>
      <c r="J4" t="s">
        <v>68</v>
      </c>
      <c r="K4" t="s">
        <v>16</v>
      </c>
    </row>
    <row r="5" spans="1:11" x14ac:dyDescent="0.2">
      <c r="A5" s="18" t="s">
        <v>49</v>
      </c>
      <c r="B5" s="16"/>
      <c r="C5" s="16"/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/>
      <c r="J5" s="16"/>
      <c r="K5" s="16">
        <v>5</v>
      </c>
    </row>
    <row r="6" spans="1:11" x14ac:dyDescent="0.2">
      <c r="A6" s="83" t="s">
        <v>126</v>
      </c>
      <c r="B6" s="16"/>
      <c r="C6" s="16"/>
      <c r="D6" s="16">
        <v>1</v>
      </c>
      <c r="E6" s="16"/>
      <c r="F6" s="16">
        <v>1</v>
      </c>
      <c r="G6" s="16"/>
      <c r="H6" s="16"/>
      <c r="I6" s="16"/>
      <c r="J6" s="16"/>
      <c r="K6" s="16">
        <v>2</v>
      </c>
    </row>
    <row r="7" spans="1:11" x14ac:dyDescent="0.2">
      <c r="A7" s="83" t="s">
        <v>120</v>
      </c>
      <c r="B7" s="16"/>
      <c r="C7" s="16"/>
      <c r="D7" s="16"/>
      <c r="E7" s="16">
        <v>1</v>
      </c>
      <c r="F7" s="16"/>
      <c r="G7" s="16">
        <v>1</v>
      </c>
      <c r="H7" s="16"/>
      <c r="I7" s="16"/>
      <c r="J7" s="16"/>
      <c r="K7" s="16">
        <v>2</v>
      </c>
    </row>
    <row r="8" spans="1:11" x14ac:dyDescent="0.2">
      <c r="A8" s="83" t="s">
        <v>161</v>
      </c>
      <c r="B8" s="16"/>
      <c r="C8" s="16"/>
      <c r="D8" s="16"/>
      <c r="E8" s="16"/>
      <c r="F8" s="16"/>
      <c r="G8" s="16"/>
      <c r="H8" s="16">
        <v>1</v>
      </c>
      <c r="I8" s="16"/>
      <c r="J8" s="16"/>
      <c r="K8" s="16">
        <v>1</v>
      </c>
    </row>
    <row r="9" spans="1:11" x14ac:dyDescent="0.2">
      <c r="A9" s="18" t="s">
        <v>47</v>
      </c>
      <c r="B9" s="16">
        <v>4</v>
      </c>
      <c r="C9" s="16">
        <v>2</v>
      </c>
      <c r="D9" s="16">
        <v>1</v>
      </c>
      <c r="E9" s="16">
        <v>3</v>
      </c>
      <c r="F9" s="16"/>
      <c r="G9" s="16">
        <v>3</v>
      </c>
      <c r="H9" s="16">
        <v>2</v>
      </c>
      <c r="I9" s="16">
        <v>1</v>
      </c>
      <c r="J9" s="16">
        <v>7</v>
      </c>
      <c r="K9" s="16">
        <v>23</v>
      </c>
    </row>
    <row r="10" spans="1:11" x14ac:dyDescent="0.2">
      <c r="A10" s="83" t="s">
        <v>96</v>
      </c>
      <c r="B10" s="16">
        <v>2</v>
      </c>
      <c r="C10" s="16">
        <v>2</v>
      </c>
      <c r="D10" s="16">
        <v>1</v>
      </c>
      <c r="E10" s="16">
        <v>2</v>
      </c>
      <c r="F10" s="16"/>
      <c r="G10" s="16">
        <v>3</v>
      </c>
      <c r="H10" s="16">
        <v>2</v>
      </c>
      <c r="I10" s="16">
        <v>1</v>
      </c>
      <c r="J10" s="16">
        <v>6</v>
      </c>
      <c r="K10" s="16">
        <v>19</v>
      </c>
    </row>
    <row r="11" spans="1:11" x14ac:dyDescent="0.2">
      <c r="A11" s="83" t="s">
        <v>140</v>
      </c>
      <c r="B11" s="16"/>
      <c r="C11" s="16"/>
      <c r="D11" s="16"/>
      <c r="E11" s="16"/>
      <c r="F11" s="16"/>
      <c r="G11" s="16"/>
      <c r="H11" s="16"/>
      <c r="I11" s="16"/>
      <c r="J11" s="16">
        <v>1</v>
      </c>
      <c r="K11" s="16">
        <v>1</v>
      </c>
    </row>
    <row r="12" spans="1:11" x14ac:dyDescent="0.2">
      <c r="A12" s="83" t="s">
        <v>175</v>
      </c>
      <c r="B12" s="16">
        <v>1</v>
      </c>
      <c r="C12" s="16"/>
      <c r="D12" s="16"/>
      <c r="E12" s="16"/>
      <c r="F12" s="16"/>
      <c r="G12" s="16"/>
      <c r="H12" s="16"/>
      <c r="I12" s="16"/>
      <c r="J12" s="16"/>
      <c r="K12" s="16">
        <v>1</v>
      </c>
    </row>
    <row r="13" spans="1:11" x14ac:dyDescent="0.2">
      <c r="A13" s="83" t="s">
        <v>186</v>
      </c>
      <c r="B13" s="16">
        <v>1</v>
      </c>
      <c r="C13" s="16"/>
      <c r="D13" s="16"/>
      <c r="E13" s="16">
        <v>1</v>
      </c>
      <c r="F13" s="16"/>
      <c r="G13" s="16"/>
      <c r="H13" s="16"/>
      <c r="I13" s="16"/>
      <c r="J13" s="16"/>
      <c r="K13" s="16">
        <v>2</v>
      </c>
    </row>
    <row r="14" spans="1:11" x14ac:dyDescent="0.2">
      <c r="A14" s="18" t="s">
        <v>16</v>
      </c>
      <c r="B14" s="16">
        <v>4</v>
      </c>
      <c r="C14" s="16">
        <v>2</v>
      </c>
      <c r="D14" s="16">
        <v>2</v>
      </c>
      <c r="E14" s="16">
        <v>4</v>
      </c>
      <c r="F14" s="16">
        <v>1</v>
      </c>
      <c r="G14" s="16">
        <v>4</v>
      </c>
      <c r="H14" s="16">
        <v>3</v>
      </c>
      <c r="I14" s="16">
        <v>1</v>
      </c>
      <c r="J14" s="16">
        <v>7</v>
      </c>
      <c r="K14" s="16">
        <v>28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B1" workbookViewId="0">
      <selection activeCell="H36" sqref="H36"/>
    </sheetView>
  </sheetViews>
  <sheetFormatPr baseColWidth="10" defaultRowHeight="12.75" x14ac:dyDescent="0.2"/>
  <cols>
    <col min="1" max="1" width="24.85546875" customWidth="1"/>
    <col min="2" max="2" width="23" bestFit="1" customWidth="1"/>
    <col min="3" max="3" width="10.7109375" bestFit="1" customWidth="1"/>
    <col min="4" max="5" width="13.140625" bestFit="1" customWidth="1"/>
  </cols>
  <sheetData>
    <row r="1" spans="1:4" x14ac:dyDescent="0.2">
      <c r="A1" s="15" t="s">
        <v>85</v>
      </c>
      <c r="B1" s="15" t="s">
        <v>51</v>
      </c>
    </row>
    <row r="2" spans="1:4" x14ac:dyDescent="0.2">
      <c r="A2" s="15" t="s">
        <v>50</v>
      </c>
      <c r="B2" t="s">
        <v>49</v>
      </c>
      <c r="C2" t="s">
        <v>47</v>
      </c>
      <c r="D2" t="s">
        <v>16</v>
      </c>
    </row>
    <row r="3" spans="1:4" x14ac:dyDescent="0.2">
      <c r="A3" s="18" t="s">
        <v>38</v>
      </c>
      <c r="B3" s="16"/>
      <c r="C3" s="16">
        <v>7.5</v>
      </c>
      <c r="D3" s="16">
        <v>7.5</v>
      </c>
    </row>
    <row r="4" spans="1:4" x14ac:dyDescent="0.2">
      <c r="A4" s="18" t="s">
        <v>69</v>
      </c>
      <c r="B4" s="16"/>
      <c r="C4" s="16">
        <v>1</v>
      </c>
      <c r="D4" s="16">
        <v>1</v>
      </c>
    </row>
    <row r="5" spans="1:4" x14ac:dyDescent="0.2">
      <c r="A5" s="18" t="s">
        <v>39</v>
      </c>
      <c r="B5" s="16">
        <v>1</v>
      </c>
      <c r="C5" s="16">
        <v>1</v>
      </c>
      <c r="D5" s="16">
        <v>2</v>
      </c>
    </row>
    <row r="6" spans="1:4" x14ac:dyDescent="0.2">
      <c r="A6" s="18" t="s">
        <v>44</v>
      </c>
      <c r="B6" s="16">
        <v>0.5</v>
      </c>
      <c r="C6" s="16">
        <v>4.5</v>
      </c>
      <c r="D6" s="16">
        <v>5</v>
      </c>
    </row>
    <row r="7" spans="1:4" x14ac:dyDescent="0.2">
      <c r="A7" s="18" t="s">
        <v>37</v>
      </c>
      <c r="B7" s="16">
        <v>7</v>
      </c>
      <c r="C7" s="16"/>
      <c r="D7" s="16">
        <v>7</v>
      </c>
    </row>
    <row r="8" spans="1:4" x14ac:dyDescent="0.2">
      <c r="A8" s="18" t="s">
        <v>45</v>
      </c>
      <c r="B8" s="16">
        <v>1</v>
      </c>
      <c r="C8" s="16">
        <v>5</v>
      </c>
      <c r="D8" s="16">
        <v>6</v>
      </c>
    </row>
    <row r="9" spans="1:4" x14ac:dyDescent="0.2">
      <c r="A9" s="18" t="s">
        <v>42</v>
      </c>
      <c r="B9" s="16">
        <v>9</v>
      </c>
      <c r="C9" s="16">
        <v>3.5</v>
      </c>
      <c r="D9" s="16">
        <v>12.5</v>
      </c>
    </row>
    <row r="10" spans="1:4" x14ac:dyDescent="0.2">
      <c r="A10" s="18" t="s">
        <v>41</v>
      </c>
      <c r="B10" s="16"/>
      <c r="C10" s="16">
        <v>1</v>
      </c>
      <c r="D10" s="16">
        <v>1</v>
      </c>
    </row>
    <row r="11" spans="1:4" x14ac:dyDescent="0.2">
      <c r="A11" s="18" t="s">
        <v>68</v>
      </c>
      <c r="B11" s="16"/>
      <c r="C11" s="16">
        <v>8.5</v>
      </c>
      <c r="D11" s="16">
        <v>8.5</v>
      </c>
    </row>
    <row r="12" spans="1:4" x14ac:dyDescent="0.2">
      <c r="A12" s="18" t="s">
        <v>16</v>
      </c>
      <c r="B12" s="16">
        <v>18.5</v>
      </c>
      <c r="C12" s="16">
        <v>32</v>
      </c>
      <c r="D12" s="16">
        <v>50.5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9" sqref="B19"/>
    </sheetView>
  </sheetViews>
  <sheetFormatPr baseColWidth="10" defaultRowHeight="12.75" x14ac:dyDescent="0.2"/>
  <cols>
    <col min="1" max="1" width="20" bestFit="1" customWidth="1"/>
    <col min="2" max="2" width="24.85546875" customWidth="1"/>
  </cols>
  <sheetData>
    <row r="1" spans="1:2" x14ac:dyDescent="0.2">
      <c r="A1" s="15" t="s">
        <v>50</v>
      </c>
      <c r="B1" t="s">
        <v>85</v>
      </c>
    </row>
    <row r="2" spans="1:2" x14ac:dyDescent="0.2">
      <c r="A2" s="18" t="s">
        <v>96</v>
      </c>
      <c r="B2" s="16">
        <v>28</v>
      </c>
    </row>
    <row r="3" spans="1:2" x14ac:dyDescent="0.2">
      <c r="A3" s="18" t="s">
        <v>126</v>
      </c>
      <c r="B3" s="16">
        <v>8</v>
      </c>
    </row>
    <row r="4" spans="1:2" x14ac:dyDescent="0.2">
      <c r="A4" s="18" t="s">
        <v>120</v>
      </c>
      <c r="B4" s="16">
        <v>1.5</v>
      </c>
    </row>
    <row r="5" spans="1:2" x14ac:dyDescent="0.2">
      <c r="A5" s="18" t="s">
        <v>140</v>
      </c>
      <c r="B5" s="16">
        <v>0.5</v>
      </c>
    </row>
    <row r="6" spans="1:2" x14ac:dyDescent="0.2">
      <c r="A6" s="18" t="s">
        <v>161</v>
      </c>
      <c r="B6" s="16">
        <v>9</v>
      </c>
    </row>
    <row r="7" spans="1:2" x14ac:dyDescent="0.2">
      <c r="A7" s="18" t="s">
        <v>175</v>
      </c>
      <c r="B7" s="16">
        <v>1.5</v>
      </c>
    </row>
    <row r="8" spans="1:2" x14ac:dyDescent="0.2">
      <c r="A8" s="18" t="s">
        <v>186</v>
      </c>
      <c r="B8" s="16">
        <v>2</v>
      </c>
    </row>
    <row r="9" spans="1:2" x14ac:dyDescent="0.2">
      <c r="A9" s="18" t="s">
        <v>16</v>
      </c>
      <c r="B9" s="16">
        <v>50.5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opLeftCell="A10" workbookViewId="0">
      <selection activeCell="A3" sqref="A3 A6"/>
    </sheetView>
  </sheetViews>
  <sheetFormatPr baseColWidth="10" defaultRowHeight="12.75" x14ac:dyDescent="0.2"/>
  <cols>
    <col min="1" max="1" width="24.85546875" customWidth="1"/>
    <col min="2" max="2" width="23" bestFit="1" customWidth="1"/>
    <col min="3" max="3" width="12.85546875" bestFit="1" customWidth="1"/>
    <col min="4" max="4" width="10" bestFit="1" customWidth="1"/>
    <col min="5" max="5" width="12.5703125" bestFit="1" customWidth="1"/>
    <col min="6" max="6" width="6" bestFit="1" customWidth="1"/>
    <col min="7" max="7" width="11.28515625" bestFit="1" customWidth="1"/>
    <col min="8" max="8" width="6.42578125" customWidth="1"/>
    <col min="9" max="9" width="12.42578125" bestFit="1" customWidth="1"/>
    <col min="10" max="10" width="13.7109375" customWidth="1"/>
    <col min="11" max="12" width="13.140625" bestFit="1" customWidth="1"/>
  </cols>
  <sheetData>
    <row r="1" spans="1:11" x14ac:dyDescent="0.2">
      <c r="A1" s="15" t="s">
        <v>85</v>
      </c>
      <c r="B1" s="15" t="s">
        <v>51</v>
      </c>
    </row>
    <row r="2" spans="1:11" x14ac:dyDescent="0.2">
      <c r="A2" s="15" t="s">
        <v>50</v>
      </c>
      <c r="B2" t="s">
        <v>38</v>
      </c>
      <c r="C2" t="s">
        <v>69</v>
      </c>
      <c r="D2" t="s">
        <v>39</v>
      </c>
      <c r="E2" t="s">
        <v>44</v>
      </c>
      <c r="F2" t="s">
        <v>37</v>
      </c>
      <c r="G2" t="s">
        <v>45</v>
      </c>
      <c r="H2" t="s">
        <v>42</v>
      </c>
      <c r="I2" t="s">
        <v>41</v>
      </c>
      <c r="J2" t="s">
        <v>68</v>
      </c>
      <c r="K2" t="s">
        <v>16</v>
      </c>
    </row>
    <row r="3" spans="1:11" x14ac:dyDescent="0.2">
      <c r="A3" s="18" t="s">
        <v>49</v>
      </c>
      <c r="B3" s="16"/>
      <c r="C3" s="16"/>
      <c r="D3" s="16">
        <v>1</v>
      </c>
      <c r="E3" s="16"/>
      <c r="F3" s="16">
        <v>7</v>
      </c>
      <c r="G3" s="16"/>
      <c r="H3" s="16"/>
      <c r="I3" s="16"/>
      <c r="J3" s="16"/>
      <c r="K3" s="16">
        <v>8</v>
      </c>
    </row>
    <row r="4" spans="1:11" x14ac:dyDescent="0.2">
      <c r="A4" s="83" t="s">
        <v>126</v>
      </c>
      <c r="B4" s="16"/>
      <c r="C4" s="16"/>
      <c r="D4" s="16">
        <v>1</v>
      </c>
      <c r="E4" s="16"/>
      <c r="F4" s="16">
        <v>7</v>
      </c>
      <c r="G4" s="16"/>
      <c r="H4" s="16"/>
      <c r="I4" s="16"/>
      <c r="J4" s="16"/>
      <c r="K4" s="16">
        <v>8</v>
      </c>
    </row>
    <row r="5" spans="1:11" x14ac:dyDescent="0.2">
      <c r="A5" s="18" t="s">
        <v>47</v>
      </c>
      <c r="B5" s="16">
        <v>5</v>
      </c>
      <c r="C5" s="16">
        <v>1</v>
      </c>
      <c r="D5" s="16">
        <v>1</v>
      </c>
      <c r="E5" s="16">
        <v>3.5</v>
      </c>
      <c r="F5" s="16"/>
      <c r="G5" s="16">
        <v>5</v>
      </c>
      <c r="H5" s="16">
        <v>3.5</v>
      </c>
      <c r="I5" s="16">
        <v>1</v>
      </c>
      <c r="J5" s="16">
        <v>8</v>
      </c>
      <c r="K5" s="16">
        <v>28</v>
      </c>
    </row>
    <row r="6" spans="1:11" x14ac:dyDescent="0.2">
      <c r="A6" s="83" t="s">
        <v>96</v>
      </c>
      <c r="B6" s="16">
        <v>5</v>
      </c>
      <c r="C6" s="16">
        <v>1</v>
      </c>
      <c r="D6" s="16">
        <v>1</v>
      </c>
      <c r="E6" s="16">
        <v>3.5</v>
      </c>
      <c r="F6" s="16"/>
      <c r="G6" s="16">
        <v>5</v>
      </c>
      <c r="H6" s="16">
        <v>3.5</v>
      </c>
      <c r="I6" s="16">
        <v>1</v>
      </c>
      <c r="J6" s="16">
        <v>8</v>
      </c>
      <c r="K6" s="16">
        <v>28</v>
      </c>
    </row>
    <row r="7" spans="1:11" x14ac:dyDescent="0.2">
      <c r="A7" s="18" t="s">
        <v>16</v>
      </c>
      <c r="B7" s="16">
        <v>5</v>
      </c>
      <c r="C7" s="16">
        <v>1</v>
      </c>
      <c r="D7" s="16">
        <v>2</v>
      </c>
      <c r="E7" s="16">
        <v>3.5</v>
      </c>
      <c r="F7" s="16">
        <v>7</v>
      </c>
      <c r="G7" s="16">
        <v>5</v>
      </c>
      <c r="H7" s="16">
        <v>3.5</v>
      </c>
      <c r="I7" s="16">
        <v>1</v>
      </c>
      <c r="J7" s="16">
        <v>8</v>
      </c>
      <c r="K7" s="16">
        <v>36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6" sqref="B26"/>
    </sheetView>
  </sheetViews>
  <sheetFormatPr baseColWidth="10" defaultRowHeight="12.75" x14ac:dyDescent="0.2"/>
  <cols>
    <col min="1" max="1" width="17.85546875" customWidth="1"/>
    <col min="2" max="2" width="24.85546875" customWidth="1"/>
    <col min="3" max="3" width="9.140625" customWidth="1"/>
    <col min="4" max="4" width="21.28515625" customWidth="1"/>
    <col min="5" max="5" width="16.28515625" bestFit="1" customWidth="1"/>
    <col min="6" max="6" width="15.42578125" customWidth="1"/>
    <col min="7" max="7" width="11.5703125" customWidth="1"/>
    <col min="8" max="8" width="12.85546875" customWidth="1"/>
    <col min="9" max="9" width="22.42578125" bestFit="1" customWidth="1"/>
    <col min="10" max="10" width="13.140625" bestFit="1" customWidth="1"/>
  </cols>
  <sheetData>
    <row r="1" spans="1:2" x14ac:dyDescent="0.2">
      <c r="A1" s="15" t="s">
        <v>46</v>
      </c>
      <c r="B1" t="s">
        <v>101</v>
      </c>
    </row>
    <row r="3" spans="1:2" x14ac:dyDescent="0.2">
      <c r="A3" s="15" t="s">
        <v>50</v>
      </c>
      <c r="B3" t="s">
        <v>85</v>
      </c>
    </row>
    <row r="4" spans="1:2" x14ac:dyDescent="0.2">
      <c r="A4" s="18" t="s">
        <v>16</v>
      </c>
      <c r="B4" s="16"/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"/>
    </sheetView>
  </sheetViews>
  <sheetFormatPr baseColWidth="10" defaultRowHeight="12.75" x14ac:dyDescent="0.2"/>
  <cols>
    <col min="1" max="1" width="17.85546875" customWidth="1"/>
    <col min="2" max="2" width="20" customWidth="1"/>
    <col min="3" max="3" width="12.85546875" bestFit="1" customWidth="1"/>
    <col min="4" max="4" width="10" customWidth="1"/>
    <col min="5" max="5" width="12.5703125" bestFit="1" customWidth="1"/>
    <col min="6" max="6" width="6" customWidth="1"/>
    <col min="7" max="7" width="11.28515625" customWidth="1"/>
    <col min="8" max="8" width="11.140625" customWidth="1"/>
    <col min="9" max="9" width="13.140625" bestFit="1" customWidth="1"/>
  </cols>
  <sheetData>
    <row r="1" spans="1:2" x14ac:dyDescent="0.2">
      <c r="A1" s="15" t="s">
        <v>46</v>
      </c>
      <c r="B1" t="s">
        <v>37</v>
      </c>
    </row>
    <row r="3" spans="1:2" x14ac:dyDescent="0.2">
      <c r="A3" s="15" t="s">
        <v>50</v>
      </c>
      <c r="B3" t="s">
        <v>63</v>
      </c>
    </row>
    <row r="4" spans="1:2" x14ac:dyDescent="0.2">
      <c r="A4" s="18" t="s">
        <v>49</v>
      </c>
      <c r="B4" s="16">
        <v>1</v>
      </c>
    </row>
    <row r="5" spans="1:2" x14ac:dyDescent="0.2">
      <c r="A5" s="83" t="s">
        <v>126</v>
      </c>
      <c r="B5" s="16">
        <v>1</v>
      </c>
    </row>
    <row r="6" spans="1:2" x14ac:dyDescent="0.2">
      <c r="A6" s="18" t="s">
        <v>16</v>
      </c>
      <c r="B6" s="16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9"/>
  <sheetViews>
    <sheetView topLeftCell="A19" workbookViewId="0">
      <selection activeCell="G48" sqref="G48"/>
    </sheetView>
  </sheetViews>
  <sheetFormatPr baseColWidth="10" defaultRowHeight="12.75" x14ac:dyDescent="0.2"/>
  <cols>
    <col min="1" max="1" width="4.140625" customWidth="1"/>
    <col min="2" max="2" width="5" bestFit="1" customWidth="1"/>
    <col min="3" max="3" width="6" bestFit="1" customWidth="1"/>
    <col min="4" max="4" width="11.140625" bestFit="1" customWidth="1"/>
    <col min="5" max="12" width="11.140625" customWidth="1"/>
    <col min="13" max="15" width="14.140625" customWidth="1"/>
    <col min="16" max="16" width="5.42578125" bestFit="1" customWidth="1"/>
    <col min="17" max="17" width="4" bestFit="1" customWidth="1"/>
  </cols>
  <sheetData>
    <row r="2" spans="2:16" ht="15" x14ac:dyDescent="0.25">
      <c r="D2" s="146" t="s">
        <v>57</v>
      </c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</row>
    <row r="3" spans="2:16" ht="15" x14ac:dyDescent="0.25">
      <c r="D3" s="31"/>
      <c r="E3" s="141" t="s">
        <v>58</v>
      </c>
      <c r="F3" s="143"/>
      <c r="G3" s="142"/>
      <c r="H3" s="144" t="s">
        <v>15</v>
      </c>
      <c r="I3" s="144"/>
      <c r="J3" s="145"/>
      <c r="K3" s="141" t="s">
        <v>56</v>
      </c>
      <c r="L3" s="142"/>
      <c r="M3" s="141" t="s">
        <v>11</v>
      </c>
      <c r="N3" s="143"/>
      <c r="O3" s="143"/>
      <c r="P3" s="142"/>
    </row>
    <row r="4" spans="2:16" ht="15" x14ac:dyDescent="0.25">
      <c r="D4" s="34" t="s">
        <v>8</v>
      </c>
      <c r="E4" s="43" t="s">
        <v>60</v>
      </c>
      <c r="F4" s="32" t="s">
        <v>59</v>
      </c>
      <c r="G4" s="44" t="s">
        <v>17</v>
      </c>
      <c r="H4" s="43" t="s">
        <v>60</v>
      </c>
      <c r="I4" s="32" t="s">
        <v>59</v>
      </c>
      <c r="J4" s="43" t="s">
        <v>17</v>
      </c>
      <c r="K4" s="43" t="s">
        <v>60</v>
      </c>
      <c r="L4" s="32" t="s">
        <v>59</v>
      </c>
      <c r="M4" s="32" t="s">
        <v>9</v>
      </c>
      <c r="N4" s="36" t="s">
        <v>10</v>
      </c>
      <c r="O4" s="32" t="s">
        <v>56</v>
      </c>
      <c r="P4" s="32" t="s">
        <v>17</v>
      </c>
    </row>
    <row r="5" spans="2:16" ht="15" x14ac:dyDescent="0.25">
      <c r="D5" s="38" t="s">
        <v>49</v>
      </c>
      <c r="E5" s="37">
        <f>COUNTIFS(INC!$C$2:$C$30,$D5,INC!$L$2:$L$30,1)</f>
        <v>0</v>
      </c>
      <c r="F5" s="42">
        <f>G5-E5</f>
        <v>5</v>
      </c>
      <c r="G5" s="17">
        <f>COUNTIF(INC!$B$2:$C$956,$D5)</f>
        <v>5</v>
      </c>
      <c r="H5" s="40">
        <f>SUMIFS(INC!$M$2:$M$30,INC!$C$2:$C$30,D5,INC!$L$2:$L$30,1)</f>
        <v>0</v>
      </c>
      <c r="I5" s="42">
        <f>J5-H5</f>
        <v>18.5</v>
      </c>
      <c r="J5" s="35">
        <f>SUMIFS(INC!$K$2:$K$30,INC!$C$2:$C$30,$D5)</f>
        <v>18.5</v>
      </c>
      <c r="K5" s="40">
        <f>CNT!O129</f>
        <v>0</v>
      </c>
      <c r="L5" s="42">
        <f>CNT!O130</f>
        <v>0</v>
      </c>
      <c r="M5" s="42">
        <f>CNT!$O$127</f>
        <v>106</v>
      </c>
      <c r="N5" s="35">
        <f>CNT!$O$128</f>
        <v>19</v>
      </c>
      <c r="O5" s="40">
        <f>L5+K5</f>
        <v>0</v>
      </c>
      <c r="P5" s="41">
        <f>SUM(M5:O5)</f>
        <v>125</v>
      </c>
    </row>
    <row r="6" spans="2:16" ht="15" x14ac:dyDescent="0.25">
      <c r="D6" s="38" t="s">
        <v>47</v>
      </c>
      <c r="E6" s="37">
        <f>COUNTIFS(INC!$C$2:$C$30,$D6,INC!$L$2:$L$30,1)</f>
        <v>2</v>
      </c>
      <c r="F6" s="42">
        <f t="shared" ref="F6" si="0">G6-E6</f>
        <v>21</v>
      </c>
      <c r="G6" s="17">
        <f>COUNTIF(INC!$B$2:$C$956,$D6)</f>
        <v>23</v>
      </c>
      <c r="H6" s="40">
        <f>SUMIFS(INC!$M$2:$M$30,INC!$C$2:$C$30,D6,INC!$L$2:$L$30,1)</f>
        <v>2</v>
      </c>
      <c r="I6" s="42">
        <f t="shared" ref="I6" si="1">J6-H6</f>
        <v>30</v>
      </c>
      <c r="J6" s="35">
        <f>SUMIFS(INC!$K$2:$K$30,INC!$C$2:$C$30,$D6)</f>
        <v>32</v>
      </c>
      <c r="K6" s="40"/>
      <c r="L6" s="42"/>
      <c r="M6" s="42"/>
      <c r="N6" s="35"/>
      <c r="O6" s="40"/>
      <c r="P6" s="41"/>
    </row>
    <row r="7" spans="2:16" ht="15" x14ac:dyDescent="0.25">
      <c r="D7" s="34" t="s">
        <v>17</v>
      </c>
      <c r="E7" s="45">
        <f t="shared" ref="E7:P7" si="2">SUM(E5:E6)</f>
        <v>2</v>
      </c>
      <c r="F7" s="46">
        <f t="shared" si="2"/>
        <v>26</v>
      </c>
      <c r="G7" s="47">
        <f t="shared" si="2"/>
        <v>28</v>
      </c>
      <c r="H7" s="45">
        <f t="shared" si="2"/>
        <v>2</v>
      </c>
      <c r="I7" s="46">
        <f t="shared" si="2"/>
        <v>48.5</v>
      </c>
      <c r="J7" s="46">
        <f t="shared" si="2"/>
        <v>50.5</v>
      </c>
      <c r="K7" s="46">
        <f t="shared" si="2"/>
        <v>0</v>
      </c>
      <c r="L7" s="46">
        <f t="shared" si="2"/>
        <v>0</v>
      </c>
      <c r="M7" s="46">
        <f t="shared" si="2"/>
        <v>106</v>
      </c>
      <c r="N7" s="46">
        <f t="shared" si="2"/>
        <v>19</v>
      </c>
      <c r="O7" s="46">
        <f t="shared" si="2"/>
        <v>0</v>
      </c>
      <c r="P7" s="46">
        <f t="shared" si="2"/>
        <v>125</v>
      </c>
    </row>
    <row r="9" spans="2:16" ht="15" x14ac:dyDescent="0.25">
      <c r="B9" s="141"/>
      <c r="C9" s="142"/>
      <c r="D9" s="146" t="s">
        <v>55</v>
      </c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</row>
    <row r="10" spans="2:16" ht="15" x14ac:dyDescent="0.25">
      <c r="B10" s="141"/>
      <c r="C10" s="143"/>
      <c r="D10" s="56"/>
      <c r="E10" s="141" t="s">
        <v>58</v>
      </c>
      <c r="F10" s="143"/>
      <c r="G10" s="142"/>
      <c r="H10" s="144" t="s">
        <v>15</v>
      </c>
      <c r="I10" s="144"/>
      <c r="J10" s="145"/>
      <c r="K10" s="141" t="s">
        <v>56</v>
      </c>
      <c r="L10" s="142"/>
      <c r="M10" s="141" t="s">
        <v>11</v>
      </c>
      <c r="N10" s="143"/>
      <c r="O10" s="143"/>
      <c r="P10" s="142"/>
    </row>
    <row r="11" spans="2:16" ht="15" x14ac:dyDescent="0.25">
      <c r="B11" s="33" t="s">
        <v>99</v>
      </c>
      <c r="C11" s="33" t="s">
        <v>64</v>
      </c>
      <c r="D11" s="33" t="s">
        <v>8</v>
      </c>
      <c r="E11" s="43" t="s">
        <v>60</v>
      </c>
      <c r="F11" s="32" t="s">
        <v>59</v>
      </c>
      <c r="G11" s="44" t="s">
        <v>17</v>
      </c>
      <c r="H11" s="43" t="s">
        <v>60</v>
      </c>
      <c r="I11" s="32" t="s">
        <v>59</v>
      </c>
      <c r="J11" s="44" t="s">
        <v>17</v>
      </c>
      <c r="K11" s="43" t="s">
        <v>60</v>
      </c>
      <c r="L11" s="32" t="s">
        <v>59</v>
      </c>
      <c r="M11" s="32" t="s">
        <v>9</v>
      </c>
      <c r="N11" s="36" t="s">
        <v>10</v>
      </c>
      <c r="O11" s="32" t="s">
        <v>56</v>
      </c>
      <c r="P11" s="32" t="s">
        <v>17</v>
      </c>
    </row>
    <row r="12" spans="2:16" ht="15" x14ac:dyDescent="0.2">
      <c r="B12" s="54">
        <v>2014</v>
      </c>
      <c r="C12" s="54" t="s">
        <v>31</v>
      </c>
      <c r="D12" s="38" t="s">
        <v>49</v>
      </c>
      <c r="E12" s="92">
        <v>0</v>
      </c>
      <c r="F12" s="93">
        <v>2</v>
      </c>
      <c r="G12" s="93">
        <v>2</v>
      </c>
      <c r="H12" s="93">
        <v>0</v>
      </c>
      <c r="I12" s="93">
        <v>1.5</v>
      </c>
      <c r="J12" s="93">
        <v>1.5</v>
      </c>
      <c r="K12" s="93">
        <v>0</v>
      </c>
      <c r="L12" s="93">
        <v>0</v>
      </c>
      <c r="M12" s="93">
        <v>98</v>
      </c>
      <c r="N12" s="93">
        <v>3</v>
      </c>
      <c r="O12" s="93">
        <v>0</v>
      </c>
      <c r="P12" s="93">
        <v>101</v>
      </c>
    </row>
    <row r="13" spans="2:16" ht="15" x14ac:dyDescent="0.2">
      <c r="B13" s="55">
        <v>2014</v>
      </c>
      <c r="C13" s="55" t="s">
        <v>31</v>
      </c>
      <c r="D13" s="39" t="s">
        <v>47</v>
      </c>
      <c r="E13" s="94">
        <v>0</v>
      </c>
      <c r="F13" s="95">
        <v>0</v>
      </c>
      <c r="G13" s="95">
        <v>0</v>
      </c>
      <c r="H13" s="95">
        <v>0</v>
      </c>
      <c r="I13" s="95">
        <v>0</v>
      </c>
      <c r="J13" s="95">
        <v>0</v>
      </c>
      <c r="K13" s="95">
        <v>0</v>
      </c>
      <c r="L13" s="95">
        <v>0</v>
      </c>
      <c r="M13" s="95">
        <v>0</v>
      </c>
      <c r="N13" s="95">
        <v>0</v>
      </c>
      <c r="O13" s="95">
        <v>0</v>
      </c>
      <c r="P13" s="95">
        <v>0</v>
      </c>
    </row>
    <row r="14" spans="2:16" ht="15" x14ac:dyDescent="0.2">
      <c r="B14" s="54">
        <v>2014</v>
      </c>
      <c r="C14" s="54" t="s">
        <v>32</v>
      </c>
      <c r="D14" s="38" t="s">
        <v>49</v>
      </c>
      <c r="E14" s="92">
        <v>4</v>
      </c>
      <c r="F14" s="93">
        <v>8</v>
      </c>
      <c r="G14" s="93">
        <v>12</v>
      </c>
      <c r="H14" s="93">
        <v>4.5</v>
      </c>
      <c r="I14" s="93">
        <v>22.5</v>
      </c>
      <c r="J14" s="93">
        <v>27</v>
      </c>
      <c r="K14" s="93">
        <v>0</v>
      </c>
      <c r="L14" s="93">
        <v>0</v>
      </c>
      <c r="M14" s="93">
        <v>91</v>
      </c>
      <c r="N14" s="93">
        <v>12</v>
      </c>
      <c r="O14" s="93">
        <v>0</v>
      </c>
      <c r="P14" s="93">
        <v>103</v>
      </c>
    </row>
    <row r="15" spans="2:16" ht="15" x14ac:dyDescent="0.2">
      <c r="B15" s="55">
        <v>2014</v>
      </c>
      <c r="C15" s="55" t="s">
        <v>32</v>
      </c>
      <c r="D15" s="39" t="s">
        <v>47</v>
      </c>
      <c r="E15" s="94">
        <v>0</v>
      </c>
      <c r="F15" s="95">
        <v>1</v>
      </c>
      <c r="G15" s="95">
        <v>1</v>
      </c>
      <c r="H15" s="95">
        <v>0</v>
      </c>
      <c r="I15" s="95">
        <v>3</v>
      </c>
      <c r="J15" s="95">
        <v>3</v>
      </c>
      <c r="K15" s="95">
        <v>0</v>
      </c>
      <c r="L15" s="95">
        <v>0</v>
      </c>
      <c r="M15" s="95">
        <v>0</v>
      </c>
      <c r="N15" s="95">
        <v>0</v>
      </c>
      <c r="O15" s="95">
        <v>0</v>
      </c>
      <c r="P15" s="95">
        <v>0</v>
      </c>
    </row>
    <row r="16" spans="2:16" ht="15" x14ac:dyDescent="0.2">
      <c r="B16" s="53">
        <v>2014</v>
      </c>
      <c r="C16" s="53" t="s">
        <v>33</v>
      </c>
      <c r="D16" s="51" t="s">
        <v>49</v>
      </c>
      <c r="E16" s="90">
        <v>3</v>
      </c>
      <c r="F16" s="91">
        <v>4</v>
      </c>
      <c r="G16" s="91">
        <v>7</v>
      </c>
      <c r="H16" s="91">
        <v>1</v>
      </c>
      <c r="I16" s="91">
        <v>4</v>
      </c>
      <c r="J16" s="91">
        <v>5</v>
      </c>
      <c r="K16" s="91">
        <v>0</v>
      </c>
      <c r="L16" s="91">
        <v>0</v>
      </c>
      <c r="M16" s="91">
        <v>101</v>
      </c>
      <c r="N16" s="91">
        <v>7</v>
      </c>
      <c r="O16" s="91">
        <v>0</v>
      </c>
      <c r="P16" s="91">
        <v>108</v>
      </c>
    </row>
    <row r="17" spans="2:16" ht="15" x14ac:dyDescent="0.2">
      <c r="B17" s="55">
        <v>2014</v>
      </c>
      <c r="C17" s="55" t="s">
        <v>33</v>
      </c>
      <c r="D17" s="39" t="s">
        <v>47</v>
      </c>
      <c r="E17" s="94">
        <v>0</v>
      </c>
      <c r="F17" s="95">
        <v>1</v>
      </c>
      <c r="G17" s="95">
        <v>1</v>
      </c>
      <c r="H17" s="95">
        <v>0</v>
      </c>
      <c r="I17" s="95">
        <v>1</v>
      </c>
      <c r="J17" s="95">
        <v>1</v>
      </c>
      <c r="K17" s="95">
        <v>0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</row>
    <row r="18" spans="2:16" ht="15" x14ac:dyDescent="0.2">
      <c r="B18" s="53">
        <v>2014</v>
      </c>
      <c r="C18" s="53" t="s">
        <v>34</v>
      </c>
      <c r="D18" s="51" t="s">
        <v>49</v>
      </c>
      <c r="E18" s="90">
        <v>1</v>
      </c>
      <c r="F18" s="91">
        <v>5</v>
      </c>
      <c r="G18" s="91">
        <v>6</v>
      </c>
      <c r="H18" s="91">
        <v>0.5</v>
      </c>
      <c r="I18" s="91">
        <v>4.5</v>
      </c>
      <c r="J18" s="91">
        <v>5</v>
      </c>
      <c r="K18" s="91">
        <v>0</v>
      </c>
      <c r="L18" s="91">
        <v>0</v>
      </c>
      <c r="M18" s="91">
        <v>116</v>
      </c>
      <c r="N18" s="91">
        <v>6</v>
      </c>
      <c r="O18" s="91">
        <v>0</v>
      </c>
      <c r="P18" s="91">
        <v>122</v>
      </c>
    </row>
    <row r="19" spans="2:16" ht="15" x14ac:dyDescent="0.2">
      <c r="B19" s="55">
        <v>2014</v>
      </c>
      <c r="C19" s="55" t="s">
        <v>34</v>
      </c>
      <c r="D19" s="39" t="s">
        <v>47</v>
      </c>
      <c r="E19" s="94">
        <v>0</v>
      </c>
      <c r="F19" s="95">
        <v>4</v>
      </c>
      <c r="G19" s="95">
        <v>4</v>
      </c>
      <c r="H19" s="95">
        <v>0</v>
      </c>
      <c r="I19" s="95">
        <v>5.5</v>
      </c>
      <c r="J19" s="95">
        <v>5.5</v>
      </c>
      <c r="K19" s="95">
        <v>0</v>
      </c>
      <c r="L19" s="95">
        <v>0</v>
      </c>
      <c r="M19" s="95">
        <v>0</v>
      </c>
      <c r="N19" s="95">
        <v>0</v>
      </c>
      <c r="O19" s="95">
        <v>0</v>
      </c>
      <c r="P19" s="95">
        <v>0</v>
      </c>
    </row>
    <row r="20" spans="2:16" ht="15" x14ac:dyDescent="0.2">
      <c r="B20" s="54">
        <v>2014</v>
      </c>
      <c r="C20" s="54" t="s">
        <v>23</v>
      </c>
      <c r="D20" s="38" t="s">
        <v>49</v>
      </c>
      <c r="E20" s="90">
        <v>3</v>
      </c>
      <c r="F20" s="91">
        <v>16</v>
      </c>
      <c r="G20" s="91">
        <v>19</v>
      </c>
      <c r="H20" s="91">
        <v>4</v>
      </c>
      <c r="I20" s="91">
        <v>18.5</v>
      </c>
      <c r="J20" s="91">
        <v>22.5</v>
      </c>
      <c r="K20" s="91">
        <v>0</v>
      </c>
      <c r="L20" s="91">
        <v>0</v>
      </c>
      <c r="M20" s="91">
        <v>96</v>
      </c>
      <c r="N20" s="91">
        <v>23</v>
      </c>
      <c r="O20" s="91">
        <v>0</v>
      </c>
      <c r="P20" s="91">
        <v>119</v>
      </c>
    </row>
    <row r="21" spans="2:16" ht="15" x14ac:dyDescent="0.2">
      <c r="B21" s="55">
        <v>2014</v>
      </c>
      <c r="C21" s="55" t="s">
        <v>23</v>
      </c>
      <c r="D21" s="39" t="s">
        <v>47</v>
      </c>
      <c r="E21" s="94">
        <v>0</v>
      </c>
      <c r="F21" s="95">
        <v>9</v>
      </c>
      <c r="G21" s="95">
        <v>9</v>
      </c>
      <c r="H21" s="95">
        <v>0</v>
      </c>
      <c r="I21" s="95">
        <v>12.5</v>
      </c>
      <c r="J21" s="95">
        <v>12.5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  <c r="P21" s="95">
        <v>0</v>
      </c>
    </row>
    <row r="22" spans="2:16" ht="15" x14ac:dyDescent="0.2">
      <c r="B22" s="53">
        <v>2014</v>
      </c>
      <c r="C22" s="53" t="s">
        <v>22</v>
      </c>
      <c r="D22" s="51" t="s">
        <v>49</v>
      </c>
      <c r="E22" s="92">
        <v>4</v>
      </c>
      <c r="F22" s="93">
        <v>10</v>
      </c>
      <c r="G22" s="93">
        <v>14</v>
      </c>
      <c r="H22" s="93">
        <v>3</v>
      </c>
      <c r="I22" s="93">
        <v>9</v>
      </c>
      <c r="J22" s="93">
        <v>12</v>
      </c>
      <c r="K22" s="93">
        <v>0</v>
      </c>
      <c r="L22" s="93">
        <v>0</v>
      </c>
      <c r="M22" s="93">
        <v>105</v>
      </c>
      <c r="N22" s="93">
        <v>12</v>
      </c>
      <c r="O22" s="93">
        <v>0</v>
      </c>
      <c r="P22" s="93">
        <v>117</v>
      </c>
    </row>
    <row r="23" spans="2:16" ht="15" x14ac:dyDescent="0.2">
      <c r="B23" s="55">
        <v>2014</v>
      </c>
      <c r="C23" s="55" t="s">
        <v>22</v>
      </c>
      <c r="D23" s="39" t="s">
        <v>47</v>
      </c>
      <c r="E23" s="94">
        <v>0</v>
      </c>
      <c r="F23" s="95">
        <v>5</v>
      </c>
      <c r="G23" s="95">
        <v>5</v>
      </c>
      <c r="H23" s="95">
        <v>0</v>
      </c>
      <c r="I23" s="95">
        <v>5</v>
      </c>
      <c r="J23" s="95">
        <v>5</v>
      </c>
      <c r="K23" s="95">
        <v>0</v>
      </c>
      <c r="L23" s="95">
        <v>0</v>
      </c>
      <c r="M23" s="95">
        <v>0</v>
      </c>
      <c r="N23" s="95">
        <v>0</v>
      </c>
      <c r="O23" s="95">
        <v>0</v>
      </c>
      <c r="P23" s="95">
        <v>0</v>
      </c>
    </row>
    <row r="24" spans="2:16" ht="15" x14ac:dyDescent="0.2">
      <c r="B24" s="53">
        <v>2014</v>
      </c>
      <c r="C24" s="53" t="s">
        <v>35</v>
      </c>
      <c r="D24" s="51" t="s">
        <v>49</v>
      </c>
      <c r="E24" s="92">
        <v>2</v>
      </c>
      <c r="F24" s="93">
        <v>16</v>
      </c>
      <c r="G24" s="93">
        <v>18</v>
      </c>
      <c r="H24" s="93">
        <v>1</v>
      </c>
      <c r="I24" s="93">
        <v>29</v>
      </c>
      <c r="J24" s="93">
        <v>30</v>
      </c>
      <c r="K24" s="93">
        <v>0</v>
      </c>
      <c r="L24" s="93">
        <v>1</v>
      </c>
      <c r="M24" s="93">
        <v>89</v>
      </c>
      <c r="N24" s="93">
        <v>22</v>
      </c>
      <c r="O24" s="93">
        <v>1</v>
      </c>
      <c r="P24" s="93">
        <v>112</v>
      </c>
    </row>
    <row r="25" spans="2:16" ht="15" x14ac:dyDescent="0.2">
      <c r="B25" s="55">
        <v>2014</v>
      </c>
      <c r="C25" s="55" t="s">
        <v>35</v>
      </c>
      <c r="D25" s="39" t="s">
        <v>47</v>
      </c>
      <c r="E25" s="94">
        <v>0</v>
      </c>
      <c r="F25" s="95">
        <v>19</v>
      </c>
      <c r="G25" s="95">
        <v>19</v>
      </c>
      <c r="H25" s="95">
        <v>0</v>
      </c>
      <c r="I25" s="95">
        <v>33</v>
      </c>
      <c r="J25" s="95">
        <v>33</v>
      </c>
      <c r="K25" s="95">
        <v>0</v>
      </c>
      <c r="L25" s="95">
        <v>0</v>
      </c>
      <c r="M25" s="95">
        <v>0</v>
      </c>
      <c r="N25" s="95">
        <v>0</v>
      </c>
      <c r="O25" s="95">
        <v>0</v>
      </c>
      <c r="P25" s="95">
        <v>0</v>
      </c>
    </row>
    <row r="26" spans="2:16" ht="15" x14ac:dyDescent="0.2">
      <c r="B26" s="53">
        <v>2014</v>
      </c>
      <c r="C26" s="53" t="s">
        <v>29</v>
      </c>
      <c r="D26" s="51" t="s">
        <v>49</v>
      </c>
      <c r="E26" s="92">
        <v>1</v>
      </c>
      <c r="F26" s="93">
        <v>16</v>
      </c>
      <c r="G26" s="93">
        <v>17</v>
      </c>
      <c r="H26" s="93">
        <v>1</v>
      </c>
      <c r="I26" s="93">
        <v>15.5</v>
      </c>
      <c r="J26" s="93">
        <v>16.5</v>
      </c>
      <c r="K26" s="93">
        <v>0</v>
      </c>
      <c r="L26" s="93">
        <v>0</v>
      </c>
      <c r="M26" s="93">
        <v>96</v>
      </c>
      <c r="N26" s="93">
        <v>24</v>
      </c>
      <c r="O26" s="93">
        <v>0</v>
      </c>
      <c r="P26" s="93">
        <v>120</v>
      </c>
    </row>
    <row r="27" spans="2:16" ht="15" x14ac:dyDescent="0.2">
      <c r="B27" s="55">
        <v>2014</v>
      </c>
      <c r="C27" s="55" t="s">
        <v>29</v>
      </c>
      <c r="D27" s="39" t="s">
        <v>47</v>
      </c>
      <c r="E27" s="94">
        <v>2</v>
      </c>
      <c r="F27" s="95">
        <v>12</v>
      </c>
      <c r="G27" s="95">
        <v>14</v>
      </c>
      <c r="H27" s="95">
        <v>5</v>
      </c>
      <c r="I27" s="95">
        <v>21.5</v>
      </c>
      <c r="J27" s="95">
        <v>26.5</v>
      </c>
      <c r="K27" s="95">
        <v>0</v>
      </c>
      <c r="L27" s="95">
        <v>0</v>
      </c>
      <c r="M27" s="95">
        <v>0</v>
      </c>
      <c r="N27" s="95">
        <v>0</v>
      </c>
      <c r="O27" s="95">
        <v>0</v>
      </c>
      <c r="P27" s="95">
        <v>0</v>
      </c>
    </row>
    <row r="28" spans="2:16" ht="15" x14ac:dyDescent="0.2">
      <c r="B28" s="53">
        <v>2014</v>
      </c>
      <c r="C28" s="53" t="s">
        <v>30</v>
      </c>
      <c r="D28" s="51" t="s">
        <v>49</v>
      </c>
      <c r="E28" s="92">
        <v>2</v>
      </c>
      <c r="F28" s="93">
        <v>7</v>
      </c>
      <c r="G28" s="93">
        <v>9</v>
      </c>
      <c r="H28" s="93">
        <v>3</v>
      </c>
      <c r="I28" s="93">
        <v>10</v>
      </c>
      <c r="J28" s="93">
        <v>13</v>
      </c>
      <c r="K28" s="93">
        <v>0</v>
      </c>
      <c r="L28" s="93">
        <v>0</v>
      </c>
      <c r="M28" s="93">
        <v>114</v>
      </c>
      <c r="N28" s="93">
        <v>21</v>
      </c>
      <c r="O28" s="93">
        <v>0</v>
      </c>
      <c r="P28" s="93">
        <v>135</v>
      </c>
    </row>
    <row r="29" spans="2:16" ht="15" x14ac:dyDescent="0.2">
      <c r="B29" s="55">
        <v>2014</v>
      </c>
      <c r="C29" s="55" t="s">
        <v>30</v>
      </c>
      <c r="D29" s="39" t="s">
        <v>47</v>
      </c>
      <c r="E29" s="94">
        <v>0</v>
      </c>
      <c r="F29" s="95">
        <v>14</v>
      </c>
      <c r="G29" s="95">
        <v>14</v>
      </c>
      <c r="H29" s="95">
        <v>0</v>
      </c>
      <c r="I29" s="95">
        <v>26</v>
      </c>
      <c r="J29" s="95">
        <v>26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</row>
    <row r="30" spans="2:16" ht="15" x14ac:dyDescent="0.2">
      <c r="B30" s="53">
        <v>2014</v>
      </c>
      <c r="C30" s="53" t="s">
        <v>27</v>
      </c>
      <c r="D30" s="51" t="s">
        <v>49</v>
      </c>
      <c r="E30" s="92">
        <v>1</v>
      </c>
      <c r="F30" s="93">
        <v>15</v>
      </c>
      <c r="G30" s="93">
        <v>16</v>
      </c>
      <c r="H30" s="93">
        <v>2</v>
      </c>
      <c r="I30" s="93">
        <v>16</v>
      </c>
      <c r="J30" s="93">
        <v>18</v>
      </c>
      <c r="K30" s="93">
        <v>0</v>
      </c>
      <c r="L30" s="93">
        <v>0</v>
      </c>
      <c r="M30" s="93">
        <v>113</v>
      </c>
      <c r="N30" s="93">
        <v>34</v>
      </c>
      <c r="O30" s="93">
        <v>0</v>
      </c>
      <c r="P30" s="93">
        <v>147</v>
      </c>
    </row>
    <row r="31" spans="2:16" ht="15" x14ac:dyDescent="0.2">
      <c r="B31" s="55">
        <v>2014</v>
      </c>
      <c r="C31" s="55" t="s">
        <v>27</v>
      </c>
      <c r="D31" s="39" t="s">
        <v>47</v>
      </c>
      <c r="E31" s="94">
        <v>1</v>
      </c>
      <c r="F31" s="95">
        <v>25</v>
      </c>
      <c r="G31" s="95">
        <v>26</v>
      </c>
      <c r="H31" s="95">
        <v>0.5</v>
      </c>
      <c r="I31" s="95">
        <v>35</v>
      </c>
      <c r="J31" s="95">
        <v>35.5</v>
      </c>
      <c r="K31" s="95">
        <v>0</v>
      </c>
      <c r="L31" s="95">
        <v>0</v>
      </c>
      <c r="M31" s="95">
        <v>0</v>
      </c>
      <c r="N31" s="95">
        <v>0</v>
      </c>
      <c r="O31" s="95">
        <v>0</v>
      </c>
      <c r="P31" s="95">
        <v>0</v>
      </c>
    </row>
    <row r="32" spans="2:16" ht="15" x14ac:dyDescent="0.2">
      <c r="B32" s="53">
        <v>2014</v>
      </c>
      <c r="C32" s="53" t="s">
        <v>28</v>
      </c>
      <c r="D32" s="51" t="s">
        <v>49</v>
      </c>
      <c r="E32" s="92">
        <v>2</v>
      </c>
      <c r="F32" s="93">
        <v>7</v>
      </c>
      <c r="G32" s="93">
        <v>9</v>
      </c>
      <c r="H32" s="93">
        <v>1.5</v>
      </c>
      <c r="I32" s="93">
        <v>13.5</v>
      </c>
      <c r="J32" s="93">
        <v>15</v>
      </c>
      <c r="K32" s="93">
        <v>0</v>
      </c>
      <c r="L32" s="93">
        <v>0</v>
      </c>
      <c r="M32" s="93">
        <v>127</v>
      </c>
      <c r="N32" s="93">
        <v>26</v>
      </c>
      <c r="O32" s="93">
        <v>0</v>
      </c>
      <c r="P32" s="93">
        <v>153</v>
      </c>
    </row>
    <row r="33" spans="2:16" ht="15" x14ac:dyDescent="0.2">
      <c r="B33" s="55">
        <v>2014</v>
      </c>
      <c r="C33" s="55" t="s">
        <v>28</v>
      </c>
      <c r="D33" s="39" t="s">
        <v>47</v>
      </c>
      <c r="E33" s="94">
        <v>0</v>
      </c>
      <c r="F33" s="95">
        <v>18</v>
      </c>
      <c r="G33" s="95">
        <v>18</v>
      </c>
      <c r="H33" s="95">
        <v>0</v>
      </c>
      <c r="I33" s="95">
        <v>25</v>
      </c>
      <c r="J33" s="95">
        <v>25</v>
      </c>
      <c r="K33" s="95">
        <v>0</v>
      </c>
      <c r="L33" s="95">
        <v>0</v>
      </c>
      <c r="M33" s="95">
        <v>0</v>
      </c>
      <c r="N33" s="95">
        <v>0</v>
      </c>
      <c r="O33" s="95">
        <v>0</v>
      </c>
      <c r="P33" s="95">
        <v>0</v>
      </c>
    </row>
    <row r="34" spans="2:16" ht="15" x14ac:dyDescent="0.2">
      <c r="B34" s="53">
        <v>2014</v>
      </c>
      <c r="C34" s="53" t="s">
        <v>26</v>
      </c>
      <c r="D34" s="51" t="s">
        <v>49</v>
      </c>
      <c r="E34" s="92">
        <v>0</v>
      </c>
      <c r="F34" s="93">
        <v>14</v>
      </c>
      <c r="G34" s="93">
        <v>14</v>
      </c>
      <c r="H34" s="93">
        <v>0</v>
      </c>
      <c r="I34" s="93">
        <v>22.5</v>
      </c>
      <c r="J34" s="93">
        <v>22.5</v>
      </c>
      <c r="K34" s="93">
        <v>0</v>
      </c>
      <c r="L34" s="93">
        <v>0</v>
      </c>
      <c r="M34" s="93">
        <v>122</v>
      </c>
      <c r="N34" s="93">
        <v>26</v>
      </c>
      <c r="O34" s="93">
        <v>0</v>
      </c>
      <c r="P34" s="93">
        <v>148</v>
      </c>
    </row>
    <row r="35" spans="2:16" ht="15" x14ac:dyDescent="0.2">
      <c r="B35" s="55">
        <v>2014</v>
      </c>
      <c r="C35" s="55" t="s">
        <v>26</v>
      </c>
      <c r="D35" s="39" t="s">
        <v>47</v>
      </c>
      <c r="E35" s="94">
        <v>1</v>
      </c>
      <c r="F35" s="95">
        <v>13</v>
      </c>
      <c r="G35" s="95">
        <v>14</v>
      </c>
      <c r="H35" s="95">
        <v>1.5</v>
      </c>
      <c r="I35" s="95">
        <v>24.5</v>
      </c>
      <c r="J35" s="95">
        <v>26</v>
      </c>
      <c r="K35" s="95">
        <v>0</v>
      </c>
      <c r="L35" s="95">
        <v>0</v>
      </c>
      <c r="M35" s="95">
        <v>0</v>
      </c>
      <c r="N35" s="95">
        <v>0</v>
      </c>
      <c r="O35" s="95">
        <v>0</v>
      </c>
      <c r="P35" s="95">
        <v>0</v>
      </c>
    </row>
    <row r="36" spans="2:16" ht="15" x14ac:dyDescent="0.2">
      <c r="B36" s="53">
        <v>2014</v>
      </c>
      <c r="C36" s="53" t="s">
        <v>25</v>
      </c>
      <c r="D36" s="51" t="s">
        <v>49</v>
      </c>
      <c r="E36" s="92">
        <v>0</v>
      </c>
      <c r="F36" s="93">
        <v>10</v>
      </c>
      <c r="G36" s="93">
        <v>10</v>
      </c>
      <c r="H36" s="93">
        <v>0</v>
      </c>
      <c r="I36" s="93">
        <v>13</v>
      </c>
      <c r="J36" s="93">
        <v>13</v>
      </c>
      <c r="K36" s="93">
        <v>0</v>
      </c>
      <c r="L36" s="93">
        <v>0</v>
      </c>
      <c r="M36" s="93">
        <v>128</v>
      </c>
      <c r="N36" s="93">
        <v>31</v>
      </c>
      <c r="O36" s="93">
        <v>0</v>
      </c>
      <c r="P36" s="93">
        <v>159</v>
      </c>
    </row>
    <row r="37" spans="2:16" ht="15" x14ac:dyDescent="0.2">
      <c r="B37" s="55">
        <v>2014</v>
      </c>
      <c r="C37" s="55" t="s">
        <v>25</v>
      </c>
      <c r="D37" s="39" t="s">
        <v>47</v>
      </c>
      <c r="E37" s="94">
        <v>0</v>
      </c>
      <c r="F37" s="95">
        <v>28</v>
      </c>
      <c r="G37" s="95">
        <v>28</v>
      </c>
      <c r="H37" s="95">
        <v>0</v>
      </c>
      <c r="I37" s="95">
        <v>66.5</v>
      </c>
      <c r="J37" s="95">
        <v>66.5</v>
      </c>
      <c r="K37" s="95">
        <v>0</v>
      </c>
      <c r="L37" s="95">
        <v>0</v>
      </c>
      <c r="M37" s="95">
        <v>0</v>
      </c>
      <c r="N37" s="95">
        <v>0</v>
      </c>
      <c r="O37" s="95">
        <v>0</v>
      </c>
      <c r="P37" s="95">
        <v>0</v>
      </c>
    </row>
    <row r="38" spans="2:16" ht="15" x14ac:dyDescent="0.2">
      <c r="B38" s="53">
        <v>2014</v>
      </c>
      <c r="C38" s="53" t="s">
        <v>36</v>
      </c>
      <c r="D38" s="51" t="s">
        <v>49</v>
      </c>
      <c r="E38" s="92">
        <v>0</v>
      </c>
      <c r="F38" s="93">
        <v>10</v>
      </c>
      <c r="G38" s="93">
        <v>10</v>
      </c>
      <c r="H38" s="93">
        <v>0</v>
      </c>
      <c r="I38" s="93">
        <v>13</v>
      </c>
      <c r="J38" s="93">
        <v>13</v>
      </c>
      <c r="K38" s="93">
        <v>0</v>
      </c>
      <c r="L38" s="93">
        <v>0</v>
      </c>
      <c r="M38" s="93">
        <v>114</v>
      </c>
      <c r="N38" s="93">
        <v>28</v>
      </c>
      <c r="O38" s="93">
        <v>0</v>
      </c>
      <c r="P38" s="93">
        <v>142</v>
      </c>
    </row>
    <row r="39" spans="2:16" ht="15" x14ac:dyDescent="0.2">
      <c r="B39" s="55">
        <v>2014</v>
      </c>
      <c r="C39" s="55" t="s">
        <v>36</v>
      </c>
      <c r="D39" s="39" t="s">
        <v>47</v>
      </c>
      <c r="E39" s="94">
        <v>0</v>
      </c>
      <c r="F39" s="95">
        <v>25</v>
      </c>
      <c r="G39" s="95">
        <v>25</v>
      </c>
      <c r="H39" s="95">
        <v>0</v>
      </c>
      <c r="I39" s="95">
        <v>62.5</v>
      </c>
      <c r="J39" s="95">
        <v>62.5</v>
      </c>
      <c r="K39" s="95">
        <v>0</v>
      </c>
      <c r="L39" s="95">
        <v>0</v>
      </c>
      <c r="M39" s="95">
        <v>0</v>
      </c>
      <c r="N39" s="95">
        <v>0</v>
      </c>
      <c r="O39" s="95">
        <v>0</v>
      </c>
      <c r="P39" s="95">
        <v>0</v>
      </c>
    </row>
    <row r="40" spans="2:16" ht="15" x14ac:dyDescent="0.2">
      <c r="B40" s="53">
        <v>2014</v>
      </c>
      <c r="C40" s="53" t="s">
        <v>94</v>
      </c>
      <c r="D40" s="51" t="s">
        <v>49</v>
      </c>
      <c r="E40" s="49">
        <v>1</v>
      </c>
      <c r="F40" s="48">
        <v>11</v>
      </c>
      <c r="G40" s="48">
        <v>12</v>
      </c>
      <c r="H40" s="48">
        <v>2.5</v>
      </c>
      <c r="I40" s="48">
        <v>12</v>
      </c>
      <c r="J40" s="48">
        <v>14.5</v>
      </c>
      <c r="K40" s="48">
        <v>0</v>
      </c>
      <c r="L40" s="48">
        <v>0</v>
      </c>
      <c r="M40" s="48">
        <v>113</v>
      </c>
      <c r="N40" s="48">
        <v>26</v>
      </c>
      <c r="O40" s="48">
        <v>0</v>
      </c>
      <c r="P40" s="48">
        <v>139</v>
      </c>
    </row>
    <row r="41" spans="2:16" ht="15" x14ac:dyDescent="0.2">
      <c r="B41" s="55">
        <v>2014</v>
      </c>
      <c r="C41" s="55" t="s">
        <v>94</v>
      </c>
      <c r="D41" s="39" t="s">
        <v>47</v>
      </c>
      <c r="E41" s="50">
        <v>0</v>
      </c>
      <c r="F41" s="52">
        <v>18</v>
      </c>
      <c r="G41" s="52">
        <v>18</v>
      </c>
      <c r="H41" s="52">
        <v>0</v>
      </c>
      <c r="I41" s="52">
        <v>64</v>
      </c>
      <c r="J41" s="52">
        <v>64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</row>
    <row r="42" spans="2:16" ht="15" x14ac:dyDescent="0.2">
      <c r="B42" s="53">
        <v>2014</v>
      </c>
      <c r="C42" s="53" t="s">
        <v>98</v>
      </c>
      <c r="D42" s="51" t="s">
        <v>49</v>
      </c>
      <c r="E42" s="49">
        <v>3</v>
      </c>
      <c r="F42" s="48">
        <v>11</v>
      </c>
      <c r="G42" s="48">
        <v>14</v>
      </c>
      <c r="H42" s="48">
        <v>2.5</v>
      </c>
      <c r="I42" s="48">
        <v>9.5</v>
      </c>
      <c r="J42" s="48">
        <v>12</v>
      </c>
      <c r="K42" s="48">
        <v>0</v>
      </c>
      <c r="L42" s="48">
        <v>0</v>
      </c>
      <c r="M42" s="48">
        <v>114</v>
      </c>
      <c r="N42" s="48">
        <v>26</v>
      </c>
      <c r="O42" s="48">
        <v>0</v>
      </c>
      <c r="P42" s="48">
        <v>140</v>
      </c>
    </row>
    <row r="43" spans="2:16" ht="15" x14ac:dyDescent="0.2">
      <c r="B43" s="55">
        <v>2014</v>
      </c>
      <c r="C43" s="55" t="s">
        <v>98</v>
      </c>
      <c r="D43" s="39" t="s">
        <v>47</v>
      </c>
      <c r="E43" s="50">
        <v>3</v>
      </c>
      <c r="F43" s="52">
        <v>10</v>
      </c>
      <c r="G43" s="52">
        <v>13</v>
      </c>
      <c r="H43" s="52">
        <v>6</v>
      </c>
      <c r="I43" s="52">
        <v>13.5</v>
      </c>
      <c r="J43" s="52">
        <v>19.5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</row>
    <row r="44" spans="2:16" ht="15" x14ac:dyDescent="0.2">
      <c r="B44" s="53">
        <v>2014</v>
      </c>
      <c r="C44" s="53" t="s">
        <v>106</v>
      </c>
      <c r="D44" s="51" t="s">
        <v>49</v>
      </c>
      <c r="E44" s="49">
        <v>0</v>
      </c>
      <c r="F44" s="48">
        <v>5</v>
      </c>
      <c r="G44" s="48">
        <v>5</v>
      </c>
      <c r="H44" s="48">
        <v>0</v>
      </c>
      <c r="I44" s="48">
        <v>4.5</v>
      </c>
      <c r="J44" s="48">
        <v>4.5</v>
      </c>
      <c r="K44" s="48">
        <v>0</v>
      </c>
      <c r="L44" s="48">
        <v>0</v>
      </c>
      <c r="M44" s="48">
        <v>94</v>
      </c>
      <c r="N44" s="48">
        <v>39</v>
      </c>
      <c r="O44" s="48">
        <v>0</v>
      </c>
      <c r="P44" s="48">
        <v>133</v>
      </c>
    </row>
    <row r="45" spans="2:16" ht="15" x14ac:dyDescent="0.2">
      <c r="B45" s="55">
        <v>2014</v>
      </c>
      <c r="C45" s="55" t="s">
        <v>106</v>
      </c>
      <c r="D45" s="39" t="s">
        <v>47</v>
      </c>
      <c r="E45" s="50">
        <v>0</v>
      </c>
      <c r="F45" s="52">
        <v>38</v>
      </c>
      <c r="G45" s="52">
        <v>38</v>
      </c>
      <c r="H45" s="52">
        <v>0</v>
      </c>
      <c r="I45" s="52">
        <v>77.5</v>
      </c>
      <c r="J45" s="52">
        <v>77.5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</row>
    <row r="46" spans="2:16" ht="15" x14ac:dyDescent="0.2">
      <c r="B46" s="53">
        <v>2014</v>
      </c>
      <c r="C46" s="53" t="s">
        <v>107</v>
      </c>
      <c r="D46" s="51" t="s">
        <v>49</v>
      </c>
      <c r="E46" s="49">
        <v>0</v>
      </c>
      <c r="F46" s="48">
        <v>2</v>
      </c>
      <c r="G46" s="48">
        <v>2</v>
      </c>
      <c r="H46" s="48">
        <v>0</v>
      </c>
      <c r="I46" s="48">
        <v>3</v>
      </c>
      <c r="J46" s="48">
        <v>3</v>
      </c>
      <c r="K46" s="48">
        <v>0</v>
      </c>
      <c r="L46" s="48">
        <v>0</v>
      </c>
      <c r="M46" s="48">
        <v>87</v>
      </c>
      <c r="N46" s="48">
        <v>6</v>
      </c>
      <c r="O46" s="48">
        <v>0</v>
      </c>
      <c r="P46" s="48">
        <v>93</v>
      </c>
    </row>
    <row r="47" spans="2:16" ht="15" x14ac:dyDescent="0.2">
      <c r="B47" s="55">
        <v>2014</v>
      </c>
      <c r="C47" s="53" t="s">
        <v>107</v>
      </c>
      <c r="D47" s="39" t="s">
        <v>47</v>
      </c>
      <c r="E47" s="50">
        <v>0</v>
      </c>
      <c r="F47" s="52">
        <v>5</v>
      </c>
      <c r="G47" s="52">
        <v>5</v>
      </c>
      <c r="H47" s="52">
        <v>0</v>
      </c>
      <c r="I47" s="52">
        <v>16</v>
      </c>
      <c r="J47" s="52">
        <v>16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</row>
    <row r="48" spans="2:16" ht="15" x14ac:dyDescent="0.2">
      <c r="B48" s="53">
        <v>2015</v>
      </c>
      <c r="C48" s="53" t="s">
        <v>31</v>
      </c>
      <c r="D48" s="51" t="s">
        <v>49</v>
      </c>
      <c r="E48" s="49">
        <f t="shared" ref="E48:P48" si="3">E5</f>
        <v>0</v>
      </c>
      <c r="F48" s="48">
        <f t="shared" si="3"/>
        <v>5</v>
      </c>
      <c r="G48" s="48">
        <f t="shared" si="3"/>
        <v>5</v>
      </c>
      <c r="H48" s="48">
        <f t="shared" si="3"/>
        <v>0</v>
      </c>
      <c r="I48" s="48">
        <f t="shared" si="3"/>
        <v>18.5</v>
      </c>
      <c r="J48" s="48">
        <f t="shared" si="3"/>
        <v>18.5</v>
      </c>
      <c r="K48" s="48">
        <f t="shared" si="3"/>
        <v>0</v>
      </c>
      <c r="L48" s="48">
        <f t="shared" si="3"/>
        <v>0</v>
      </c>
      <c r="M48" s="48">
        <f t="shared" si="3"/>
        <v>106</v>
      </c>
      <c r="N48" s="48">
        <f t="shared" si="3"/>
        <v>19</v>
      </c>
      <c r="O48" s="48">
        <f t="shared" si="3"/>
        <v>0</v>
      </c>
      <c r="P48" s="48">
        <f t="shared" si="3"/>
        <v>125</v>
      </c>
    </row>
    <row r="49" spans="2:16" ht="15" x14ac:dyDescent="0.2">
      <c r="B49" s="55">
        <v>2015</v>
      </c>
      <c r="C49" s="53" t="s">
        <v>31</v>
      </c>
      <c r="D49" s="39" t="s">
        <v>47</v>
      </c>
      <c r="E49" s="50">
        <f t="shared" ref="E49:L49" si="4">E6</f>
        <v>2</v>
      </c>
      <c r="F49" s="52">
        <f t="shared" si="4"/>
        <v>21</v>
      </c>
      <c r="G49" s="52">
        <f t="shared" si="4"/>
        <v>23</v>
      </c>
      <c r="H49" s="52">
        <f t="shared" si="4"/>
        <v>2</v>
      </c>
      <c r="I49" s="52">
        <f t="shared" si="4"/>
        <v>30</v>
      </c>
      <c r="J49" s="52">
        <f t="shared" si="4"/>
        <v>32</v>
      </c>
      <c r="K49" s="52">
        <f t="shared" si="4"/>
        <v>0</v>
      </c>
      <c r="L49" s="52">
        <f t="shared" si="4"/>
        <v>0</v>
      </c>
      <c r="M49" s="52">
        <f t="shared" ref="M49:P49" si="5">M6</f>
        <v>0</v>
      </c>
      <c r="N49" s="52">
        <f t="shared" si="5"/>
        <v>0</v>
      </c>
      <c r="O49" s="52">
        <f t="shared" si="5"/>
        <v>0</v>
      </c>
      <c r="P49" s="52">
        <f t="shared" si="5"/>
        <v>0</v>
      </c>
    </row>
  </sheetData>
  <mergeCells count="12">
    <mergeCell ref="D2:P2"/>
    <mergeCell ref="D9:P9"/>
    <mergeCell ref="E10:G10"/>
    <mergeCell ref="H10:J10"/>
    <mergeCell ref="E3:G3"/>
    <mergeCell ref="K10:L10"/>
    <mergeCell ref="K3:L3"/>
    <mergeCell ref="B9:C9"/>
    <mergeCell ref="B10:C10"/>
    <mergeCell ref="H3:J3"/>
    <mergeCell ref="M3:P3"/>
    <mergeCell ref="M10:P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R149"/>
  <sheetViews>
    <sheetView zoomScaleNormal="100" workbookViewId="0">
      <pane xSplit="3" ySplit="2" topLeftCell="D27" activePane="bottomRight" state="frozen"/>
      <selection pane="topRight" activeCell="E1" sqref="E1"/>
      <selection pane="bottomLeft" activeCell="A3" sqref="A3"/>
      <selection pane="bottomRight" activeCell="N39" sqref="N39"/>
    </sheetView>
  </sheetViews>
  <sheetFormatPr baseColWidth="10" defaultColWidth="12.140625" defaultRowHeight="12.75" x14ac:dyDescent="0.2"/>
  <cols>
    <col min="1" max="1" width="12.140625" style="1"/>
    <col min="2" max="2" width="5" style="1" bestFit="1" customWidth="1"/>
    <col min="3" max="3" width="12.140625" style="2"/>
    <col min="4" max="4" width="12.140625" style="1"/>
    <col min="5" max="8" width="12.140625" style="11"/>
    <col min="9" max="10" width="12.140625" style="1"/>
    <col min="11" max="12" width="12.140625" style="11"/>
    <col min="13" max="16384" width="12.140625" style="1"/>
  </cols>
  <sheetData>
    <row r="1" spans="2:18" x14ac:dyDescent="0.2">
      <c r="O1" s="17"/>
    </row>
    <row r="2" spans="2:18" s="2" customFormat="1" ht="15" x14ac:dyDescent="0.25">
      <c r="B2" s="118" t="s">
        <v>83</v>
      </c>
      <c r="C2" s="119" t="s">
        <v>84</v>
      </c>
      <c r="D2" s="119" t="s">
        <v>37</v>
      </c>
      <c r="E2" s="119" t="s">
        <v>38</v>
      </c>
      <c r="F2" s="119" t="s">
        <v>39</v>
      </c>
      <c r="G2" s="119" t="s">
        <v>42</v>
      </c>
      <c r="H2" s="119" t="s">
        <v>41</v>
      </c>
      <c r="I2" s="119" t="s">
        <v>44</v>
      </c>
      <c r="J2" s="119" t="s">
        <v>45</v>
      </c>
      <c r="K2" s="119" t="s">
        <v>40</v>
      </c>
      <c r="L2" s="119" t="s">
        <v>69</v>
      </c>
      <c r="M2" s="119" t="s">
        <v>68</v>
      </c>
      <c r="N2" s="119" t="s">
        <v>43</v>
      </c>
      <c r="O2" s="57"/>
    </row>
    <row r="3" spans="2:18" x14ac:dyDescent="0.2">
      <c r="B3" s="63" t="s">
        <v>74</v>
      </c>
      <c r="C3" s="66">
        <v>41984</v>
      </c>
      <c r="D3" s="165"/>
      <c r="E3" s="166"/>
      <c r="F3" s="165"/>
      <c r="G3" s="167"/>
      <c r="H3" s="168"/>
      <c r="I3" s="165"/>
      <c r="J3" s="166"/>
      <c r="K3" s="169"/>
      <c r="L3" s="167"/>
      <c r="M3" s="169"/>
      <c r="N3" s="165"/>
      <c r="O3" s="20"/>
    </row>
    <row r="4" spans="2:18" x14ac:dyDescent="0.2">
      <c r="B4" s="65" t="s">
        <v>75</v>
      </c>
      <c r="C4" s="66">
        <v>41985</v>
      </c>
      <c r="D4" s="170"/>
      <c r="E4" s="171"/>
      <c r="F4" s="172"/>
      <c r="G4" s="173"/>
      <c r="H4" s="174"/>
      <c r="I4" s="173"/>
      <c r="J4" s="171"/>
      <c r="K4" s="174"/>
      <c r="L4" s="173"/>
      <c r="M4" s="174"/>
      <c r="N4" s="172"/>
      <c r="O4" s="20"/>
    </row>
    <row r="5" spans="2:18" ht="15" x14ac:dyDescent="0.25">
      <c r="B5" s="63" t="s">
        <v>76</v>
      </c>
      <c r="C5" s="64">
        <v>41986</v>
      </c>
      <c r="D5" s="175"/>
      <c r="E5" s="176"/>
      <c r="F5" s="176"/>
      <c r="G5" s="177"/>
      <c r="H5" s="178"/>
      <c r="I5" s="177"/>
      <c r="J5" s="175"/>
      <c r="K5" s="178"/>
      <c r="L5" s="177"/>
      <c r="M5" s="178"/>
      <c r="N5" s="176"/>
      <c r="O5" s="58"/>
    </row>
    <row r="6" spans="2:18" ht="15" x14ac:dyDescent="0.25">
      <c r="B6" s="67" t="s">
        <v>77</v>
      </c>
      <c r="C6" s="68">
        <v>41987</v>
      </c>
      <c r="D6" s="179"/>
      <c r="E6" s="180"/>
      <c r="F6" s="180"/>
      <c r="G6" s="181"/>
      <c r="H6" s="182"/>
      <c r="I6" s="181"/>
      <c r="J6" s="179"/>
      <c r="K6" s="182"/>
      <c r="L6" s="181"/>
      <c r="M6" s="182"/>
      <c r="N6" s="180"/>
      <c r="O6" s="58"/>
    </row>
    <row r="7" spans="2:18" x14ac:dyDescent="0.2">
      <c r="B7" s="63" t="s">
        <v>78</v>
      </c>
      <c r="C7" s="64">
        <v>41988</v>
      </c>
      <c r="D7" s="171"/>
      <c r="E7" s="171"/>
      <c r="F7" s="171"/>
      <c r="G7" s="171"/>
      <c r="H7" s="174"/>
      <c r="I7" s="183"/>
      <c r="J7" s="171"/>
      <c r="K7" s="169"/>
      <c r="L7" s="169"/>
      <c r="M7" s="169"/>
      <c r="N7" s="165"/>
      <c r="O7" s="20"/>
    </row>
    <row r="8" spans="2:18" x14ac:dyDescent="0.2">
      <c r="B8" s="65" t="s">
        <v>79</v>
      </c>
      <c r="C8" s="66">
        <v>41989</v>
      </c>
      <c r="D8" s="171"/>
      <c r="E8" s="171"/>
      <c r="F8" s="171"/>
      <c r="G8" s="171"/>
      <c r="H8" s="174" t="s">
        <v>9</v>
      </c>
      <c r="I8" s="183"/>
      <c r="J8" s="171"/>
      <c r="K8" s="174"/>
      <c r="L8" s="174"/>
      <c r="M8" s="174"/>
      <c r="N8" s="172"/>
      <c r="O8" s="20"/>
    </row>
    <row r="9" spans="2:18" x14ac:dyDescent="0.2">
      <c r="B9" s="65" t="s">
        <v>80</v>
      </c>
      <c r="C9" s="66">
        <v>41990</v>
      </c>
      <c r="D9" s="171"/>
      <c r="E9" s="172"/>
      <c r="F9" s="189" t="s">
        <v>10</v>
      </c>
      <c r="G9" s="173"/>
      <c r="H9" s="174"/>
      <c r="I9" s="183"/>
      <c r="J9" s="173"/>
      <c r="K9" s="174"/>
      <c r="L9" s="174" t="s">
        <v>9</v>
      </c>
      <c r="M9" s="174"/>
      <c r="N9" s="172"/>
      <c r="O9" s="20"/>
    </row>
    <row r="10" spans="2:18" x14ac:dyDescent="0.2">
      <c r="B10" s="65" t="s">
        <v>74</v>
      </c>
      <c r="C10" s="66">
        <v>41991</v>
      </c>
      <c r="D10" s="172"/>
      <c r="E10" s="172"/>
      <c r="F10" s="172" t="s">
        <v>9</v>
      </c>
      <c r="G10" s="172" t="s">
        <v>9</v>
      </c>
      <c r="H10" s="174" t="s">
        <v>9</v>
      </c>
      <c r="I10" s="183" t="s">
        <v>9</v>
      </c>
      <c r="J10" s="132" t="s">
        <v>10</v>
      </c>
      <c r="K10" s="174"/>
      <c r="L10" s="174"/>
      <c r="M10" s="174"/>
      <c r="N10" s="172" t="s">
        <v>9</v>
      </c>
      <c r="O10" s="20"/>
    </row>
    <row r="11" spans="2:18" x14ac:dyDescent="0.2">
      <c r="B11" s="65" t="s">
        <v>75</v>
      </c>
      <c r="C11" s="66">
        <v>41992</v>
      </c>
      <c r="D11" s="172"/>
      <c r="E11" s="171" t="s">
        <v>9</v>
      </c>
      <c r="F11" s="172" t="s">
        <v>9</v>
      </c>
      <c r="G11" s="172" t="s">
        <v>9</v>
      </c>
      <c r="H11" s="174" t="s">
        <v>9</v>
      </c>
      <c r="I11" s="183" t="s">
        <v>9</v>
      </c>
      <c r="J11" s="171" t="s">
        <v>9</v>
      </c>
      <c r="K11" s="174"/>
      <c r="L11" s="174"/>
      <c r="M11" s="174"/>
      <c r="N11" s="172" t="s">
        <v>9</v>
      </c>
      <c r="O11" s="20"/>
    </row>
    <row r="12" spans="2:18" ht="15" x14ac:dyDescent="0.25">
      <c r="B12" s="63" t="s">
        <v>76</v>
      </c>
      <c r="C12" s="64">
        <v>41993</v>
      </c>
      <c r="D12" s="175"/>
      <c r="E12" s="175"/>
      <c r="F12" s="190" t="s">
        <v>10</v>
      </c>
      <c r="G12" s="177"/>
      <c r="H12" s="178"/>
      <c r="I12" s="177"/>
      <c r="J12" s="175"/>
      <c r="K12" s="178"/>
      <c r="L12" s="177"/>
      <c r="M12" s="178"/>
      <c r="N12" s="176"/>
      <c r="O12" s="58"/>
    </row>
    <row r="13" spans="2:18" ht="15" x14ac:dyDescent="0.25">
      <c r="B13" s="67" t="s">
        <v>77</v>
      </c>
      <c r="C13" s="68">
        <v>41994</v>
      </c>
      <c r="D13" s="179"/>
      <c r="E13" s="179"/>
      <c r="F13" s="180"/>
      <c r="G13" s="181"/>
      <c r="H13" s="182"/>
      <c r="I13" s="181"/>
      <c r="J13" s="179"/>
      <c r="K13" s="182"/>
      <c r="L13" s="181"/>
      <c r="M13" s="182"/>
      <c r="N13" s="180"/>
      <c r="O13" s="58"/>
    </row>
    <row r="14" spans="2:18" x14ac:dyDescent="0.2">
      <c r="B14" s="63" t="s">
        <v>78</v>
      </c>
      <c r="C14" s="64">
        <v>41995</v>
      </c>
      <c r="D14" s="172" t="s">
        <v>9</v>
      </c>
      <c r="E14" s="171" t="s">
        <v>9</v>
      </c>
      <c r="F14" s="171" t="s">
        <v>9</v>
      </c>
      <c r="G14" s="132" t="s">
        <v>10</v>
      </c>
      <c r="H14" s="174"/>
      <c r="I14" s="183" t="s">
        <v>9</v>
      </c>
      <c r="J14" s="171"/>
      <c r="K14" s="174"/>
      <c r="L14" s="191" t="s">
        <v>10</v>
      </c>
      <c r="M14" s="174"/>
      <c r="N14" s="165" t="s">
        <v>9</v>
      </c>
      <c r="O14" s="20"/>
      <c r="Q14"/>
      <c r="R14"/>
    </row>
    <row r="15" spans="2:18" x14ac:dyDescent="0.2">
      <c r="B15" s="65" t="s">
        <v>79</v>
      </c>
      <c r="C15" s="66">
        <v>41996</v>
      </c>
      <c r="D15" s="171" t="s">
        <v>9</v>
      </c>
      <c r="E15" s="171" t="s">
        <v>9</v>
      </c>
      <c r="F15" s="172" t="s">
        <v>9</v>
      </c>
      <c r="G15" s="171" t="s">
        <v>9</v>
      </c>
      <c r="H15" s="174" t="s">
        <v>9</v>
      </c>
      <c r="I15" s="183" t="s">
        <v>9</v>
      </c>
      <c r="J15" s="171" t="s">
        <v>9</v>
      </c>
      <c r="K15" s="174"/>
      <c r="L15" s="183"/>
      <c r="M15" s="174"/>
      <c r="N15" s="172" t="s">
        <v>9</v>
      </c>
      <c r="O15" s="20"/>
      <c r="Q15"/>
      <c r="R15"/>
    </row>
    <row r="16" spans="2:18" x14ac:dyDescent="0.2">
      <c r="B16" s="65" t="s">
        <v>80</v>
      </c>
      <c r="C16" s="66">
        <v>41997</v>
      </c>
      <c r="D16" s="172"/>
      <c r="E16" s="172"/>
      <c r="F16" s="172"/>
      <c r="G16" s="171" t="s">
        <v>9</v>
      </c>
      <c r="H16" s="174"/>
      <c r="I16" s="174"/>
      <c r="J16" s="171"/>
      <c r="K16" s="174"/>
      <c r="L16" s="183"/>
      <c r="M16" s="174"/>
      <c r="N16" s="172"/>
      <c r="O16" s="20"/>
      <c r="Q16"/>
      <c r="R16"/>
    </row>
    <row r="17" spans="2:18" x14ac:dyDescent="0.2">
      <c r="B17" s="65" t="s">
        <v>74</v>
      </c>
      <c r="C17" s="66">
        <v>41998</v>
      </c>
      <c r="D17" s="171"/>
      <c r="E17" s="174"/>
      <c r="F17" s="172"/>
      <c r="G17" s="173"/>
      <c r="H17" s="174"/>
      <c r="I17" s="173"/>
      <c r="J17" s="171"/>
      <c r="K17" s="174"/>
      <c r="L17" s="173"/>
      <c r="M17" s="174"/>
      <c r="N17" s="184"/>
      <c r="O17" s="20"/>
      <c r="Q17"/>
      <c r="R17"/>
    </row>
    <row r="18" spans="2:18" x14ac:dyDescent="0.2">
      <c r="B18" s="65" t="s">
        <v>75</v>
      </c>
      <c r="C18" s="66">
        <v>41999</v>
      </c>
      <c r="D18" s="171" t="s">
        <v>9</v>
      </c>
      <c r="E18" s="171"/>
      <c r="F18" s="172"/>
      <c r="G18" s="171" t="s">
        <v>9</v>
      </c>
      <c r="H18" s="174" t="s">
        <v>9</v>
      </c>
      <c r="I18" s="191" t="s">
        <v>10</v>
      </c>
      <c r="J18" s="171" t="s">
        <v>9</v>
      </c>
      <c r="K18" s="174"/>
      <c r="L18" s="183" t="s">
        <v>9</v>
      </c>
      <c r="M18" s="174" t="s">
        <v>9</v>
      </c>
      <c r="N18" s="172" t="s">
        <v>9</v>
      </c>
      <c r="O18" s="20"/>
    </row>
    <row r="19" spans="2:18" ht="15" x14ac:dyDescent="0.25">
      <c r="B19" s="63" t="s">
        <v>76</v>
      </c>
      <c r="C19" s="69">
        <v>42000</v>
      </c>
      <c r="D19" s="185" t="s">
        <v>9</v>
      </c>
      <c r="E19" s="185"/>
      <c r="F19" s="186"/>
      <c r="G19" s="187"/>
      <c r="H19" s="188"/>
      <c r="I19" s="187"/>
      <c r="J19" s="185"/>
      <c r="K19" s="188"/>
      <c r="L19" s="187"/>
      <c r="M19" s="188"/>
      <c r="N19" s="186"/>
      <c r="O19" s="58"/>
    </row>
    <row r="20" spans="2:18" ht="15" x14ac:dyDescent="0.25">
      <c r="B20" s="67" t="s">
        <v>77</v>
      </c>
      <c r="C20" s="70">
        <v>42001</v>
      </c>
      <c r="D20" s="134"/>
      <c r="E20" s="134"/>
      <c r="F20" s="135"/>
      <c r="G20" s="136"/>
      <c r="H20" s="137"/>
      <c r="I20" s="136"/>
      <c r="J20" s="134"/>
      <c r="K20" s="137"/>
      <c r="L20" s="136"/>
      <c r="M20" s="137"/>
      <c r="N20" s="135"/>
      <c r="O20" s="58"/>
    </row>
    <row r="21" spans="2:18" x14ac:dyDescent="0.2">
      <c r="B21" s="63" t="s">
        <v>78</v>
      </c>
      <c r="C21" s="66">
        <v>42002</v>
      </c>
      <c r="D21" s="121" t="s">
        <v>9</v>
      </c>
      <c r="E21" s="121" t="s">
        <v>9</v>
      </c>
      <c r="F21" s="133" t="s">
        <v>9</v>
      </c>
      <c r="G21" s="121" t="s">
        <v>9</v>
      </c>
      <c r="H21" s="133" t="s">
        <v>9</v>
      </c>
      <c r="I21" s="133" t="s">
        <v>9</v>
      </c>
      <c r="J21" s="120" t="s">
        <v>9</v>
      </c>
      <c r="K21" s="123"/>
      <c r="L21" s="133" t="s">
        <v>9</v>
      </c>
      <c r="M21" s="123" t="s">
        <v>9</v>
      </c>
      <c r="N21" s="121" t="s">
        <v>9</v>
      </c>
      <c r="O21" s="20"/>
    </row>
    <row r="22" spans="2:18" x14ac:dyDescent="0.2">
      <c r="B22" s="65" t="s">
        <v>79</v>
      </c>
      <c r="C22" s="66">
        <v>42003</v>
      </c>
      <c r="D22" s="121"/>
      <c r="E22" s="189" t="s">
        <v>10</v>
      </c>
      <c r="F22" s="133" t="s">
        <v>9</v>
      </c>
      <c r="G22" s="121" t="s">
        <v>9</v>
      </c>
      <c r="H22" s="133" t="s">
        <v>9</v>
      </c>
      <c r="I22" s="133" t="s">
        <v>9</v>
      </c>
      <c r="J22" s="120" t="s">
        <v>9</v>
      </c>
      <c r="K22" s="123" t="s">
        <v>9</v>
      </c>
      <c r="L22" s="122" t="s">
        <v>9</v>
      </c>
      <c r="M22" s="139" t="s">
        <v>10</v>
      </c>
      <c r="N22" s="121" t="s">
        <v>9</v>
      </c>
      <c r="O22" s="59"/>
    </row>
    <row r="23" spans="2:18" x14ac:dyDescent="0.2">
      <c r="B23" s="65" t="s">
        <v>80</v>
      </c>
      <c r="C23" s="66">
        <v>42004</v>
      </c>
      <c r="D23" s="121"/>
      <c r="E23" s="121"/>
      <c r="F23" s="122"/>
      <c r="G23" s="121"/>
      <c r="H23" s="133"/>
      <c r="I23" s="191"/>
      <c r="J23" s="132"/>
      <c r="K23" s="123"/>
      <c r="L23" s="122"/>
      <c r="M23" s="139"/>
      <c r="N23" s="121"/>
      <c r="O23" s="20"/>
    </row>
    <row r="24" spans="2:18" x14ac:dyDescent="0.2">
      <c r="B24" s="65" t="s">
        <v>74</v>
      </c>
      <c r="C24" s="66">
        <v>42005</v>
      </c>
      <c r="D24" s="121"/>
      <c r="E24" s="121"/>
      <c r="F24" s="122"/>
      <c r="G24" s="121"/>
      <c r="H24" s="122"/>
      <c r="I24" s="122"/>
      <c r="J24" s="120"/>
      <c r="K24" s="123"/>
      <c r="L24" s="122"/>
      <c r="M24" s="123"/>
      <c r="N24" s="121"/>
      <c r="O24" s="20"/>
    </row>
    <row r="25" spans="2:18" x14ac:dyDescent="0.2">
      <c r="B25" s="65" t="s">
        <v>75</v>
      </c>
      <c r="C25" s="66">
        <v>42006</v>
      </c>
      <c r="D25" s="138"/>
      <c r="E25" s="121"/>
      <c r="F25" s="122"/>
      <c r="G25" s="121"/>
      <c r="H25" s="123" t="s">
        <v>9</v>
      </c>
      <c r="I25" s="140" t="s">
        <v>10</v>
      </c>
      <c r="J25" s="132" t="s">
        <v>10</v>
      </c>
      <c r="K25" s="123" t="s">
        <v>9</v>
      </c>
      <c r="L25" s="122" t="s">
        <v>9</v>
      </c>
      <c r="M25" s="139" t="s">
        <v>10</v>
      </c>
      <c r="N25" s="121" t="s">
        <v>9</v>
      </c>
      <c r="O25" s="20"/>
    </row>
    <row r="26" spans="2:18" ht="15" x14ac:dyDescent="0.25">
      <c r="B26" s="63" t="s">
        <v>76</v>
      </c>
      <c r="C26" s="64">
        <v>42007</v>
      </c>
      <c r="D26" s="192" t="s">
        <v>10</v>
      </c>
      <c r="E26" s="124"/>
      <c r="F26" s="125"/>
      <c r="G26" s="126"/>
      <c r="H26" s="127"/>
      <c r="I26" s="126"/>
      <c r="J26" s="124"/>
      <c r="K26" s="127"/>
      <c r="L26" s="126"/>
      <c r="M26" s="127"/>
      <c r="N26" s="125"/>
      <c r="O26" s="58"/>
    </row>
    <row r="27" spans="2:18" ht="15" x14ac:dyDescent="0.25">
      <c r="B27" s="67" t="s">
        <v>77</v>
      </c>
      <c r="C27" s="68">
        <v>42008</v>
      </c>
      <c r="D27" s="128"/>
      <c r="E27" s="128"/>
      <c r="F27" s="129"/>
      <c r="G27" s="130"/>
      <c r="H27" s="131"/>
      <c r="I27" s="130"/>
      <c r="J27" s="128"/>
      <c r="K27" s="131"/>
      <c r="L27" s="130"/>
      <c r="M27" s="131"/>
      <c r="N27" s="129"/>
      <c r="O27" s="58"/>
    </row>
    <row r="28" spans="2:18" x14ac:dyDescent="0.2">
      <c r="B28" s="63" t="s">
        <v>78</v>
      </c>
      <c r="C28" s="64">
        <v>42009</v>
      </c>
      <c r="D28" s="73" t="s">
        <v>9</v>
      </c>
      <c r="E28" s="200" t="s">
        <v>10</v>
      </c>
      <c r="F28" s="71" t="s">
        <v>9</v>
      </c>
      <c r="G28" s="72" t="s">
        <v>9</v>
      </c>
      <c r="H28" s="74" t="s">
        <v>9</v>
      </c>
      <c r="I28" s="72" t="s">
        <v>9</v>
      </c>
      <c r="J28" s="73" t="s">
        <v>9</v>
      </c>
      <c r="K28" s="79" t="s">
        <v>9</v>
      </c>
      <c r="L28" s="78"/>
      <c r="M28" s="199" t="s">
        <v>10</v>
      </c>
      <c r="N28" s="77" t="s">
        <v>9</v>
      </c>
      <c r="O28" s="20"/>
    </row>
    <row r="29" spans="2:18" x14ac:dyDescent="0.2">
      <c r="B29" s="65" t="s">
        <v>79</v>
      </c>
      <c r="C29" s="66">
        <v>42010</v>
      </c>
      <c r="D29" s="76" t="s">
        <v>9</v>
      </c>
      <c r="E29" s="76" t="s">
        <v>9</v>
      </c>
      <c r="F29" s="77" t="s">
        <v>9</v>
      </c>
      <c r="G29" s="78" t="s">
        <v>9</v>
      </c>
      <c r="H29" s="79" t="s">
        <v>9</v>
      </c>
      <c r="I29" s="78" t="s">
        <v>9</v>
      </c>
      <c r="J29" s="201" t="s">
        <v>10</v>
      </c>
      <c r="K29" s="79" t="s">
        <v>9</v>
      </c>
      <c r="L29" s="78" t="s">
        <v>9</v>
      </c>
      <c r="M29" s="79"/>
      <c r="N29" s="77" t="s">
        <v>9</v>
      </c>
      <c r="O29" s="20"/>
    </row>
    <row r="30" spans="2:18" x14ac:dyDescent="0.2">
      <c r="B30" s="65" t="s">
        <v>80</v>
      </c>
      <c r="C30" s="66">
        <v>42011</v>
      </c>
      <c r="D30" s="76" t="s">
        <v>9</v>
      </c>
      <c r="E30" s="201" t="s">
        <v>10</v>
      </c>
      <c r="F30" s="77" t="s">
        <v>9</v>
      </c>
      <c r="G30" s="78" t="s">
        <v>9</v>
      </c>
      <c r="H30" s="79" t="s">
        <v>9</v>
      </c>
      <c r="I30" s="202" t="s">
        <v>10</v>
      </c>
      <c r="J30" s="76" t="s">
        <v>9</v>
      </c>
      <c r="K30" s="79" t="s">
        <v>9</v>
      </c>
      <c r="L30" s="78" t="s">
        <v>9</v>
      </c>
      <c r="M30" s="199" t="s">
        <v>10</v>
      </c>
      <c r="N30" s="77" t="s">
        <v>9</v>
      </c>
      <c r="O30" s="20"/>
    </row>
    <row r="31" spans="2:18" x14ac:dyDescent="0.2">
      <c r="B31" s="65" t="s">
        <v>74</v>
      </c>
      <c r="C31" s="66">
        <v>42012</v>
      </c>
      <c r="D31" s="76" t="s">
        <v>9</v>
      </c>
      <c r="E31" s="76" t="s">
        <v>9</v>
      </c>
      <c r="F31" s="77" t="s">
        <v>9</v>
      </c>
      <c r="G31" s="78" t="s">
        <v>9</v>
      </c>
      <c r="H31" s="79" t="s">
        <v>9</v>
      </c>
      <c r="I31" s="78" t="s">
        <v>9</v>
      </c>
      <c r="J31" s="76" t="s">
        <v>9</v>
      </c>
      <c r="K31" s="77" t="s">
        <v>9</v>
      </c>
      <c r="L31" s="78" t="s">
        <v>9</v>
      </c>
      <c r="M31" s="79" t="s">
        <v>9</v>
      </c>
      <c r="N31" s="77" t="s">
        <v>9</v>
      </c>
      <c r="O31" s="20"/>
    </row>
    <row r="32" spans="2:18" x14ac:dyDescent="0.2">
      <c r="B32" s="65" t="s">
        <v>75</v>
      </c>
      <c r="C32" s="66">
        <v>42013</v>
      </c>
      <c r="D32" s="76" t="s">
        <v>9</v>
      </c>
      <c r="E32" s="76" t="s">
        <v>9</v>
      </c>
      <c r="F32" s="77" t="s">
        <v>9</v>
      </c>
      <c r="G32" s="78" t="s">
        <v>9</v>
      </c>
      <c r="H32" s="79" t="s">
        <v>9</v>
      </c>
      <c r="I32" s="202" t="s">
        <v>10</v>
      </c>
      <c r="J32" s="76"/>
      <c r="K32" s="77"/>
      <c r="L32" s="78" t="s">
        <v>9</v>
      </c>
      <c r="M32" s="79" t="s">
        <v>9</v>
      </c>
      <c r="N32" s="77" t="s">
        <v>9</v>
      </c>
      <c r="O32" s="20"/>
    </row>
    <row r="33" spans="2:15" ht="15" x14ac:dyDescent="0.25">
      <c r="B33" s="63" t="s">
        <v>76</v>
      </c>
      <c r="C33" s="64">
        <v>42014</v>
      </c>
      <c r="D33" s="101"/>
      <c r="E33" s="101"/>
      <c r="F33" s="102"/>
      <c r="G33" s="103"/>
      <c r="H33" s="104"/>
      <c r="I33" s="103"/>
      <c r="J33" s="101"/>
      <c r="K33" s="102"/>
      <c r="L33" s="103"/>
      <c r="M33" s="104"/>
      <c r="N33" s="102"/>
      <c r="O33" s="58"/>
    </row>
    <row r="34" spans="2:15" ht="15" x14ac:dyDescent="0.25">
      <c r="B34" s="67" t="s">
        <v>77</v>
      </c>
      <c r="C34" s="68">
        <v>42015</v>
      </c>
      <c r="D34" s="105"/>
      <c r="E34" s="105"/>
      <c r="F34" s="106"/>
      <c r="G34" s="107"/>
      <c r="H34" s="108"/>
      <c r="I34" s="107"/>
      <c r="J34" s="105"/>
      <c r="K34" s="106"/>
      <c r="L34" s="107"/>
      <c r="M34" s="108"/>
      <c r="N34" s="106"/>
      <c r="O34" s="58"/>
    </row>
    <row r="35" spans="2:15" x14ac:dyDescent="0.2">
      <c r="B35" s="63" t="s">
        <v>78</v>
      </c>
      <c r="C35" s="64">
        <v>42016</v>
      </c>
      <c r="D35" s="73"/>
      <c r="E35" s="73"/>
      <c r="F35" s="71"/>
      <c r="G35" s="72"/>
      <c r="H35" s="74"/>
      <c r="I35" s="72"/>
      <c r="J35" s="73"/>
      <c r="K35" s="77"/>
      <c r="L35" s="78"/>
      <c r="M35" s="74"/>
      <c r="N35" s="77" t="s">
        <v>9</v>
      </c>
      <c r="O35" s="20"/>
    </row>
    <row r="36" spans="2:15" x14ac:dyDescent="0.2">
      <c r="B36" s="65" t="s">
        <v>79</v>
      </c>
      <c r="C36" s="66">
        <v>42017</v>
      </c>
      <c r="D36" s="76"/>
      <c r="E36" s="76"/>
      <c r="F36" s="77"/>
      <c r="G36" s="78"/>
      <c r="H36" s="79"/>
      <c r="I36" s="78"/>
      <c r="J36" s="76"/>
      <c r="K36" s="77"/>
      <c r="L36" s="78"/>
      <c r="M36" s="79"/>
      <c r="N36" s="77" t="s">
        <v>9</v>
      </c>
      <c r="O36" s="20"/>
    </row>
    <row r="37" spans="2:15" x14ac:dyDescent="0.2">
      <c r="B37" s="65" t="s">
        <v>80</v>
      </c>
      <c r="C37" s="66">
        <v>42018</v>
      </c>
      <c r="D37" s="76"/>
      <c r="E37" s="76"/>
      <c r="F37" s="77"/>
      <c r="G37" s="78"/>
      <c r="H37" s="79"/>
      <c r="I37" s="78"/>
      <c r="J37" s="76"/>
      <c r="K37" s="77"/>
      <c r="L37" s="78"/>
      <c r="M37" s="79"/>
      <c r="N37" s="77" t="s">
        <v>9</v>
      </c>
      <c r="O37" s="20"/>
    </row>
    <row r="38" spans="2:15" x14ac:dyDescent="0.2">
      <c r="B38" s="65" t="s">
        <v>74</v>
      </c>
      <c r="C38" s="66">
        <v>42019</v>
      </c>
      <c r="D38" s="76"/>
      <c r="E38" s="76"/>
      <c r="F38" s="77"/>
      <c r="G38" s="78"/>
      <c r="H38" s="79"/>
      <c r="I38" s="78"/>
      <c r="J38" s="76"/>
      <c r="K38" s="77"/>
      <c r="L38" s="78"/>
      <c r="M38" s="79"/>
      <c r="N38" s="77" t="s">
        <v>9</v>
      </c>
      <c r="O38" s="20"/>
    </row>
    <row r="39" spans="2:15" x14ac:dyDescent="0.2">
      <c r="B39" s="65" t="s">
        <v>75</v>
      </c>
      <c r="C39" s="66">
        <v>42020</v>
      </c>
      <c r="D39" s="76"/>
      <c r="E39" s="76"/>
      <c r="F39" s="77"/>
      <c r="G39" s="78"/>
      <c r="H39" s="79"/>
      <c r="I39" s="78"/>
      <c r="J39" s="76"/>
      <c r="K39" s="77"/>
      <c r="L39" s="78"/>
      <c r="M39" s="79"/>
      <c r="N39" s="77"/>
      <c r="O39" s="20"/>
    </row>
    <row r="40" spans="2:15" ht="15" x14ac:dyDescent="0.25">
      <c r="B40" s="63" t="s">
        <v>76</v>
      </c>
      <c r="C40" s="64">
        <v>42021</v>
      </c>
      <c r="D40" s="110"/>
      <c r="E40" s="110"/>
      <c r="F40" s="111"/>
      <c r="G40" s="112"/>
      <c r="H40" s="113"/>
      <c r="I40" s="112"/>
      <c r="J40" s="110"/>
      <c r="K40" s="111"/>
      <c r="L40" s="112"/>
      <c r="M40" s="113"/>
      <c r="N40" s="111"/>
      <c r="O40" s="60"/>
    </row>
    <row r="41" spans="2:15" ht="15" x14ac:dyDescent="0.25">
      <c r="B41" s="67" t="s">
        <v>77</v>
      </c>
      <c r="C41" s="68">
        <v>42022</v>
      </c>
      <c r="D41" s="114"/>
      <c r="E41" s="114"/>
      <c r="F41" s="115"/>
      <c r="G41" s="116"/>
      <c r="H41" s="117"/>
      <c r="I41" s="116"/>
      <c r="J41" s="114"/>
      <c r="K41" s="115"/>
      <c r="L41" s="116"/>
      <c r="M41" s="117"/>
      <c r="N41" s="115"/>
      <c r="O41" s="60"/>
    </row>
    <row r="42" spans="2:15" x14ac:dyDescent="0.2">
      <c r="B42" s="63" t="s">
        <v>78</v>
      </c>
      <c r="C42" s="64">
        <v>42023</v>
      </c>
      <c r="D42" s="73"/>
      <c r="E42" s="73"/>
      <c r="F42" s="71"/>
      <c r="G42" s="72"/>
      <c r="H42" s="74"/>
      <c r="I42" s="72"/>
      <c r="J42" s="73"/>
      <c r="K42" s="77"/>
      <c r="L42" s="78"/>
      <c r="M42" s="74"/>
      <c r="N42" s="77"/>
      <c r="O42" s="20"/>
    </row>
    <row r="43" spans="2:15" x14ac:dyDescent="0.2">
      <c r="B43" s="65" t="s">
        <v>79</v>
      </c>
      <c r="C43" s="66">
        <v>42024</v>
      </c>
      <c r="D43" s="76"/>
      <c r="E43" s="76"/>
      <c r="F43" s="77"/>
      <c r="G43" s="78"/>
      <c r="H43" s="79"/>
      <c r="I43" s="78"/>
      <c r="J43" s="76"/>
      <c r="K43" s="77"/>
      <c r="L43" s="78"/>
      <c r="M43" s="79"/>
      <c r="N43" s="77"/>
      <c r="O43" s="20"/>
    </row>
    <row r="44" spans="2:15" x14ac:dyDescent="0.2">
      <c r="B44" s="65" t="s">
        <v>80</v>
      </c>
      <c r="C44" s="66">
        <v>42025</v>
      </c>
      <c r="D44" s="76"/>
      <c r="E44" s="76"/>
      <c r="F44" s="77"/>
      <c r="G44" s="78"/>
      <c r="H44" s="79"/>
      <c r="I44" s="78"/>
      <c r="J44" s="76"/>
      <c r="K44" s="77"/>
      <c r="L44" s="78"/>
      <c r="M44" s="79"/>
      <c r="N44" s="77"/>
      <c r="O44" s="20"/>
    </row>
    <row r="45" spans="2:15" x14ac:dyDescent="0.2">
      <c r="B45" s="65" t="s">
        <v>74</v>
      </c>
      <c r="C45" s="66">
        <v>42026</v>
      </c>
      <c r="D45" s="76"/>
      <c r="E45" s="76"/>
      <c r="F45" s="77"/>
      <c r="G45" s="78"/>
      <c r="H45" s="79"/>
      <c r="I45" s="78"/>
      <c r="J45" s="76"/>
      <c r="K45" s="77"/>
      <c r="L45" s="78"/>
      <c r="M45" s="79"/>
      <c r="N45" s="77"/>
      <c r="O45" s="20"/>
    </row>
    <row r="46" spans="2:15" x14ac:dyDescent="0.2">
      <c r="B46" s="65" t="s">
        <v>75</v>
      </c>
      <c r="C46" s="70">
        <v>42027</v>
      </c>
      <c r="D46" s="97"/>
      <c r="E46" s="97"/>
      <c r="F46" s="98"/>
      <c r="G46" s="99"/>
      <c r="H46" s="100"/>
      <c r="I46" s="99"/>
      <c r="J46" s="97"/>
      <c r="K46" s="75"/>
      <c r="L46" s="99"/>
      <c r="M46" s="100"/>
      <c r="N46" s="77"/>
      <c r="O46" s="20"/>
    </row>
    <row r="47" spans="2:15" ht="15" x14ac:dyDescent="0.25">
      <c r="B47" s="63" t="s">
        <v>76</v>
      </c>
      <c r="C47" s="66">
        <v>42028</v>
      </c>
      <c r="D47" s="110"/>
      <c r="E47" s="110"/>
      <c r="F47" s="111"/>
      <c r="G47" s="112"/>
      <c r="H47" s="113"/>
      <c r="I47" s="112"/>
      <c r="J47" s="110"/>
      <c r="K47" s="111"/>
      <c r="L47" s="112"/>
      <c r="M47" s="113"/>
      <c r="N47" s="111"/>
      <c r="O47" s="60"/>
    </row>
    <row r="48" spans="2:15" ht="15" x14ac:dyDescent="0.25">
      <c r="B48" s="67" t="s">
        <v>77</v>
      </c>
      <c r="C48" s="70">
        <v>42029</v>
      </c>
      <c r="D48" s="114"/>
      <c r="E48" s="114"/>
      <c r="F48" s="115"/>
      <c r="G48" s="116"/>
      <c r="H48" s="117"/>
      <c r="I48" s="116"/>
      <c r="J48" s="114"/>
      <c r="K48" s="115"/>
      <c r="L48" s="116"/>
      <c r="M48" s="117"/>
      <c r="N48" s="115"/>
      <c r="O48" s="60"/>
    </row>
    <row r="49" spans="2:15" x14ac:dyDescent="0.2">
      <c r="B49" s="63" t="s">
        <v>78</v>
      </c>
      <c r="C49" s="64">
        <v>42030</v>
      </c>
      <c r="D49" s="73"/>
      <c r="E49" s="73"/>
      <c r="F49" s="71"/>
      <c r="G49" s="72"/>
      <c r="H49" s="74"/>
      <c r="I49" s="72"/>
      <c r="J49" s="73"/>
      <c r="K49" s="77"/>
      <c r="L49" s="78"/>
      <c r="M49" s="74"/>
      <c r="N49" s="77"/>
      <c r="O49" s="20"/>
    </row>
    <row r="50" spans="2:15" x14ac:dyDescent="0.2">
      <c r="B50" s="65" t="s">
        <v>79</v>
      </c>
      <c r="C50" s="66">
        <v>42031</v>
      </c>
      <c r="D50" s="76"/>
      <c r="E50" s="76"/>
      <c r="F50" s="77"/>
      <c r="G50" s="78"/>
      <c r="H50" s="79"/>
      <c r="I50" s="78"/>
      <c r="J50" s="76"/>
      <c r="K50" s="77"/>
      <c r="L50" s="78"/>
      <c r="M50" s="79"/>
      <c r="N50" s="77"/>
      <c r="O50" s="20"/>
    </row>
    <row r="51" spans="2:15" x14ac:dyDescent="0.2">
      <c r="B51" s="65" t="s">
        <v>80</v>
      </c>
      <c r="C51" s="66">
        <v>42032</v>
      </c>
      <c r="D51" s="76"/>
      <c r="E51" s="76"/>
      <c r="F51" s="77"/>
      <c r="G51" s="78"/>
      <c r="H51" s="79"/>
      <c r="I51" s="78"/>
      <c r="J51" s="76"/>
      <c r="K51" s="77"/>
      <c r="L51" s="78"/>
      <c r="M51" s="79"/>
      <c r="N51" s="77"/>
      <c r="O51" s="20"/>
    </row>
    <row r="52" spans="2:15" x14ac:dyDescent="0.2">
      <c r="B52" s="65" t="s">
        <v>74</v>
      </c>
      <c r="C52" s="66">
        <v>42033</v>
      </c>
      <c r="D52" s="76"/>
      <c r="E52" s="76"/>
      <c r="F52" s="77"/>
      <c r="G52" s="78"/>
      <c r="H52" s="79"/>
      <c r="I52" s="78"/>
      <c r="J52" s="76"/>
      <c r="K52" s="77"/>
      <c r="L52" s="78"/>
      <c r="M52" s="79"/>
      <c r="N52" s="77"/>
      <c r="O52" s="20"/>
    </row>
    <row r="53" spans="2:15" x14ac:dyDescent="0.2">
      <c r="B53" s="65" t="s">
        <v>75</v>
      </c>
      <c r="C53" s="70">
        <v>42034</v>
      </c>
      <c r="D53" s="97"/>
      <c r="E53" s="97"/>
      <c r="F53" s="98"/>
      <c r="G53" s="99"/>
      <c r="H53" s="100"/>
      <c r="I53" s="99"/>
      <c r="J53" s="97"/>
      <c r="K53" s="75"/>
      <c r="L53" s="99"/>
      <c r="M53" s="100"/>
      <c r="N53" s="98"/>
      <c r="O53" s="20"/>
    </row>
    <row r="54" spans="2:15" ht="15" x14ac:dyDescent="0.25">
      <c r="B54" s="63" t="s">
        <v>76</v>
      </c>
      <c r="C54" s="66">
        <v>42035</v>
      </c>
      <c r="D54" s="110"/>
      <c r="E54" s="110"/>
      <c r="F54" s="111"/>
      <c r="G54" s="112"/>
      <c r="H54" s="113"/>
      <c r="I54" s="112"/>
      <c r="J54" s="110"/>
      <c r="K54" s="111"/>
      <c r="L54" s="112"/>
      <c r="M54" s="113"/>
      <c r="N54" s="111"/>
      <c r="O54" s="60"/>
    </row>
    <row r="55" spans="2:15" ht="15" x14ac:dyDescent="0.25">
      <c r="B55" s="67" t="s">
        <v>77</v>
      </c>
      <c r="C55" s="70">
        <v>42036</v>
      </c>
      <c r="D55" s="114"/>
      <c r="E55" s="114"/>
      <c r="F55" s="115"/>
      <c r="G55" s="116"/>
      <c r="H55" s="117"/>
      <c r="I55" s="116"/>
      <c r="J55" s="114"/>
      <c r="K55" s="115"/>
      <c r="L55" s="116"/>
      <c r="M55" s="117"/>
      <c r="N55" s="115"/>
      <c r="O55" s="60"/>
    </row>
    <row r="56" spans="2:15" x14ac:dyDescent="0.2">
      <c r="B56" s="63" t="s">
        <v>78</v>
      </c>
      <c r="C56" s="64">
        <v>42037</v>
      </c>
      <c r="D56" s="73"/>
      <c r="E56" s="73"/>
      <c r="F56" s="71"/>
      <c r="G56" s="72"/>
      <c r="H56" s="74"/>
      <c r="I56" s="72"/>
      <c r="J56" s="73"/>
      <c r="K56" s="77"/>
      <c r="L56" s="78"/>
      <c r="M56" s="74"/>
      <c r="N56" s="77"/>
      <c r="O56" s="20"/>
    </row>
    <row r="57" spans="2:15" x14ac:dyDescent="0.2">
      <c r="B57" s="65" t="s">
        <v>79</v>
      </c>
      <c r="C57" s="66">
        <v>42038</v>
      </c>
      <c r="D57" s="76"/>
      <c r="E57" s="76"/>
      <c r="F57" s="77"/>
      <c r="G57" s="78"/>
      <c r="H57" s="79"/>
      <c r="I57" s="78"/>
      <c r="J57" s="76"/>
      <c r="K57" s="77"/>
      <c r="L57" s="78"/>
      <c r="M57" s="79"/>
      <c r="N57" s="77"/>
      <c r="O57" s="20"/>
    </row>
    <row r="58" spans="2:15" x14ac:dyDescent="0.2">
      <c r="B58" s="65" t="s">
        <v>80</v>
      </c>
      <c r="C58" s="66">
        <v>42039</v>
      </c>
      <c r="D58" s="76"/>
      <c r="E58" s="76"/>
      <c r="F58" s="77"/>
      <c r="G58" s="78"/>
      <c r="H58" s="79"/>
      <c r="I58" s="78"/>
      <c r="J58" s="76"/>
      <c r="K58" s="77"/>
      <c r="L58" s="78"/>
      <c r="M58" s="79"/>
      <c r="N58" s="77"/>
      <c r="O58" s="20"/>
    </row>
    <row r="59" spans="2:15" x14ac:dyDescent="0.2">
      <c r="B59" s="65" t="s">
        <v>74</v>
      </c>
      <c r="C59" s="66">
        <v>42040</v>
      </c>
      <c r="D59" s="76"/>
      <c r="E59" s="76"/>
      <c r="F59" s="77"/>
      <c r="G59" s="78"/>
      <c r="H59" s="79"/>
      <c r="I59" s="78"/>
      <c r="J59" s="76"/>
      <c r="K59" s="77"/>
      <c r="L59" s="78"/>
      <c r="M59" s="79"/>
      <c r="N59" s="77"/>
      <c r="O59" s="20"/>
    </row>
    <row r="60" spans="2:15" x14ac:dyDescent="0.2">
      <c r="B60" s="65" t="s">
        <v>75</v>
      </c>
      <c r="C60" s="70">
        <v>42041</v>
      </c>
      <c r="D60" s="97"/>
      <c r="E60" s="97"/>
      <c r="F60" s="98"/>
      <c r="G60" s="99"/>
      <c r="H60" s="100"/>
      <c r="I60" s="99"/>
      <c r="J60" s="97"/>
      <c r="K60" s="75"/>
      <c r="L60" s="99"/>
      <c r="M60" s="100"/>
      <c r="N60" s="98"/>
      <c r="O60" s="20"/>
    </row>
    <row r="61" spans="2:15" ht="15" x14ac:dyDescent="0.25">
      <c r="B61" s="63" t="s">
        <v>76</v>
      </c>
      <c r="C61" s="66">
        <v>42042</v>
      </c>
      <c r="D61" s="110"/>
      <c r="E61" s="110"/>
      <c r="F61" s="111"/>
      <c r="G61" s="112"/>
      <c r="H61" s="113"/>
      <c r="I61" s="112"/>
      <c r="J61" s="110"/>
      <c r="K61" s="111"/>
      <c r="L61" s="112"/>
      <c r="M61" s="113"/>
      <c r="N61" s="111"/>
      <c r="O61" s="60"/>
    </row>
    <row r="62" spans="2:15" ht="15" x14ac:dyDescent="0.25">
      <c r="B62" s="67" t="s">
        <v>77</v>
      </c>
      <c r="C62" s="70">
        <v>42043</v>
      </c>
      <c r="D62" s="114"/>
      <c r="E62" s="114"/>
      <c r="F62" s="115"/>
      <c r="G62" s="116"/>
      <c r="H62" s="117"/>
      <c r="I62" s="116"/>
      <c r="J62" s="114"/>
      <c r="K62" s="115"/>
      <c r="L62" s="116"/>
      <c r="M62" s="117"/>
      <c r="N62" s="115"/>
      <c r="O62" s="60"/>
    </row>
    <row r="63" spans="2:15" x14ac:dyDescent="0.2">
      <c r="B63" s="63" t="s">
        <v>78</v>
      </c>
      <c r="C63" s="64">
        <v>42044</v>
      </c>
      <c r="D63" s="73"/>
      <c r="E63" s="73"/>
      <c r="F63" s="71"/>
      <c r="G63" s="72"/>
      <c r="H63" s="74"/>
      <c r="I63" s="72"/>
      <c r="J63" s="73"/>
      <c r="K63" s="77"/>
      <c r="L63" s="78"/>
      <c r="M63" s="74"/>
      <c r="N63" s="77"/>
      <c r="O63" s="20"/>
    </row>
    <row r="64" spans="2:15" x14ac:dyDescent="0.2">
      <c r="B64" s="65" t="s">
        <v>79</v>
      </c>
      <c r="C64" s="66">
        <v>42045</v>
      </c>
      <c r="D64" s="76"/>
      <c r="E64" s="76"/>
      <c r="F64" s="77"/>
      <c r="G64" s="78"/>
      <c r="H64" s="79"/>
      <c r="I64" s="78"/>
      <c r="J64" s="76"/>
      <c r="K64" s="77"/>
      <c r="L64" s="78"/>
      <c r="M64" s="79"/>
      <c r="N64" s="77"/>
      <c r="O64" s="20"/>
    </row>
    <row r="65" spans="2:15" x14ac:dyDescent="0.2">
      <c r="B65" s="65" t="s">
        <v>80</v>
      </c>
      <c r="C65" s="66">
        <v>42046</v>
      </c>
      <c r="D65" s="76"/>
      <c r="E65" s="76"/>
      <c r="F65" s="77"/>
      <c r="G65" s="78"/>
      <c r="H65" s="79"/>
      <c r="I65" s="78"/>
      <c r="J65" s="76"/>
      <c r="K65" s="77"/>
      <c r="L65" s="78"/>
      <c r="M65" s="79"/>
      <c r="N65" s="77"/>
      <c r="O65" s="20"/>
    </row>
    <row r="66" spans="2:15" x14ac:dyDescent="0.2">
      <c r="B66" s="65" t="s">
        <v>74</v>
      </c>
      <c r="C66" s="66">
        <v>42047</v>
      </c>
      <c r="D66" s="76"/>
      <c r="E66" s="76"/>
      <c r="F66" s="77"/>
      <c r="G66" s="78"/>
      <c r="H66" s="79"/>
      <c r="I66" s="78"/>
      <c r="J66" s="76"/>
      <c r="K66" s="77"/>
      <c r="L66" s="78"/>
      <c r="M66" s="79"/>
      <c r="N66" s="77"/>
      <c r="O66" s="20"/>
    </row>
    <row r="67" spans="2:15" x14ac:dyDescent="0.2">
      <c r="B67" s="65" t="s">
        <v>75</v>
      </c>
      <c r="C67" s="70">
        <v>42048</v>
      </c>
      <c r="D67" s="97"/>
      <c r="E67" s="97"/>
      <c r="F67" s="98"/>
      <c r="G67" s="99"/>
      <c r="H67" s="100"/>
      <c r="I67" s="99"/>
      <c r="J67" s="97"/>
      <c r="K67" s="75"/>
      <c r="L67" s="99"/>
      <c r="M67" s="100"/>
      <c r="N67" s="98"/>
      <c r="O67" s="20"/>
    </row>
    <row r="68" spans="2:15" ht="15" x14ac:dyDescent="0.25">
      <c r="B68" s="63" t="s">
        <v>76</v>
      </c>
      <c r="C68" s="66">
        <v>42049</v>
      </c>
      <c r="D68" s="110"/>
      <c r="E68" s="110"/>
      <c r="F68" s="111"/>
      <c r="G68" s="112"/>
      <c r="H68" s="113"/>
      <c r="I68" s="112"/>
      <c r="J68" s="110"/>
      <c r="K68" s="111"/>
      <c r="L68" s="112"/>
      <c r="M68" s="113"/>
      <c r="N68" s="111"/>
      <c r="O68" s="60"/>
    </row>
    <row r="69" spans="2:15" ht="15" x14ac:dyDescent="0.25">
      <c r="B69" s="67" t="s">
        <v>77</v>
      </c>
      <c r="C69" s="70">
        <v>42050</v>
      </c>
      <c r="D69" s="114"/>
      <c r="E69" s="114"/>
      <c r="F69" s="115"/>
      <c r="G69" s="116"/>
      <c r="H69" s="117"/>
      <c r="I69" s="116"/>
      <c r="J69" s="114"/>
      <c r="K69" s="115"/>
      <c r="L69" s="116"/>
      <c r="M69" s="117"/>
      <c r="N69" s="115"/>
      <c r="O69" s="60"/>
    </row>
    <row r="70" spans="2:15" x14ac:dyDescent="0.2">
      <c r="B70" s="63" t="s">
        <v>78</v>
      </c>
      <c r="C70" s="64">
        <v>42051</v>
      </c>
      <c r="D70" s="73"/>
      <c r="E70" s="73"/>
      <c r="F70" s="71"/>
      <c r="G70" s="72"/>
      <c r="H70" s="74"/>
      <c r="I70" s="72"/>
      <c r="J70" s="73"/>
      <c r="K70" s="77"/>
      <c r="L70" s="78"/>
      <c r="M70" s="74"/>
      <c r="N70" s="77"/>
      <c r="O70" s="20"/>
    </row>
    <row r="71" spans="2:15" x14ac:dyDescent="0.2">
      <c r="B71" s="65" t="s">
        <v>79</v>
      </c>
      <c r="C71" s="66">
        <v>42052</v>
      </c>
      <c r="D71" s="76"/>
      <c r="E71" s="76"/>
      <c r="F71" s="77"/>
      <c r="G71" s="78"/>
      <c r="H71" s="79"/>
      <c r="I71" s="78"/>
      <c r="J71" s="76"/>
      <c r="K71" s="77"/>
      <c r="L71" s="78"/>
      <c r="M71" s="79"/>
      <c r="N71" s="77"/>
      <c r="O71" s="20"/>
    </row>
    <row r="72" spans="2:15" x14ac:dyDescent="0.2">
      <c r="B72" s="65" t="s">
        <v>80</v>
      </c>
      <c r="C72" s="66">
        <v>42053</v>
      </c>
      <c r="D72" s="76"/>
      <c r="E72" s="76"/>
      <c r="F72" s="77"/>
      <c r="G72" s="78"/>
      <c r="H72" s="79"/>
      <c r="I72" s="78"/>
      <c r="J72" s="76"/>
      <c r="K72" s="77"/>
      <c r="L72" s="78"/>
      <c r="M72" s="79"/>
      <c r="N72" s="77"/>
      <c r="O72" s="20"/>
    </row>
    <row r="73" spans="2:15" x14ac:dyDescent="0.2">
      <c r="B73" s="65" t="s">
        <v>74</v>
      </c>
      <c r="C73" s="66">
        <v>42054</v>
      </c>
      <c r="D73" s="76"/>
      <c r="E73" s="76"/>
      <c r="F73" s="77"/>
      <c r="G73" s="78"/>
      <c r="H73" s="79"/>
      <c r="I73" s="78"/>
      <c r="J73" s="76"/>
      <c r="K73" s="77"/>
      <c r="L73" s="78"/>
      <c r="M73" s="79"/>
      <c r="N73" s="77"/>
      <c r="O73" s="20"/>
    </row>
    <row r="74" spans="2:15" x14ac:dyDescent="0.2">
      <c r="B74" s="65" t="s">
        <v>75</v>
      </c>
      <c r="C74" s="70">
        <v>42055</v>
      </c>
      <c r="D74" s="97"/>
      <c r="E74" s="97"/>
      <c r="F74" s="98"/>
      <c r="G74" s="99"/>
      <c r="H74" s="100"/>
      <c r="I74" s="99"/>
      <c r="J74" s="97"/>
      <c r="K74" s="75"/>
      <c r="L74" s="99"/>
      <c r="M74" s="100"/>
      <c r="N74" s="98"/>
      <c r="O74" s="20"/>
    </row>
    <row r="75" spans="2:15" ht="15" x14ac:dyDescent="0.25">
      <c r="B75" s="63" t="s">
        <v>76</v>
      </c>
      <c r="C75" s="66">
        <v>42056</v>
      </c>
      <c r="D75" s="110"/>
      <c r="E75" s="110"/>
      <c r="F75" s="111"/>
      <c r="G75" s="112"/>
      <c r="H75" s="113"/>
      <c r="I75" s="112"/>
      <c r="J75" s="110"/>
      <c r="K75" s="111"/>
      <c r="L75" s="112"/>
      <c r="M75" s="113"/>
      <c r="N75" s="111"/>
      <c r="O75" s="60"/>
    </row>
    <row r="76" spans="2:15" ht="15" x14ac:dyDescent="0.25">
      <c r="B76" s="67" t="s">
        <v>77</v>
      </c>
      <c r="C76" s="70">
        <v>42057</v>
      </c>
      <c r="D76" s="114"/>
      <c r="E76" s="114"/>
      <c r="F76" s="115"/>
      <c r="G76" s="116"/>
      <c r="H76" s="117"/>
      <c r="I76" s="116"/>
      <c r="J76" s="114"/>
      <c r="K76" s="115"/>
      <c r="L76" s="116"/>
      <c r="M76" s="117"/>
      <c r="N76" s="115"/>
      <c r="O76" s="60"/>
    </row>
    <row r="77" spans="2:15" x14ac:dyDescent="0.2">
      <c r="B77" s="63" t="s">
        <v>78</v>
      </c>
      <c r="C77" s="64">
        <v>42058</v>
      </c>
      <c r="D77" s="73"/>
      <c r="E77" s="73"/>
      <c r="F77" s="71"/>
      <c r="G77" s="72"/>
      <c r="H77" s="74"/>
      <c r="I77" s="72"/>
      <c r="J77" s="73"/>
      <c r="K77" s="77"/>
      <c r="L77" s="78"/>
      <c r="M77" s="74"/>
      <c r="N77" s="77"/>
      <c r="O77" s="20"/>
    </row>
    <row r="78" spans="2:15" x14ac:dyDescent="0.2">
      <c r="B78" s="65" t="s">
        <v>79</v>
      </c>
      <c r="C78" s="66">
        <v>42059</v>
      </c>
      <c r="D78" s="76"/>
      <c r="E78" s="76"/>
      <c r="F78" s="77"/>
      <c r="G78" s="78"/>
      <c r="H78" s="79"/>
      <c r="I78" s="78"/>
      <c r="J78" s="76"/>
      <c r="K78" s="77"/>
      <c r="L78" s="78"/>
      <c r="M78" s="79"/>
      <c r="N78" s="77"/>
      <c r="O78" s="20"/>
    </row>
    <row r="79" spans="2:15" x14ac:dyDescent="0.2">
      <c r="B79" s="65" t="s">
        <v>80</v>
      </c>
      <c r="C79" s="66">
        <v>42060</v>
      </c>
      <c r="D79" s="76"/>
      <c r="E79" s="76"/>
      <c r="F79" s="77"/>
      <c r="G79" s="78"/>
      <c r="H79" s="79"/>
      <c r="I79" s="78"/>
      <c r="J79" s="76"/>
      <c r="K79" s="77"/>
      <c r="L79" s="78"/>
      <c r="M79" s="79"/>
      <c r="N79" s="77"/>
      <c r="O79" s="20"/>
    </row>
    <row r="80" spans="2:15" x14ac:dyDescent="0.2">
      <c r="B80" s="65" t="s">
        <v>74</v>
      </c>
      <c r="C80" s="66">
        <v>42061</v>
      </c>
      <c r="D80" s="76"/>
      <c r="E80" s="76"/>
      <c r="F80" s="77"/>
      <c r="G80" s="78"/>
      <c r="H80" s="79"/>
      <c r="I80" s="78"/>
      <c r="J80" s="76"/>
      <c r="K80" s="77"/>
      <c r="L80" s="78"/>
      <c r="M80" s="79"/>
      <c r="N80" s="77"/>
      <c r="O80" s="20"/>
    </row>
    <row r="81" spans="2:15" x14ac:dyDescent="0.2">
      <c r="B81" s="65" t="s">
        <v>75</v>
      </c>
      <c r="C81" s="70">
        <v>42062</v>
      </c>
      <c r="D81" s="97"/>
      <c r="E81" s="97"/>
      <c r="F81" s="98"/>
      <c r="G81" s="99"/>
      <c r="H81" s="100"/>
      <c r="I81" s="99"/>
      <c r="J81" s="97"/>
      <c r="K81" s="75"/>
      <c r="L81" s="99"/>
      <c r="M81" s="100"/>
      <c r="N81" s="98"/>
      <c r="O81" s="20"/>
    </row>
    <row r="82" spans="2:15" x14ac:dyDescent="0.2">
      <c r="B82" s="63" t="s">
        <v>76</v>
      </c>
      <c r="C82" s="66">
        <v>42063</v>
      </c>
      <c r="D82" s="110"/>
      <c r="E82" s="110"/>
      <c r="F82" s="111"/>
      <c r="G82" s="112"/>
      <c r="H82" s="113"/>
      <c r="I82" s="112"/>
      <c r="J82" s="110"/>
      <c r="K82" s="111"/>
      <c r="L82" s="112"/>
      <c r="M82" s="113"/>
      <c r="N82" s="111"/>
      <c r="O82" s="20"/>
    </row>
    <row r="83" spans="2:15" x14ac:dyDescent="0.2">
      <c r="B83" s="67" t="s">
        <v>77</v>
      </c>
      <c r="C83" s="70">
        <v>42064</v>
      </c>
      <c r="D83" s="114"/>
      <c r="E83" s="114"/>
      <c r="F83" s="115"/>
      <c r="G83" s="116"/>
      <c r="H83" s="117"/>
      <c r="I83" s="116"/>
      <c r="J83" s="114"/>
      <c r="K83" s="115"/>
      <c r="L83" s="116"/>
      <c r="M83" s="117"/>
      <c r="N83" s="115"/>
      <c r="O83" s="20"/>
    </row>
    <row r="84" spans="2:15" x14ac:dyDescent="0.2">
      <c r="B84" s="63" t="s">
        <v>78</v>
      </c>
      <c r="C84" s="64">
        <v>42065</v>
      </c>
      <c r="D84" s="73"/>
      <c r="E84" s="73"/>
      <c r="F84" s="71"/>
      <c r="G84" s="72"/>
      <c r="H84" s="74"/>
      <c r="I84" s="72"/>
      <c r="J84" s="73"/>
      <c r="K84" s="77"/>
      <c r="L84" s="78"/>
      <c r="M84" s="74"/>
      <c r="N84" s="77"/>
      <c r="O84" s="20"/>
    </row>
    <row r="85" spans="2:15" x14ac:dyDescent="0.2">
      <c r="B85" s="65" t="s">
        <v>79</v>
      </c>
      <c r="C85" s="66">
        <v>42066</v>
      </c>
      <c r="D85" s="76"/>
      <c r="E85" s="76"/>
      <c r="F85" s="77"/>
      <c r="G85" s="78"/>
      <c r="H85" s="79"/>
      <c r="I85" s="78"/>
      <c r="J85" s="76"/>
      <c r="K85" s="77"/>
      <c r="L85" s="78"/>
      <c r="M85" s="79"/>
      <c r="N85" s="77"/>
      <c r="O85" s="20"/>
    </row>
    <row r="86" spans="2:15" x14ac:dyDescent="0.2">
      <c r="B86" s="65" t="s">
        <v>80</v>
      </c>
      <c r="C86" s="66">
        <v>42067</v>
      </c>
      <c r="D86" s="76"/>
      <c r="E86" s="76"/>
      <c r="F86" s="77"/>
      <c r="G86" s="78"/>
      <c r="H86" s="79"/>
      <c r="I86" s="78"/>
      <c r="J86" s="76"/>
      <c r="K86" s="77"/>
      <c r="L86" s="78"/>
      <c r="M86" s="79"/>
      <c r="N86" s="77"/>
      <c r="O86" s="20"/>
    </row>
    <row r="87" spans="2:15" x14ac:dyDescent="0.2">
      <c r="B87" s="65" t="s">
        <v>74</v>
      </c>
      <c r="C87" s="66">
        <v>42068</v>
      </c>
      <c r="D87" s="76"/>
      <c r="E87" s="76"/>
      <c r="F87" s="77"/>
      <c r="G87" s="78"/>
      <c r="H87" s="79"/>
      <c r="I87" s="78"/>
      <c r="J87" s="76"/>
      <c r="K87" s="77"/>
      <c r="L87" s="78"/>
      <c r="M87" s="79"/>
      <c r="N87" s="77"/>
      <c r="O87" s="20"/>
    </row>
    <row r="88" spans="2:15" x14ac:dyDescent="0.2">
      <c r="B88" s="65" t="s">
        <v>75</v>
      </c>
      <c r="C88" s="70">
        <v>42069</v>
      </c>
      <c r="D88" s="97"/>
      <c r="E88" s="97"/>
      <c r="F88" s="98"/>
      <c r="G88" s="99"/>
      <c r="H88" s="100"/>
      <c r="I88" s="99"/>
      <c r="J88" s="97"/>
      <c r="K88" s="75"/>
      <c r="L88" s="99"/>
      <c r="M88" s="100"/>
      <c r="N88" s="98"/>
      <c r="O88" s="20"/>
    </row>
    <row r="89" spans="2:15" x14ac:dyDescent="0.2">
      <c r="B89" s="63" t="s">
        <v>76</v>
      </c>
      <c r="C89" s="66">
        <v>42070</v>
      </c>
      <c r="D89" s="110"/>
      <c r="E89" s="110"/>
      <c r="F89" s="111"/>
      <c r="G89" s="112"/>
      <c r="H89" s="113"/>
      <c r="I89" s="112"/>
      <c r="J89" s="110"/>
      <c r="K89" s="111"/>
      <c r="L89" s="112"/>
      <c r="M89" s="113"/>
      <c r="N89" s="111"/>
      <c r="O89" s="20"/>
    </row>
    <row r="90" spans="2:15" x14ac:dyDescent="0.2">
      <c r="B90" s="67" t="s">
        <v>77</v>
      </c>
      <c r="C90" s="70">
        <v>42071</v>
      </c>
      <c r="D90" s="114"/>
      <c r="E90" s="114"/>
      <c r="F90" s="115"/>
      <c r="G90" s="116"/>
      <c r="H90" s="117"/>
      <c r="I90" s="116"/>
      <c r="J90" s="114"/>
      <c r="K90" s="115"/>
      <c r="L90" s="116"/>
      <c r="M90" s="117"/>
      <c r="N90" s="115"/>
      <c r="O90" s="20"/>
    </row>
    <row r="91" spans="2:15" x14ac:dyDescent="0.2">
      <c r="B91" s="63" t="s">
        <v>78</v>
      </c>
      <c r="C91" s="64">
        <v>42072</v>
      </c>
      <c r="D91" s="73"/>
      <c r="E91" s="73"/>
      <c r="F91" s="71"/>
      <c r="G91" s="72"/>
      <c r="H91" s="74"/>
      <c r="I91" s="72"/>
      <c r="J91" s="73"/>
      <c r="K91" s="77"/>
      <c r="L91" s="78"/>
      <c r="M91" s="74"/>
      <c r="N91" s="77"/>
      <c r="O91" s="20"/>
    </row>
    <row r="92" spans="2:15" x14ac:dyDescent="0.2">
      <c r="B92" s="65" t="s">
        <v>79</v>
      </c>
      <c r="C92" s="66">
        <v>42073</v>
      </c>
      <c r="D92" s="76"/>
      <c r="E92" s="76"/>
      <c r="F92" s="77"/>
      <c r="G92" s="78"/>
      <c r="H92" s="79"/>
      <c r="I92" s="78"/>
      <c r="J92" s="76"/>
      <c r="K92" s="77"/>
      <c r="L92" s="78"/>
      <c r="M92" s="79"/>
      <c r="N92" s="77"/>
      <c r="O92" s="20"/>
    </row>
    <row r="93" spans="2:15" x14ac:dyDescent="0.2">
      <c r="B93" s="65" t="s">
        <v>80</v>
      </c>
      <c r="C93" s="66">
        <v>42074</v>
      </c>
      <c r="D93" s="76"/>
      <c r="E93" s="76"/>
      <c r="F93" s="77"/>
      <c r="G93" s="78"/>
      <c r="H93" s="79"/>
      <c r="I93" s="78"/>
      <c r="J93" s="76"/>
      <c r="K93" s="77"/>
      <c r="L93" s="78"/>
      <c r="M93" s="79"/>
      <c r="N93" s="77"/>
      <c r="O93" s="20"/>
    </row>
    <row r="94" spans="2:15" x14ac:dyDescent="0.2">
      <c r="B94" s="65" t="s">
        <v>74</v>
      </c>
      <c r="C94" s="66">
        <v>42075</v>
      </c>
      <c r="D94" s="76"/>
      <c r="E94" s="76"/>
      <c r="F94" s="77"/>
      <c r="G94" s="78"/>
      <c r="H94" s="79"/>
      <c r="I94" s="78"/>
      <c r="J94" s="76"/>
      <c r="K94" s="77"/>
      <c r="L94" s="78"/>
      <c r="M94" s="79"/>
      <c r="N94" s="77"/>
      <c r="O94" s="20"/>
    </row>
    <row r="95" spans="2:15" x14ac:dyDescent="0.2">
      <c r="B95" s="65" t="s">
        <v>75</v>
      </c>
      <c r="C95" s="70">
        <v>42076</v>
      </c>
      <c r="D95" s="97"/>
      <c r="E95" s="97"/>
      <c r="F95" s="98"/>
      <c r="G95" s="99"/>
      <c r="H95" s="100"/>
      <c r="I95" s="99"/>
      <c r="J95" s="97"/>
      <c r="K95" s="75"/>
      <c r="L95" s="99"/>
      <c r="M95" s="100"/>
      <c r="N95" s="98"/>
      <c r="O95" s="20"/>
    </row>
    <row r="96" spans="2:15" x14ac:dyDescent="0.2">
      <c r="B96" s="63" t="s">
        <v>76</v>
      </c>
      <c r="C96" s="66">
        <v>42077</v>
      </c>
      <c r="D96" s="110"/>
      <c r="E96" s="110"/>
      <c r="F96" s="111"/>
      <c r="G96" s="112"/>
      <c r="H96" s="113"/>
      <c r="I96" s="112"/>
      <c r="J96" s="110"/>
      <c r="K96" s="111"/>
      <c r="L96" s="112"/>
      <c r="M96" s="113"/>
      <c r="N96" s="111"/>
      <c r="O96" s="20"/>
    </row>
    <row r="97" spans="2:15" x14ac:dyDescent="0.2">
      <c r="B97" s="67" t="s">
        <v>77</v>
      </c>
      <c r="C97" s="70">
        <v>42078</v>
      </c>
      <c r="D97" s="114"/>
      <c r="E97" s="114"/>
      <c r="F97" s="115"/>
      <c r="G97" s="116"/>
      <c r="H97" s="117"/>
      <c r="I97" s="116"/>
      <c r="J97" s="114"/>
      <c r="K97" s="115"/>
      <c r="L97" s="116"/>
      <c r="M97" s="117"/>
      <c r="N97" s="115"/>
      <c r="O97" s="20"/>
    </row>
    <row r="98" spans="2:15" x14ac:dyDescent="0.2">
      <c r="B98" s="63" t="s">
        <v>78</v>
      </c>
      <c r="C98" s="64">
        <v>42079</v>
      </c>
      <c r="D98" s="73"/>
      <c r="E98" s="73"/>
      <c r="F98" s="71"/>
      <c r="G98" s="72"/>
      <c r="H98" s="74"/>
      <c r="I98" s="72"/>
      <c r="J98" s="73"/>
      <c r="K98" s="77"/>
      <c r="L98" s="78"/>
      <c r="M98" s="74"/>
      <c r="N98" s="77"/>
      <c r="O98" s="20"/>
    </row>
    <row r="99" spans="2:15" x14ac:dyDescent="0.2">
      <c r="B99" s="65" t="s">
        <v>79</v>
      </c>
      <c r="C99" s="66">
        <v>42080</v>
      </c>
      <c r="D99" s="76"/>
      <c r="E99" s="76"/>
      <c r="F99" s="77"/>
      <c r="G99" s="78"/>
      <c r="H99" s="79"/>
      <c r="I99" s="78"/>
      <c r="J99" s="76"/>
      <c r="K99" s="77"/>
      <c r="L99" s="78"/>
      <c r="M99" s="79"/>
      <c r="N99" s="77"/>
      <c r="O99" s="20"/>
    </row>
    <row r="100" spans="2:15" x14ac:dyDescent="0.2">
      <c r="B100" s="65" t="s">
        <v>80</v>
      </c>
      <c r="C100" s="66">
        <v>42081</v>
      </c>
      <c r="D100" s="76"/>
      <c r="E100" s="76"/>
      <c r="F100" s="77"/>
      <c r="G100" s="78"/>
      <c r="H100" s="79"/>
      <c r="I100" s="78"/>
      <c r="J100" s="76"/>
      <c r="K100" s="77"/>
      <c r="L100" s="78"/>
      <c r="M100" s="79"/>
      <c r="N100" s="77"/>
      <c r="O100" s="20"/>
    </row>
    <row r="101" spans="2:15" x14ac:dyDescent="0.2">
      <c r="B101" s="65" t="s">
        <v>74</v>
      </c>
      <c r="C101" s="66">
        <v>42082</v>
      </c>
      <c r="D101" s="76"/>
      <c r="E101" s="76"/>
      <c r="F101" s="77"/>
      <c r="G101" s="78"/>
      <c r="H101" s="79"/>
      <c r="I101" s="78"/>
      <c r="J101" s="76"/>
      <c r="K101" s="77"/>
      <c r="L101" s="78"/>
      <c r="M101" s="79"/>
      <c r="N101" s="77"/>
      <c r="O101" s="20"/>
    </row>
    <row r="102" spans="2:15" x14ac:dyDescent="0.2">
      <c r="B102" s="65" t="s">
        <v>75</v>
      </c>
      <c r="C102" s="70">
        <v>42083</v>
      </c>
      <c r="D102" s="97"/>
      <c r="E102" s="97"/>
      <c r="F102" s="98"/>
      <c r="G102" s="99"/>
      <c r="H102" s="100"/>
      <c r="I102" s="99"/>
      <c r="J102" s="97"/>
      <c r="K102" s="75"/>
      <c r="L102" s="99"/>
      <c r="M102" s="100"/>
      <c r="N102" s="98"/>
      <c r="O102" s="20"/>
    </row>
    <row r="103" spans="2:15" x14ac:dyDescent="0.2">
      <c r="B103" s="63" t="s">
        <v>76</v>
      </c>
      <c r="C103" s="66">
        <v>42084</v>
      </c>
      <c r="D103" s="110"/>
      <c r="E103" s="110"/>
      <c r="F103" s="111"/>
      <c r="G103" s="112"/>
      <c r="H103" s="113"/>
      <c r="I103" s="112"/>
      <c r="J103" s="110"/>
      <c r="K103" s="111"/>
      <c r="L103" s="112"/>
      <c r="M103" s="113"/>
      <c r="N103" s="111"/>
      <c r="O103" s="20"/>
    </row>
    <row r="104" spans="2:15" x14ac:dyDescent="0.2">
      <c r="B104" s="67" t="s">
        <v>77</v>
      </c>
      <c r="C104" s="70">
        <v>42085</v>
      </c>
      <c r="D104" s="114"/>
      <c r="E104" s="114"/>
      <c r="F104" s="115"/>
      <c r="G104" s="116"/>
      <c r="H104" s="117"/>
      <c r="I104" s="116"/>
      <c r="J104" s="114"/>
      <c r="K104" s="115"/>
      <c r="L104" s="116"/>
      <c r="M104" s="117"/>
      <c r="N104" s="115"/>
      <c r="O104" s="20"/>
    </row>
    <row r="105" spans="2:15" x14ac:dyDescent="0.2">
      <c r="B105" s="63" t="s">
        <v>78</v>
      </c>
      <c r="C105" s="64">
        <v>42086</v>
      </c>
      <c r="D105" s="73"/>
      <c r="E105" s="73"/>
      <c r="F105" s="71"/>
      <c r="G105" s="72"/>
      <c r="H105" s="74"/>
      <c r="I105" s="72"/>
      <c r="J105" s="73"/>
      <c r="K105" s="77"/>
      <c r="L105" s="78"/>
      <c r="M105" s="74"/>
      <c r="N105" s="77"/>
      <c r="O105" s="20"/>
    </row>
    <row r="106" spans="2:15" x14ac:dyDescent="0.2">
      <c r="B106" s="65" t="s">
        <v>79</v>
      </c>
      <c r="C106" s="66">
        <v>42087</v>
      </c>
      <c r="D106" s="76"/>
      <c r="E106" s="76"/>
      <c r="F106" s="77"/>
      <c r="G106" s="78"/>
      <c r="H106" s="79"/>
      <c r="I106" s="78"/>
      <c r="J106" s="76"/>
      <c r="K106" s="77"/>
      <c r="L106" s="78"/>
      <c r="M106" s="79"/>
      <c r="N106" s="77"/>
      <c r="O106" s="20"/>
    </row>
    <row r="107" spans="2:15" x14ac:dyDescent="0.2">
      <c r="B107" s="65" t="s">
        <v>80</v>
      </c>
      <c r="C107" s="66">
        <v>42088</v>
      </c>
      <c r="D107" s="76"/>
      <c r="E107" s="76"/>
      <c r="F107" s="77"/>
      <c r="G107" s="78"/>
      <c r="H107" s="79"/>
      <c r="I107" s="78"/>
      <c r="J107" s="76"/>
      <c r="K107" s="77"/>
      <c r="L107" s="78"/>
      <c r="M107" s="79"/>
      <c r="N107" s="77"/>
      <c r="O107" s="20"/>
    </row>
    <row r="108" spans="2:15" x14ac:dyDescent="0.2">
      <c r="B108" s="65" t="s">
        <v>74</v>
      </c>
      <c r="C108" s="66">
        <v>42089</v>
      </c>
      <c r="D108" s="76"/>
      <c r="E108" s="76"/>
      <c r="F108" s="77"/>
      <c r="G108" s="78"/>
      <c r="H108" s="79"/>
      <c r="I108" s="78"/>
      <c r="J108" s="76"/>
      <c r="K108" s="77"/>
      <c r="L108" s="78"/>
      <c r="M108" s="79"/>
      <c r="N108" s="77"/>
      <c r="O108" s="20"/>
    </row>
    <row r="109" spans="2:15" x14ac:dyDescent="0.2">
      <c r="B109" s="65" t="s">
        <v>75</v>
      </c>
      <c r="C109" s="70">
        <v>42090</v>
      </c>
      <c r="D109" s="97"/>
      <c r="E109" s="97"/>
      <c r="F109" s="98"/>
      <c r="G109" s="99"/>
      <c r="H109" s="100"/>
      <c r="I109" s="99"/>
      <c r="J109" s="97"/>
      <c r="K109" s="75"/>
      <c r="L109" s="99"/>
      <c r="M109" s="100"/>
      <c r="N109" s="98"/>
      <c r="O109" s="20"/>
    </row>
    <row r="110" spans="2:15" x14ac:dyDescent="0.2">
      <c r="B110" s="63" t="s">
        <v>76</v>
      </c>
      <c r="C110" s="66">
        <v>42091</v>
      </c>
      <c r="D110" s="110"/>
      <c r="E110" s="110"/>
      <c r="F110" s="111"/>
      <c r="G110" s="112"/>
      <c r="H110" s="113"/>
      <c r="I110" s="112"/>
      <c r="J110" s="110"/>
      <c r="K110" s="111"/>
      <c r="L110" s="112"/>
      <c r="M110" s="113"/>
      <c r="N110" s="111"/>
      <c r="O110" s="20"/>
    </row>
    <row r="111" spans="2:15" x14ac:dyDescent="0.2">
      <c r="B111" s="67" t="s">
        <v>77</v>
      </c>
      <c r="C111" s="70">
        <v>42092</v>
      </c>
      <c r="D111" s="114"/>
      <c r="E111" s="114"/>
      <c r="F111" s="115"/>
      <c r="G111" s="116"/>
      <c r="H111" s="117"/>
      <c r="I111" s="116"/>
      <c r="J111" s="114"/>
      <c r="K111" s="115"/>
      <c r="L111" s="116"/>
      <c r="M111" s="117"/>
      <c r="N111" s="115"/>
      <c r="O111" s="20"/>
    </row>
    <row r="112" spans="2:15" x14ac:dyDescent="0.2">
      <c r="B112" s="63" t="s">
        <v>78</v>
      </c>
      <c r="C112" s="64">
        <v>42093</v>
      </c>
      <c r="D112" s="73"/>
      <c r="E112" s="73"/>
      <c r="F112" s="71"/>
      <c r="G112" s="72"/>
      <c r="H112" s="74"/>
      <c r="I112" s="72"/>
      <c r="J112" s="73"/>
      <c r="K112" s="77"/>
      <c r="L112" s="78"/>
      <c r="M112" s="74"/>
      <c r="N112" s="77"/>
      <c r="O112" s="20"/>
    </row>
    <row r="113" spans="2:17" x14ac:dyDescent="0.2">
      <c r="B113" s="65" t="s">
        <v>79</v>
      </c>
      <c r="C113" s="66">
        <v>42094</v>
      </c>
      <c r="D113" s="76"/>
      <c r="E113" s="76"/>
      <c r="F113" s="77"/>
      <c r="G113" s="78"/>
      <c r="H113" s="79"/>
      <c r="I113" s="78"/>
      <c r="J113" s="76"/>
      <c r="K113" s="77"/>
      <c r="L113" s="78"/>
      <c r="M113" s="79"/>
      <c r="N113" s="77"/>
      <c r="O113" s="20"/>
    </row>
    <row r="114" spans="2:17" x14ac:dyDescent="0.2">
      <c r="B114" s="65" t="s">
        <v>80</v>
      </c>
      <c r="C114" s="66">
        <v>42095</v>
      </c>
      <c r="D114" s="76"/>
      <c r="E114" s="76"/>
      <c r="F114" s="77"/>
      <c r="G114" s="78"/>
      <c r="H114" s="79"/>
      <c r="I114" s="78"/>
      <c r="J114" s="76"/>
      <c r="K114" s="77"/>
      <c r="L114" s="78"/>
      <c r="M114" s="79"/>
      <c r="N114" s="77"/>
      <c r="O114" s="20"/>
    </row>
    <row r="115" spans="2:17" x14ac:dyDescent="0.2">
      <c r="B115" s="65" t="s">
        <v>74</v>
      </c>
      <c r="C115" s="66">
        <v>42096</v>
      </c>
      <c r="D115" s="76"/>
      <c r="E115" s="76"/>
      <c r="F115" s="77"/>
      <c r="G115" s="78"/>
      <c r="H115" s="79"/>
      <c r="I115" s="78"/>
      <c r="J115" s="76"/>
      <c r="K115" s="77"/>
      <c r="L115" s="78"/>
      <c r="M115" s="79"/>
      <c r="N115" s="77"/>
      <c r="O115" s="20"/>
    </row>
    <row r="116" spans="2:17" x14ac:dyDescent="0.2">
      <c r="B116" s="65" t="s">
        <v>75</v>
      </c>
      <c r="C116" s="70">
        <v>42097</v>
      </c>
      <c r="D116" s="97"/>
      <c r="E116" s="97"/>
      <c r="F116" s="98"/>
      <c r="G116" s="99"/>
      <c r="H116" s="100"/>
      <c r="I116" s="99"/>
      <c r="J116" s="97"/>
      <c r="K116" s="75"/>
      <c r="L116" s="99"/>
      <c r="M116" s="100"/>
      <c r="N116" s="98"/>
      <c r="O116" s="20"/>
    </row>
    <row r="117" spans="2:17" ht="15" x14ac:dyDescent="0.25">
      <c r="B117" s="63" t="s">
        <v>76</v>
      </c>
      <c r="C117" s="66">
        <v>42098</v>
      </c>
      <c r="D117" s="110"/>
      <c r="E117" s="110"/>
      <c r="F117" s="111"/>
      <c r="G117" s="112"/>
      <c r="H117" s="113"/>
      <c r="I117" s="112"/>
      <c r="J117" s="110"/>
      <c r="K117" s="111"/>
      <c r="L117" s="112"/>
      <c r="M117" s="113"/>
      <c r="N117" s="111"/>
      <c r="O117" s="60"/>
    </row>
    <row r="118" spans="2:17" ht="15" x14ac:dyDescent="0.25">
      <c r="B118" s="67" t="s">
        <v>77</v>
      </c>
      <c r="C118" s="70">
        <v>42099</v>
      </c>
      <c r="D118" s="114"/>
      <c r="E118" s="114"/>
      <c r="F118" s="115"/>
      <c r="G118" s="116"/>
      <c r="H118" s="117"/>
      <c r="I118" s="116"/>
      <c r="J118" s="114"/>
      <c r="K118" s="115"/>
      <c r="L118" s="116"/>
      <c r="M118" s="117"/>
      <c r="N118" s="115"/>
      <c r="O118" s="60"/>
    </row>
    <row r="119" spans="2:17" x14ac:dyDescent="0.2">
      <c r="B119" s="63" t="s">
        <v>78</v>
      </c>
      <c r="C119" s="64">
        <v>42100</v>
      </c>
      <c r="D119" s="73"/>
      <c r="E119" s="73"/>
      <c r="F119" s="71"/>
      <c r="G119" s="72"/>
      <c r="H119" s="74"/>
      <c r="I119" s="72"/>
      <c r="J119" s="73"/>
      <c r="K119" s="77"/>
      <c r="L119" s="78"/>
      <c r="M119" s="74"/>
      <c r="N119" s="77"/>
      <c r="O119" s="20"/>
    </row>
    <row r="120" spans="2:17" x14ac:dyDescent="0.2">
      <c r="B120" s="65" t="s">
        <v>79</v>
      </c>
      <c r="C120" s="66">
        <v>42101</v>
      </c>
      <c r="D120" s="76"/>
      <c r="E120" s="76"/>
      <c r="F120" s="77"/>
      <c r="G120" s="78"/>
      <c r="H120" s="79"/>
      <c r="I120" s="78"/>
      <c r="J120" s="76"/>
      <c r="K120" s="77"/>
      <c r="L120" s="78"/>
      <c r="M120" s="79"/>
      <c r="N120" s="77"/>
      <c r="O120" s="20"/>
    </row>
    <row r="121" spans="2:17" x14ac:dyDescent="0.2">
      <c r="B121" s="65" t="s">
        <v>80</v>
      </c>
      <c r="C121" s="66">
        <v>42102</v>
      </c>
      <c r="D121" s="76"/>
      <c r="E121" s="76"/>
      <c r="F121" s="77"/>
      <c r="G121" s="78"/>
      <c r="H121" s="79"/>
      <c r="I121" s="78"/>
      <c r="J121" s="76"/>
      <c r="K121" s="77"/>
      <c r="L121" s="78"/>
      <c r="M121" s="79"/>
      <c r="N121" s="77"/>
      <c r="O121" s="20"/>
    </row>
    <row r="122" spans="2:17" x14ac:dyDescent="0.2">
      <c r="B122" s="65" t="s">
        <v>74</v>
      </c>
      <c r="C122" s="66">
        <v>42103</v>
      </c>
      <c r="D122" s="76"/>
      <c r="E122" s="76"/>
      <c r="F122" s="77"/>
      <c r="G122" s="78"/>
      <c r="H122" s="79"/>
      <c r="I122" s="78"/>
      <c r="J122" s="76"/>
      <c r="K122" s="77"/>
      <c r="L122" s="78"/>
      <c r="M122" s="79"/>
      <c r="N122" s="77"/>
      <c r="O122" s="20"/>
    </row>
    <row r="123" spans="2:17" x14ac:dyDescent="0.2">
      <c r="B123" s="65" t="s">
        <v>75</v>
      </c>
      <c r="C123" s="70">
        <v>42104</v>
      </c>
      <c r="D123" s="97"/>
      <c r="E123" s="97"/>
      <c r="F123" s="98"/>
      <c r="G123" s="99"/>
      <c r="H123" s="100"/>
      <c r="I123" s="99"/>
      <c r="J123" s="97"/>
      <c r="K123" s="75"/>
      <c r="L123" s="99"/>
      <c r="M123" s="100"/>
      <c r="N123" s="98"/>
      <c r="O123" s="20"/>
    </row>
    <row r="124" spans="2:17" s="17" customFormat="1" x14ac:dyDescent="0.2">
      <c r="B124" s="85"/>
      <c r="C124" s="85"/>
      <c r="D124" s="86"/>
      <c r="E124" s="86"/>
      <c r="F124" s="87"/>
      <c r="G124" s="88"/>
      <c r="H124" s="88"/>
      <c r="I124" s="88"/>
      <c r="J124" s="86"/>
      <c r="K124" s="89"/>
      <c r="L124" s="88"/>
      <c r="M124" s="88"/>
      <c r="N124" s="87"/>
      <c r="O124" s="20"/>
    </row>
    <row r="125" spans="2:17" s="17" customFormat="1" ht="30" x14ac:dyDescent="0.25">
      <c r="B125" s="19"/>
      <c r="C125" s="19"/>
      <c r="D125" s="96" t="str">
        <f>D$2</f>
        <v>PERU</v>
      </c>
      <c r="E125" s="96" t="str">
        <f t="shared" ref="E125:N125" si="0">E$2</f>
        <v>COLOMBIA</v>
      </c>
      <c r="F125" s="96" t="str">
        <f t="shared" si="0"/>
        <v>ECUADOR</v>
      </c>
      <c r="G125" s="96" t="str">
        <f t="shared" si="0"/>
        <v>CHILE</v>
      </c>
      <c r="H125" s="96" t="str">
        <f t="shared" si="0"/>
        <v>COSTA RICA</v>
      </c>
      <c r="I125" s="96" t="str">
        <f t="shared" si="0"/>
        <v>GUATEMALA</v>
      </c>
      <c r="J125" s="96" t="str">
        <f t="shared" si="0"/>
        <v>SALVADOR</v>
      </c>
      <c r="K125" s="96" t="str">
        <f t="shared" si="0"/>
        <v>PANAMA</v>
      </c>
      <c r="L125" s="96" t="str">
        <f t="shared" si="0"/>
        <v>DOMINICANA</v>
      </c>
      <c r="M125" s="96" t="str">
        <f t="shared" si="0"/>
        <v>PUERTO RICO</v>
      </c>
      <c r="N125" s="96" t="str">
        <f t="shared" si="0"/>
        <v>VENEZUELA</v>
      </c>
      <c r="O125" s="20"/>
    </row>
    <row r="126" spans="2:17" ht="15.75" thickBot="1" x14ac:dyDescent="0.3">
      <c r="B126" s="155" t="s">
        <v>52</v>
      </c>
      <c r="C126" s="156"/>
      <c r="D126" s="26">
        <f t="shared" ref="D126:N126" si="1">COUNTIF(D3:D123,"&lt;&gt;")</f>
        <v>11</v>
      </c>
      <c r="E126" s="26">
        <f t="shared" si="1"/>
        <v>10</v>
      </c>
      <c r="F126" s="26">
        <f t="shared" si="1"/>
        <v>13</v>
      </c>
      <c r="G126" s="26">
        <f t="shared" si="1"/>
        <v>13</v>
      </c>
      <c r="H126" s="26">
        <f t="shared" si="1"/>
        <v>13</v>
      </c>
      <c r="I126" s="26">
        <f t="shared" si="1"/>
        <v>13</v>
      </c>
      <c r="J126" s="26">
        <f t="shared" si="1"/>
        <v>11</v>
      </c>
      <c r="K126" s="26">
        <f t="shared" si="1"/>
        <v>6</v>
      </c>
      <c r="L126" s="26">
        <f t="shared" si="1"/>
        <v>10</v>
      </c>
      <c r="M126" s="26">
        <f t="shared" si="1"/>
        <v>8</v>
      </c>
      <c r="N126" s="26">
        <f t="shared" si="1"/>
        <v>17</v>
      </c>
      <c r="O126" s="80">
        <f>SUM(D126:N126)</f>
        <v>125</v>
      </c>
    </row>
    <row r="127" spans="2:17" ht="15.75" thickTop="1" x14ac:dyDescent="0.25">
      <c r="B127" s="157" t="s">
        <v>9</v>
      </c>
      <c r="C127" s="158"/>
      <c r="D127" s="27">
        <f t="shared" ref="D127:N127" si="2">COUNTIF(D3:D123,$B$127)</f>
        <v>10</v>
      </c>
      <c r="E127" s="27">
        <f t="shared" si="2"/>
        <v>7</v>
      </c>
      <c r="F127" s="27">
        <f t="shared" si="2"/>
        <v>11</v>
      </c>
      <c r="G127" s="27">
        <f t="shared" si="2"/>
        <v>12</v>
      </c>
      <c r="H127" s="27">
        <f t="shared" si="2"/>
        <v>13</v>
      </c>
      <c r="I127" s="27">
        <f t="shared" si="2"/>
        <v>9</v>
      </c>
      <c r="J127" s="27">
        <f t="shared" si="2"/>
        <v>8</v>
      </c>
      <c r="K127" s="27">
        <f t="shared" si="2"/>
        <v>6</v>
      </c>
      <c r="L127" s="27">
        <f t="shared" si="2"/>
        <v>9</v>
      </c>
      <c r="M127" s="27">
        <f t="shared" si="2"/>
        <v>4</v>
      </c>
      <c r="N127" s="27">
        <f t="shared" si="2"/>
        <v>17</v>
      </c>
      <c r="O127" s="81">
        <f>SUM(D127:N127)</f>
        <v>106</v>
      </c>
      <c r="P127" s="12" t="s">
        <v>9</v>
      </c>
      <c r="Q127" s="62" t="s">
        <v>70</v>
      </c>
    </row>
    <row r="128" spans="2:17" ht="15" x14ac:dyDescent="0.25">
      <c r="B128" s="159" t="s">
        <v>10</v>
      </c>
      <c r="C128" s="160"/>
      <c r="D128" s="28">
        <f t="shared" ref="D128:N128" si="3">COUNTIF(D3:D123,$B$128)</f>
        <v>1</v>
      </c>
      <c r="E128" s="28">
        <f t="shared" si="3"/>
        <v>3</v>
      </c>
      <c r="F128" s="28">
        <f t="shared" si="3"/>
        <v>2</v>
      </c>
      <c r="G128" s="28">
        <f t="shared" si="3"/>
        <v>1</v>
      </c>
      <c r="H128" s="28">
        <f t="shared" si="3"/>
        <v>0</v>
      </c>
      <c r="I128" s="28">
        <f t="shared" si="3"/>
        <v>4</v>
      </c>
      <c r="J128" s="28">
        <f t="shared" si="3"/>
        <v>3</v>
      </c>
      <c r="K128" s="28">
        <f t="shared" si="3"/>
        <v>0</v>
      </c>
      <c r="L128" s="28">
        <f t="shared" si="3"/>
        <v>1</v>
      </c>
      <c r="M128" s="28">
        <f t="shared" si="3"/>
        <v>4</v>
      </c>
      <c r="N128" s="28">
        <f t="shared" si="3"/>
        <v>0</v>
      </c>
      <c r="O128" s="82">
        <f>SUM(D128:N128)</f>
        <v>19</v>
      </c>
      <c r="P128" s="13" t="s">
        <v>10</v>
      </c>
      <c r="Q128" s="62" t="s">
        <v>71</v>
      </c>
    </row>
    <row r="129" spans="2:17" ht="15" x14ac:dyDescent="0.25">
      <c r="B129" s="161" t="s">
        <v>81</v>
      </c>
      <c r="C129" s="162"/>
      <c r="D129" s="28">
        <f t="shared" ref="D129:N129" si="4">COUNTIF(D4:D123,$B$129)</f>
        <v>0</v>
      </c>
      <c r="E129" s="28">
        <f t="shared" si="4"/>
        <v>0</v>
      </c>
      <c r="F129" s="28">
        <f t="shared" si="4"/>
        <v>0</v>
      </c>
      <c r="G129" s="28">
        <f t="shared" si="4"/>
        <v>0</v>
      </c>
      <c r="H129" s="28">
        <f t="shared" si="4"/>
        <v>0</v>
      </c>
      <c r="I129" s="28">
        <f t="shared" si="4"/>
        <v>0</v>
      </c>
      <c r="J129" s="28">
        <f t="shared" si="4"/>
        <v>0</v>
      </c>
      <c r="K129" s="28">
        <f t="shared" si="4"/>
        <v>0</v>
      </c>
      <c r="L129" s="28">
        <f t="shared" si="4"/>
        <v>0</v>
      </c>
      <c r="M129" s="28">
        <f t="shared" si="4"/>
        <v>0</v>
      </c>
      <c r="N129" s="28">
        <f t="shared" si="4"/>
        <v>0</v>
      </c>
      <c r="O129" s="82">
        <f>SUM(D129:N129)</f>
        <v>0</v>
      </c>
      <c r="P129" s="14" t="s">
        <v>20</v>
      </c>
      <c r="Q129" s="62" t="s">
        <v>72</v>
      </c>
    </row>
    <row r="130" spans="2:17" ht="15" x14ac:dyDescent="0.25">
      <c r="B130" s="163" t="s">
        <v>82</v>
      </c>
      <c r="C130" s="164"/>
      <c r="D130" s="29">
        <f t="shared" ref="D130:N130" si="5">COUNTIF(D5:D123,$B$130)</f>
        <v>0</v>
      </c>
      <c r="E130" s="29">
        <f t="shared" si="5"/>
        <v>0</v>
      </c>
      <c r="F130" s="29">
        <f t="shared" si="5"/>
        <v>0</v>
      </c>
      <c r="G130" s="29">
        <f t="shared" si="5"/>
        <v>0</v>
      </c>
      <c r="H130" s="29">
        <f t="shared" si="5"/>
        <v>0</v>
      </c>
      <c r="I130" s="29">
        <f t="shared" si="5"/>
        <v>0</v>
      </c>
      <c r="J130" s="29">
        <f t="shared" si="5"/>
        <v>0</v>
      </c>
      <c r="K130" s="29">
        <f t="shared" si="5"/>
        <v>0</v>
      </c>
      <c r="L130" s="29">
        <f t="shared" si="5"/>
        <v>0</v>
      </c>
      <c r="M130" s="29">
        <f t="shared" si="5"/>
        <v>0</v>
      </c>
      <c r="N130" s="29">
        <f t="shared" si="5"/>
        <v>0</v>
      </c>
      <c r="O130" s="82">
        <f>SUM(D130:N130)</f>
        <v>0</v>
      </c>
      <c r="P130" s="14" t="s">
        <v>21</v>
      </c>
      <c r="Q130" s="62" t="s">
        <v>73</v>
      </c>
    </row>
    <row r="131" spans="2:17" s="17" customFormat="1" x14ac:dyDescent="0.2">
      <c r="B131" s="84"/>
      <c r="C131" s="85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</row>
    <row r="132" spans="2:17" ht="15.75" thickBot="1" x14ac:dyDescent="0.3">
      <c r="B132" s="151" t="s">
        <v>53</v>
      </c>
      <c r="C132" s="152"/>
      <c r="D132" s="30">
        <f>COUNTIF(INC!$B$2:$B$30,D$2)</f>
        <v>1</v>
      </c>
      <c r="E132" s="30">
        <f>COUNTIF(INC!$B$2:$B$30,E$2)</f>
        <v>4</v>
      </c>
      <c r="F132" s="30">
        <f>COUNTIF(INC!$B$2:$B$30,F$2)</f>
        <v>2</v>
      </c>
      <c r="G132" s="30">
        <f>COUNTIF(INC!$B$2:$B$30,G$2)</f>
        <v>3</v>
      </c>
      <c r="H132" s="30">
        <f>COUNTIF(INC!$B$2:$B$30,H$2)</f>
        <v>1</v>
      </c>
      <c r="I132" s="30">
        <f>COUNTIF(INC!$B$2:$B$30,I$2)</f>
        <v>4</v>
      </c>
      <c r="J132" s="30">
        <f>COUNTIF(INC!$B$2:$B$30,J$2)</f>
        <v>4</v>
      </c>
      <c r="K132" s="30">
        <f>COUNTIF(INC!$B$2:$B$30,K$2)</f>
        <v>0</v>
      </c>
      <c r="L132" s="30">
        <f>COUNTIF(INC!$B$2:$B$30,L$2)</f>
        <v>2</v>
      </c>
      <c r="M132" s="30">
        <f>COUNTIF(INC!$B$2:$B$30,M$2)</f>
        <v>7</v>
      </c>
      <c r="N132" s="30">
        <f>COUNTIF(INC!$B$2:$B$30,N$2)</f>
        <v>0</v>
      </c>
      <c r="O132" s="25">
        <f>SUM(D132:N132)</f>
        <v>28</v>
      </c>
    </row>
    <row r="133" spans="2:17" ht="13.5" thickTop="1" x14ac:dyDescent="0.2">
      <c r="B133" s="147" t="s">
        <v>49</v>
      </c>
      <c r="C133" s="148"/>
      <c r="D133" s="23">
        <f>COUNTIFS(INC!$B$2:$B$30,D$2,INC!$C$2:$C$30,$B133)</f>
        <v>1</v>
      </c>
      <c r="E133" s="23">
        <f>COUNTIFS(INC!$B$2:$B$30,E$2,INC!$C$2:$C$30,$B133)</f>
        <v>0</v>
      </c>
      <c r="F133" s="23">
        <f>COUNTIFS(INC!$B$2:$B$30,F$2,INC!$C$2:$C$30,$B133)</f>
        <v>1</v>
      </c>
      <c r="G133" s="23">
        <f>COUNTIFS(INC!$B$2:$B$30,G$2,INC!$C$2:$C$30,$B133)</f>
        <v>1</v>
      </c>
      <c r="H133" s="23">
        <f>COUNTIFS(INC!$B$2:$B$30,H$2,INC!$C$2:$C$30,$B133)</f>
        <v>0</v>
      </c>
      <c r="I133" s="23">
        <f>COUNTIFS(INC!$B$2:$B$30,I$2,INC!$C$2:$C$30,$B133)</f>
        <v>1</v>
      </c>
      <c r="J133" s="23">
        <f>COUNTIFS(INC!$B$2:$B$30,J$2,INC!$C$2:$C$30,$B133)</f>
        <v>1</v>
      </c>
      <c r="K133" s="23">
        <f>COUNTIFS(INC!$B$2:$B$30,K$2,INC!$C$2:$C$30,$B133)</f>
        <v>0</v>
      </c>
      <c r="L133" s="23">
        <f>COUNTIFS(INC!$B$2:$B$30,L$2,INC!$C$2:$C$30,$B133)</f>
        <v>0</v>
      </c>
      <c r="M133" s="23">
        <f>COUNTIFS(INC!$B$2:$B$30,M$2,INC!$C$2:$C$30,$B133)</f>
        <v>0</v>
      </c>
      <c r="N133" s="23">
        <f>COUNTIFS(INC!$B$2:$B$30,N$2,INC!$C$2:$C$30,$B133)</f>
        <v>0</v>
      </c>
      <c r="O133" s="21">
        <f>SUM(D133:N133)</f>
        <v>5</v>
      </c>
    </row>
    <row r="134" spans="2:17" x14ac:dyDescent="0.2">
      <c r="B134" s="149" t="s">
        <v>47</v>
      </c>
      <c r="C134" s="150"/>
      <c r="D134" s="24">
        <f>COUNTIFS(INC!$B$2:$B$30,D$2,INC!$C$2:$C$30,$B134)</f>
        <v>0</v>
      </c>
      <c r="E134" s="24">
        <f>COUNTIFS(INC!$B$2:$B$30,E$2,INC!$C$2:$C$30,$B134)</f>
        <v>4</v>
      </c>
      <c r="F134" s="24">
        <f>COUNTIFS(INC!$B$2:$B$30,F$2,INC!$C$2:$C$30,$B134)</f>
        <v>1</v>
      </c>
      <c r="G134" s="24">
        <f>COUNTIFS(INC!$B$2:$B$30,G$2,INC!$C$2:$C$30,$B134)</f>
        <v>2</v>
      </c>
      <c r="H134" s="24">
        <f>COUNTIFS(INC!$B$2:$B$30,H$2,INC!$C$2:$C$30,$B134)</f>
        <v>1</v>
      </c>
      <c r="I134" s="24">
        <f>COUNTIFS(INC!$B$2:$B$30,I$2,INC!$C$2:$C$30,$B134)</f>
        <v>3</v>
      </c>
      <c r="J134" s="24">
        <f>COUNTIFS(INC!$B$2:$B$30,J$2,INC!$C$2:$C$30,$B134)</f>
        <v>3</v>
      </c>
      <c r="K134" s="24">
        <f>COUNTIFS(INC!$B$2:$B$30,K$2,INC!$C$2:$C$30,$B134)</f>
        <v>0</v>
      </c>
      <c r="L134" s="24">
        <f>COUNTIFS(INC!$B$2:$B$30,L$2,INC!$C$2:$C$30,$B134)</f>
        <v>2</v>
      </c>
      <c r="M134" s="24">
        <f>COUNTIFS(INC!$B$2:$B$30,M$2,INC!$C$2:$C$30,$B134)</f>
        <v>7</v>
      </c>
      <c r="N134" s="24">
        <f>COUNTIFS(INC!$B$2:$B$30,N$2,INC!$C$2:$C$30,$B134)</f>
        <v>0</v>
      </c>
      <c r="O134" s="22">
        <f>SUM(D134:N134)</f>
        <v>23</v>
      </c>
    </row>
    <row r="135" spans="2:17" x14ac:dyDescent="0.2">
      <c r="B135" s="2"/>
    </row>
    <row r="136" spans="2:17" ht="15.75" thickBot="1" x14ac:dyDescent="0.3">
      <c r="B136" s="153" t="s">
        <v>54</v>
      </c>
      <c r="C136" s="154"/>
      <c r="D136" s="30">
        <f t="shared" ref="D136:O136" si="6">SUM(D137:D138)</f>
        <v>7</v>
      </c>
      <c r="E136" s="30">
        <f t="shared" si="6"/>
        <v>7.5</v>
      </c>
      <c r="F136" s="30">
        <f t="shared" si="6"/>
        <v>2</v>
      </c>
      <c r="G136" s="30">
        <f t="shared" si="6"/>
        <v>12.5</v>
      </c>
      <c r="H136" s="30">
        <f t="shared" si="6"/>
        <v>1</v>
      </c>
      <c r="I136" s="30">
        <f t="shared" si="6"/>
        <v>5</v>
      </c>
      <c r="J136" s="30">
        <f t="shared" si="6"/>
        <v>6</v>
      </c>
      <c r="K136" s="30">
        <f t="shared" si="6"/>
        <v>0</v>
      </c>
      <c r="L136" s="30">
        <f t="shared" si="6"/>
        <v>1</v>
      </c>
      <c r="M136" s="30">
        <f t="shared" si="6"/>
        <v>8.5</v>
      </c>
      <c r="N136" s="30">
        <f t="shared" si="6"/>
        <v>0</v>
      </c>
      <c r="O136" s="30">
        <f t="shared" si="6"/>
        <v>50.5</v>
      </c>
    </row>
    <row r="137" spans="2:17" ht="13.5" thickTop="1" x14ac:dyDescent="0.2">
      <c r="B137" s="147" t="s">
        <v>49</v>
      </c>
      <c r="C137" s="148"/>
      <c r="D137" s="23">
        <f>SUMIFS(INC!$K$2:$K$30,INC!$B$2:$B$30,D$2,INC!$C$2:$C$30,$B137)</f>
        <v>7</v>
      </c>
      <c r="E137" s="23">
        <f>SUMIFS(INC!$K$2:$K$30,INC!$B$2:$B$30,E$2,INC!$C$2:$C$30,$B137)</f>
        <v>0</v>
      </c>
      <c r="F137" s="23">
        <f>SUMIFS(INC!$K$2:$K$30,INC!$B$2:$B$30,F$2,INC!$C$2:$C$30,$B137)</f>
        <v>1</v>
      </c>
      <c r="G137" s="23">
        <f>SUMIFS(INC!$K$2:$K$30,INC!$B$2:$B$30,G$2,INC!$C$2:$C$30,$B137)</f>
        <v>9</v>
      </c>
      <c r="H137" s="23">
        <f>SUMIFS(INC!$K$2:$K$30,INC!$B$2:$B$30,H$2,INC!$C$2:$C$30,$B137)</f>
        <v>0</v>
      </c>
      <c r="I137" s="23">
        <f>SUMIFS(INC!$K$2:$K$30,INC!$B$2:$B$30,I$2,INC!$C$2:$C$30,$B137)</f>
        <v>0.5</v>
      </c>
      <c r="J137" s="23">
        <f>SUMIFS(INC!$K$2:$K$30,INC!$B$2:$B$30,J$2,INC!$C$2:$C$30,$B137)</f>
        <v>1</v>
      </c>
      <c r="K137" s="23">
        <f>SUMIFS(INC!$K$2:$K$30,INC!$B$2:$B$30,K$2,INC!$C$2:$C$30,$B137)</f>
        <v>0</v>
      </c>
      <c r="L137" s="23">
        <f>SUMIFS(INC!$K$2:$K$30,INC!$B$2:$B$30,L$2,INC!$C$2:$C$30,$B137)</f>
        <v>0</v>
      </c>
      <c r="M137" s="23">
        <f>SUMIFS(INC!$K$2:$K$30,INC!$B$2:$B$30,M$2,INC!$C$2:$C$30,$B137)</f>
        <v>0</v>
      </c>
      <c r="N137" s="23">
        <f>SUMIFS(INC!$K$2:$K$30,INC!$B$2:$B$30,N$2,INC!$C$2:$C$30,$B137)</f>
        <v>0</v>
      </c>
      <c r="O137" s="21">
        <f>SUM(D137:N137)</f>
        <v>18.5</v>
      </c>
    </row>
    <row r="138" spans="2:17" x14ac:dyDescent="0.2">
      <c r="B138" s="149" t="s">
        <v>47</v>
      </c>
      <c r="C138" s="150"/>
      <c r="D138" s="24">
        <f>SUMIFS(INC!$K$2:$K$30,INC!$B$2:$B$30,D$2,INC!$C$2:$C$30,$B138)</f>
        <v>0</v>
      </c>
      <c r="E138" s="24">
        <f>SUMIFS(INC!$K$2:$K$30,INC!$B$2:$B$30,E$2,INC!$C$2:$C$30,$B138)</f>
        <v>7.5</v>
      </c>
      <c r="F138" s="24">
        <f>SUMIFS(INC!$K$2:$K$30,INC!$B$2:$B$30,F$2,INC!$C$2:$C$30,$B138)</f>
        <v>1</v>
      </c>
      <c r="G138" s="24">
        <f>SUMIFS(INC!$K$2:$K$30,INC!$B$2:$B$30,G$2,INC!$C$2:$C$30,$B138)</f>
        <v>3.5</v>
      </c>
      <c r="H138" s="24">
        <f>SUMIFS(INC!$K$2:$K$30,INC!$B$2:$B$30,H$2,INC!$C$2:$C$30,$B138)</f>
        <v>1</v>
      </c>
      <c r="I138" s="24">
        <f>SUMIFS(INC!$K$2:$K$30,INC!$B$2:$B$30,I$2,INC!$C$2:$C$30,$B138)</f>
        <v>4.5</v>
      </c>
      <c r="J138" s="24">
        <f>SUMIFS(INC!$K$2:$K$30,INC!$B$2:$B$30,J$2,INC!$C$2:$C$30,$B138)</f>
        <v>5</v>
      </c>
      <c r="K138" s="24">
        <f>SUMIFS(INC!$K$2:$K$30,INC!$B$2:$B$30,K$2,INC!$C$2:$C$30,$B138)</f>
        <v>0</v>
      </c>
      <c r="L138" s="24">
        <f>SUMIFS(INC!$K$2:$K$30,INC!$B$2:$B$30,L$2,INC!$C$2:$C$30,$B138)</f>
        <v>1</v>
      </c>
      <c r="M138" s="24">
        <f>SUMIFS(INC!$K$2:$K$30,INC!$B$2:$B$30,M$2,INC!$C$2:$C$30,$B138)</f>
        <v>8.5</v>
      </c>
      <c r="N138" s="24">
        <f>SUMIFS(INC!$K$2:$K$30,INC!$B$2:$B$30,N$2,INC!$C$2:$C$30,$B138)</f>
        <v>0</v>
      </c>
      <c r="O138" s="22">
        <f>SUM(D138:N138)</f>
        <v>32</v>
      </c>
    </row>
    <row r="139" spans="2:17" x14ac:dyDescent="0.2">
      <c r="F139" s="1"/>
      <c r="G139" s="1"/>
      <c r="H139" s="1"/>
      <c r="K139" s="1"/>
      <c r="L139" s="1"/>
    </row>
    <row r="140" spans="2:17" x14ac:dyDescent="0.2">
      <c r="F140" s="1"/>
      <c r="G140" s="1"/>
      <c r="H140" s="1"/>
      <c r="K140" s="1"/>
      <c r="L140" s="1"/>
    </row>
    <row r="141" spans="2:17" x14ac:dyDescent="0.2">
      <c r="F141" s="1"/>
      <c r="G141" s="1"/>
      <c r="H141" s="1"/>
      <c r="K141" s="1"/>
      <c r="L141" s="1"/>
    </row>
    <row r="142" spans="2:17" x14ac:dyDescent="0.2">
      <c r="F142" s="1"/>
      <c r="G142" s="1"/>
      <c r="H142" s="1"/>
      <c r="K142" s="1"/>
      <c r="L142" s="1"/>
    </row>
    <row r="143" spans="2:17" x14ac:dyDescent="0.2">
      <c r="F143" s="1"/>
      <c r="G143" s="1"/>
      <c r="H143" s="1"/>
      <c r="K143" s="1"/>
      <c r="L143" s="1"/>
    </row>
    <row r="144" spans="2:17" x14ac:dyDescent="0.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</row>
    <row r="145" spans="4:15" x14ac:dyDescent="0.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</row>
    <row r="146" spans="4:15" x14ac:dyDescent="0.2"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</row>
    <row r="147" spans="4:15" x14ac:dyDescent="0.2"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</row>
    <row r="148" spans="4:15" x14ac:dyDescent="0.2">
      <c r="F148" s="1"/>
      <c r="G148" s="1"/>
      <c r="H148" s="1"/>
      <c r="K148" s="1"/>
      <c r="L148" s="1"/>
    </row>
    <row r="149" spans="4:15" x14ac:dyDescent="0.2">
      <c r="F149" s="1"/>
      <c r="G149" s="1"/>
      <c r="H149" s="1"/>
      <c r="K149" s="1"/>
      <c r="L149" s="1"/>
    </row>
  </sheetData>
  <mergeCells count="11">
    <mergeCell ref="B126:C126"/>
    <mergeCell ref="B127:C127"/>
    <mergeCell ref="B128:C128"/>
    <mergeCell ref="B129:C129"/>
    <mergeCell ref="B130:C130"/>
    <mergeCell ref="B137:C137"/>
    <mergeCell ref="B138:C138"/>
    <mergeCell ref="B132:C132"/>
    <mergeCell ref="B133:C133"/>
    <mergeCell ref="B134:C134"/>
    <mergeCell ref="B136:C136"/>
  </mergeCells>
  <pageMargins left="0.70866141732283472" right="0.70866141732283472" top="0.74803149606299213" bottom="0.74803149606299213" header="0.31496062992125984" footer="0.31496062992125984"/>
  <pageSetup paperSize="9" scale="34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37" workbookViewId="0">
      <selection activeCell="J43" sqref="J43"/>
    </sheetView>
  </sheetViews>
  <sheetFormatPr baseColWidth="10" defaultRowHeight="12.75" x14ac:dyDescent="0.2"/>
  <cols>
    <col min="1" max="1" width="17.85546875" bestFit="1" customWidth="1"/>
    <col min="2" max="2" width="23" bestFit="1" customWidth="1"/>
    <col min="3" max="3" width="18.7109375" bestFit="1" customWidth="1"/>
    <col min="4" max="5" width="13.140625" bestFit="1" customWidth="1"/>
  </cols>
  <sheetData>
    <row r="1" spans="1:4" x14ac:dyDescent="0.2">
      <c r="A1" s="15" t="s">
        <v>62</v>
      </c>
      <c r="B1" s="15" t="s">
        <v>51</v>
      </c>
    </row>
    <row r="2" spans="1:4" x14ac:dyDescent="0.2">
      <c r="A2" s="15" t="s">
        <v>50</v>
      </c>
      <c r="B2" t="s">
        <v>87</v>
      </c>
      <c r="C2" t="s">
        <v>88</v>
      </c>
      <c r="D2" t="s">
        <v>16</v>
      </c>
    </row>
    <row r="3" spans="1:4" x14ac:dyDescent="0.2">
      <c r="A3" s="18">
        <v>2014</v>
      </c>
      <c r="B3" s="16"/>
      <c r="C3" s="16"/>
      <c r="D3" s="16"/>
    </row>
    <row r="4" spans="1:4" x14ac:dyDescent="0.2">
      <c r="A4" s="83" t="s">
        <v>31</v>
      </c>
      <c r="B4" s="16">
        <v>2</v>
      </c>
      <c r="C4" s="16">
        <v>0</v>
      </c>
      <c r="D4" s="16">
        <v>2</v>
      </c>
    </row>
    <row r="5" spans="1:4" x14ac:dyDescent="0.2">
      <c r="A5" s="83" t="s">
        <v>32</v>
      </c>
      <c r="B5" s="16">
        <v>12</v>
      </c>
      <c r="C5" s="16">
        <v>1</v>
      </c>
      <c r="D5" s="16">
        <v>13</v>
      </c>
    </row>
    <row r="6" spans="1:4" x14ac:dyDescent="0.2">
      <c r="A6" s="83" t="s">
        <v>33</v>
      </c>
      <c r="B6" s="16">
        <v>7</v>
      </c>
      <c r="C6" s="16">
        <v>1</v>
      </c>
      <c r="D6" s="16">
        <v>8</v>
      </c>
    </row>
    <row r="7" spans="1:4" x14ac:dyDescent="0.2">
      <c r="A7" s="83" t="s">
        <v>34</v>
      </c>
      <c r="B7" s="16">
        <v>6</v>
      </c>
      <c r="C7" s="16">
        <v>4</v>
      </c>
      <c r="D7" s="16">
        <v>10</v>
      </c>
    </row>
    <row r="8" spans="1:4" x14ac:dyDescent="0.2">
      <c r="A8" s="83" t="s">
        <v>23</v>
      </c>
      <c r="B8" s="16">
        <v>19</v>
      </c>
      <c r="C8" s="16">
        <v>9</v>
      </c>
      <c r="D8" s="16">
        <v>28</v>
      </c>
    </row>
    <row r="9" spans="1:4" x14ac:dyDescent="0.2">
      <c r="A9" s="83" t="s">
        <v>22</v>
      </c>
      <c r="B9" s="16">
        <v>14</v>
      </c>
      <c r="C9" s="16">
        <v>5</v>
      </c>
      <c r="D9" s="16">
        <v>19</v>
      </c>
    </row>
    <row r="10" spans="1:4" x14ac:dyDescent="0.2">
      <c r="A10" s="83" t="s">
        <v>35</v>
      </c>
      <c r="B10" s="16">
        <v>18</v>
      </c>
      <c r="C10" s="16">
        <v>19</v>
      </c>
      <c r="D10" s="16">
        <v>37</v>
      </c>
    </row>
    <row r="11" spans="1:4" x14ac:dyDescent="0.2">
      <c r="A11" s="83" t="s">
        <v>29</v>
      </c>
      <c r="B11" s="16">
        <v>17</v>
      </c>
      <c r="C11" s="16">
        <v>14</v>
      </c>
      <c r="D11" s="16">
        <v>31</v>
      </c>
    </row>
    <row r="12" spans="1:4" x14ac:dyDescent="0.2">
      <c r="A12" s="83" t="s">
        <v>30</v>
      </c>
      <c r="B12" s="16">
        <v>9</v>
      </c>
      <c r="C12" s="16">
        <v>14</v>
      </c>
      <c r="D12" s="16">
        <v>23</v>
      </c>
    </row>
    <row r="13" spans="1:4" x14ac:dyDescent="0.2">
      <c r="A13" s="83" t="s">
        <v>27</v>
      </c>
      <c r="B13" s="16">
        <v>16</v>
      </c>
      <c r="C13" s="16">
        <v>26</v>
      </c>
      <c r="D13" s="16">
        <v>42</v>
      </c>
    </row>
    <row r="14" spans="1:4" x14ac:dyDescent="0.2">
      <c r="A14" s="83" t="s">
        <v>28</v>
      </c>
      <c r="B14" s="16">
        <v>9</v>
      </c>
      <c r="C14" s="16">
        <v>18</v>
      </c>
      <c r="D14" s="16">
        <v>27</v>
      </c>
    </row>
    <row r="15" spans="1:4" x14ac:dyDescent="0.2">
      <c r="A15" s="83" t="s">
        <v>26</v>
      </c>
      <c r="B15" s="16">
        <v>14</v>
      </c>
      <c r="C15" s="16">
        <v>14</v>
      </c>
      <c r="D15" s="16">
        <v>28</v>
      </c>
    </row>
    <row r="16" spans="1:4" x14ac:dyDescent="0.2">
      <c r="A16" s="83" t="s">
        <v>25</v>
      </c>
      <c r="B16" s="16">
        <v>10</v>
      </c>
      <c r="C16" s="16">
        <v>28</v>
      </c>
      <c r="D16" s="16">
        <v>38</v>
      </c>
    </row>
    <row r="17" spans="1:4" x14ac:dyDescent="0.2">
      <c r="A17" s="83" t="s">
        <v>36</v>
      </c>
      <c r="B17" s="16">
        <v>10</v>
      </c>
      <c r="C17" s="16">
        <v>25</v>
      </c>
      <c r="D17" s="16">
        <v>35</v>
      </c>
    </row>
    <row r="18" spans="1:4" x14ac:dyDescent="0.2">
      <c r="A18" s="83" t="s">
        <v>94</v>
      </c>
      <c r="B18" s="16">
        <v>12</v>
      </c>
      <c r="C18" s="16">
        <v>18</v>
      </c>
      <c r="D18" s="16">
        <v>30</v>
      </c>
    </row>
    <row r="19" spans="1:4" x14ac:dyDescent="0.2">
      <c r="A19" s="83" t="s">
        <v>98</v>
      </c>
      <c r="B19" s="16">
        <v>14</v>
      </c>
      <c r="C19" s="16">
        <v>13</v>
      </c>
      <c r="D19" s="16">
        <v>27</v>
      </c>
    </row>
    <row r="20" spans="1:4" x14ac:dyDescent="0.2">
      <c r="A20" s="83" t="s">
        <v>106</v>
      </c>
      <c r="B20" s="16">
        <v>5</v>
      </c>
      <c r="C20" s="16">
        <v>38</v>
      </c>
      <c r="D20" s="16">
        <v>43</v>
      </c>
    </row>
    <row r="21" spans="1:4" x14ac:dyDescent="0.2">
      <c r="A21" s="83" t="s">
        <v>107</v>
      </c>
      <c r="B21" s="16">
        <v>2</v>
      </c>
      <c r="C21" s="16">
        <v>5</v>
      </c>
      <c r="D21" s="16">
        <v>7</v>
      </c>
    </row>
    <row r="22" spans="1:4" x14ac:dyDescent="0.2">
      <c r="A22" s="18">
        <v>2015</v>
      </c>
      <c r="B22" s="16"/>
      <c r="C22" s="16"/>
      <c r="D22" s="16"/>
    </row>
    <row r="23" spans="1:4" x14ac:dyDescent="0.2">
      <c r="A23" s="83" t="s">
        <v>31</v>
      </c>
      <c r="B23" s="16">
        <v>5</v>
      </c>
      <c r="C23" s="16">
        <v>23</v>
      </c>
      <c r="D23" s="16">
        <v>28</v>
      </c>
    </row>
    <row r="24" spans="1:4" x14ac:dyDescent="0.2">
      <c r="A24" s="18" t="s">
        <v>16</v>
      </c>
      <c r="B24" s="16">
        <v>201</v>
      </c>
      <c r="C24" s="16">
        <v>275</v>
      </c>
      <c r="D24" s="16">
        <v>476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42" sqref="A42"/>
    </sheetView>
  </sheetViews>
  <sheetFormatPr baseColWidth="10" defaultRowHeight="12.75" x14ac:dyDescent="0.2"/>
  <cols>
    <col min="1" max="1" width="17.85546875" bestFit="1" customWidth="1"/>
    <col min="2" max="2" width="15.42578125" bestFit="1" customWidth="1"/>
    <col min="3" max="3" width="22.140625" bestFit="1" customWidth="1"/>
  </cols>
  <sheetData>
    <row r="1" spans="1:3" x14ac:dyDescent="0.2">
      <c r="A1" s="15" t="s">
        <v>50</v>
      </c>
      <c r="B1" t="s">
        <v>104</v>
      </c>
      <c r="C1" t="s">
        <v>105</v>
      </c>
    </row>
    <row r="2" spans="1:3" x14ac:dyDescent="0.2">
      <c r="A2" s="18">
        <v>2014</v>
      </c>
      <c r="B2" s="16">
        <v>448</v>
      </c>
      <c r="C2" s="16">
        <v>753</v>
      </c>
    </row>
    <row r="3" spans="1:3" x14ac:dyDescent="0.2">
      <c r="A3" s="83" t="s">
        <v>31</v>
      </c>
      <c r="B3" s="16">
        <v>2</v>
      </c>
      <c r="C3" s="16">
        <v>1.5</v>
      </c>
    </row>
    <row r="4" spans="1:3" x14ac:dyDescent="0.2">
      <c r="A4" s="83" t="s">
        <v>32</v>
      </c>
      <c r="B4" s="16">
        <v>13</v>
      </c>
      <c r="C4" s="16">
        <v>30</v>
      </c>
    </row>
    <row r="5" spans="1:3" x14ac:dyDescent="0.2">
      <c r="A5" s="83" t="s">
        <v>33</v>
      </c>
      <c r="B5" s="16">
        <v>8</v>
      </c>
      <c r="C5" s="16">
        <v>6</v>
      </c>
    </row>
    <row r="6" spans="1:3" x14ac:dyDescent="0.2">
      <c r="A6" s="83" t="s">
        <v>34</v>
      </c>
      <c r="B6" s="16">
        <v>10</v>
      </c>
      <c r="C6" s="16">
        <v>10.5</v>
      </c>
    </row>
    <row r="7" spans="1:3" x14ac:dyDescent="0.2">
      <c r="A7" s="83" t="s">
        <v>23</v>
      </c>
      <c r="B7" s="16">
        <v>28</v>
      </c>
      <c r="C7" s="16">
        <v>35</v>
      </c>
    </row>
    <row r="8" spans="1:3" x14ac:dyDescent="0.2">
      <c r="A8" s="83" t="s">
        <v>22</v>
      </c>
      <c r="B8" s="16">
        <v>19</v>
      </c>
      <c r="C8" s="16">
        <v>17</v>
      </c>
    </row>
    <row r="9" spans="1:3" x14ac:dyDescent="0.2">
      <c r="A9" s="83" t="s">
        <v>35</v>
      </c>
      <c r="B9" s="16">
        <v>37</v>
      </c>
      <c r="C9" s="16">
        <v>63</v>
      </c>
    </row>
    <row r="10" spans="1:3" x14ac:dyDescent="0.2">
      <c r="A10" s="83" t="s">
        <v>29</v>
      </c>
      <c r="B10" s="16">
        <v>31</v>
      </c>
      <c r="C10" s="16">
        <v>43</v>
      </c>
    </row>
    <row r="11" spans="1:3" x14ac:dyDescent="0.2">
      <c r="A11" s="83" t="s">
        <v>30</v>
      </c>
      <c r="B11" s="16">
        <v>23</v>
      </c>
      <c r="C11" s="16">
        <v>39</v>
      </c>
    </row>
    <row r="12" spans="1:3" x14ac:dyDescent="0.2">
      <c r="A12" s="83" t="s">
        <v>27</v>
      </c>
      <c r="B12" s="16">
        <v>42</v>
      </c>
      <c r="C12" s="16">
        <v>53.5</v>
      </c>
    </row>
    <row r="13" spans="1:3" x14ac:dyDescent="0.2">
      <c r="A13" s="83" t="s">
        <v>28</v>
      </c>
      <c r="B13" s="16">
        <v>27</v>
      </c>
      <c r="C13" s="16">
        <v>40</v>
      </c>
    </row>
    <row r="14" spans="1:3" x14ac:dyDescent="0.2">
      <c r="A14" s="83" t="s">
        <v>26</v>
      </c>
      <c r="B14" s="16">
        <v>28</v>
      </c>
      <c r="C14" s="16">
        <v>48.5</v>
      </c>
    </row>
    <row r="15" spans="1:3" x14ac:dyDescent="0.2">
      <c r="A15" s="83" t="s">
        <v>25</v>
      </c>
      <c r="B15" s="16">
        <v>38</v>
      </c>
      <c r="C15" s="16">
        <v>79.5</v>
      </c>
    </row>
    <row r="16" spans="1:3" x14ac:dyDescent="0.2">
      <c r="A16" s="83" t="s">
        <v>36</v>
      </c>
      <c r="B16" s="16">
        <v>35</v>
      </c>
      <c r="C16" s="16">
        <v>75.5</v>
      </c>
    </row>
    <row r="17" spans="1:3" x14ac:dyDescent="0.2">
      <c r="A17" s="83" t="s">
        <v>94</v>
      </c>
      <c r="B17" s="16">
        <v>30</v>
      </c>
      <c r="C17" s="16">
        <v>78.5</v>
      </c>
    </row>
    <row r="18" spans="1:3" x14ac:dyDescent="0.2">
      <c r="A18" s="83" t="s">
        <v>98</v>
      </c>
      <c r="B18" s="16">
        <v>27</v>
      </c>
      <c r="C18" s="16">
        <v>31.5</v>
      </c>
    </row>
    <row r="19" spans="1:3" x14ac:dyDescent="0.2">
      <c r="A19" s="83" t="s">
        <v>106</v>
      </c>
      <c r="B19" s="16">
        <v>43</v>
      </c>
      <c r="C19" s="16">
        <v>82</v>
      </c>
    </row>
    <row r="20" spans="1:3" x14ac:dyDescent="0.2">
      <c r="A20" s="83" t="s">
        <v>107</v>
      </c>
      <c r="B20" s="16">
        <v>7</v>
      </c>
      <c r="C20" s="16">
        <v>19</v>
      </c>
    </row>
    <row r="21" spans="1:3" x14ac:dyDescent="0.2">
      <c r="A21" s="18">
        <v>2015</v>
      </c>
      <c r="B21" s="16">
        <v>28</v>
      </c>
      <c r="C21" s="16">
        <v>50.5</v>
      </c>
    </row>
    <row r="22" spans="1:3" x14ac:dyDescent="0.2">
      <c r="A22" s="83" t="s">
        <v>31</v>
      </c>
      <c r="B22" s="16">
        <v>28</v>
      </c>
      <c r="C22" s="16">
        <v>50.5</v>
      </c>
    </row>
    <row r="23" spans="1:3" x14ac:dyDescent="0.2">
      <c r="A23" s="18" t="s">
        <v>16</v>
      </c>
      <c r="B23" s="16">
        <v>476</v>
      </c>
      <c r="C23" s="16">
        <v>803.5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19" workbookViewId="0">
      <selection activeCell="C42" sqref="C42"/>
    </sheetView>
  </sheetViews>
  <sheetFormatPr baseColWidth="10" defaultRowHeight="12.75" x14ac:dyDescent="0.2"/>
  <cols>
    <col min="1" max="1" width="17.85546875" bestFit="1" customWidth="1"/>
    <col min="2" max="2" width="17" bestFit="1" customWidth="1"/>
    <col min="3" max="3" width="10.85546875" bestFit="1" customWidth="1"/>
  </cols>
  <sheetData>
    <row r="1" spans="1:3" x14ac:dyDescent="0.2">
      <c r="A1" s="15" t="s">
        <v>8</v>
      </c>
      <c r="B1" t="s">
        <v>61</v>
      </c>
    </row>
    <row r="3" spans="1:3" x14ac:dyDescent="0.2">
      <c r="A3" s="15" t="s">
        <v>50</v>
      </c>
      <c r="B3" t="s">
        <v>102</v>
      </c>
      <c r="C3" t="s">
        <v>103</v>
      </c>
    </row>
    <row r="4" spans="1:3" x14ac:dyDescent="0.2">
      <c r="A4" s="18">
        <v>2014</v>
      </c>
      <c r="B4" s="16">
        <v>34</v>
      </c>
      <c r="C4" s="16">
        <v>414</v>
      </c>
    </row>
    <row r="5" spans="1:3" x14ac:dyDescent="0.2">
      <c r="A5" s="83" t="s">
        <v>31</v>
      </c>
      <c r="B5" s="16">
        <v>0</v>
      </c>
      <c r="C5" s="16">
        <v>2</v>
      </c>
    </row>
    <row r="6" spans="1:3" x14ac:dyDescent="0.2">
      <c r="A6" s="83" t="s">
        <v>32</v>
      </c>
      <c r="B6" s="16">
        <v>4</v>
      </c>
      <c r="C6" s="16">
        <v>9</v>
      </c>
    </row>
    <row r="7" spans="1:3" x14ac:dyDescent="0.2">
      <c r="A7" s="83" t="s">
        <v>33</v>
      </c>
      <c r="B7" s="16">
        <v>3</v>
      </c>
      <c r="C7" s="16">
        <v>5</v>
      </c>
    </row>
    <row r="8" spans="1:3" x14ac:dyDescent="0.2">
      <c r="A8" s="83" t="s">
        <v>34</v>
      </c>
      <c r="B8" s="16">
        <v>1</v>
      </c>
      <c r="C8" s="16">
        <v>9</v>
      </c>
    </row>
    <row r="9" spans="1:3" x14ac:dyDescent="0.2">
      <c r="A9" s="83" t="s">
        <v>23</v>
      </c>
      <c r="B9" s="16">
        <v>3</v>
      </c>
      <c r="C9" s="16">
        <v>25</v>
      </c>
    </row>
    <row r="10" spans="1:3" x14ac:dyDescent="0.2">
      <c r="A10" s="83" t="s">
        <v>22</v>
      </c>
      <c r="B10" s="16">
        <v>4</v>
      </c>
      <c r="C10" s="16">
        <v>15</v>
      </c>
    </row>
    <row r="11" spans="1:3" x14ac:dyDescent="0.2">
      <c r="A11" s="83" t="s">
        <v>35</v>
      </c>
      <c r="B11" s="16">
        <v>2</v>
      </c>
      <c r="C11" s="16">
        <v>35</v>
      </c>
    </row>
    <row r="12" spans="1:3" x14ac:dyDescent="0.2">
      <c r="A12" s="83" t="s">
        <v>29</v>
      </c>
      <c r="B12" s="16">
        <v>3</v>
      </c>
      <c r="C12" s="16">
        <v>28</v>
      </c>
    </row>
    <row r="13" spans="1:3" x14ac:dyDescent="0.2">
      <c r="A13" s="83" t="s">
        <v>30</v>
      </c>
      <c r="B13" s="16">
        <v>2</v>
      </c>
      <c r="C13" s="16">
        <v>21</v>
      </c>
    </row>
    <row r="14" spans="1:3" x14ac:dyDescent="0.2">
      <c r="A14" s="83" t="s">
        <v>27</v>
      </c>
      <c r="B14" s="16">
        <v>2</v>
      </c>
      <c r="C14" s="16">
        <v>40</v>
      </c>
    </row>
    <row r="15" spans="1:3" x14ac:dyDescent="0.2">
      <c r="A15" s="83" t="s">
        <v>28</v>
      </c>
      <c r="B15" s="16">
        <v>2</v>
      </c>
      <c r="C15" s="16">
        <v>25</v>
      </c>
    </row>
    <row r="16" spans="1:3" x14ac:dyDescent="0.2">
      <c r="A16" s="83" t="s">
        <v>26</v>
      </c>
      <c r="B16" s="16">
        <v>1</v>
      </c>
      <c r="C16" s="16">
        <v>27</v>
      </c>
    </row>
    <row r="17" spans="1:3" x14ac:dyDescent="0.2">
      <c r="A17" s="83" t="s">
        <v>25</v>
      </c>
      <c r="B17" s="16">
        <v>0</v>
      </c>
      <c r="C17" s="16">
        <v>38</v>
      </c>
    </row>
    <row r="18" spans="1:3" x14ac:dyDescent="0.2">
      <c r="A18" s="83" t="s">
        <v>36</v>
      </c>
      <c r="B18" s="16">
        <v>0</v>
      </c>
      <c r="C18" s="16">
        <v>35</v>
      </c>
    </row>
    <row r="19" spans="1:3" x14ac:dyDescent="0.2">
      <c r="A19" s="83" t="s">
        <v>94</v>
      </c>
      <c r="B19" s="16">
        <v>1</v>
      </c>
      <c r="C19" s="16">
        <v>29</v>
      </c>
    </row>
    <row r="20" spans="1:3" x14ac:dyDescent="0.2">
      <c r="A20" s="83" t="s">
        <v>98</v>
      </c>
      <c r="B20" s="16">
        <v>6</v>
      </c>
      <c r="C20" s="16">
        <v>21</v>
      </c>
    </row>
    <row r="21" spans="1:3" x14ac:dyDescent="0.2">
      <c r="A21" s="83" t="s">
        <v>106</v>
      </c>
      <c r="B21" s="16">
        <v>0</v>
      </c>
      <c r="C21" s="16">
        <v>43</v>
      </c>
    </row>
    <row r="22" spans="1:3" x14ac:dyDescent="0.2">
      <c r="A22" s="83" t="s">
        <v>107</v>
      </c>
      <c r="B22" s="16">
        <v>0</v>
      </c>
      <c r="C22" s="16">
        <v>7</v>
      </c>
    </row>
    <row r="23" spans="1:3" x14ac:dyDescent="0.2">
      <c r="A23" s="18">
        <v>2015</v>
      </c>
      <c r="B23" s="16">
        <v>2</v>
      </c>
      <c r="C23" s="16">
        <v>26</v>
      </c>
    </row>
    <row r="24" spans="1:3" x14ac:dyDescent="0.2">
      <c r="A24" s="83" t="s">
        <v>31</v>
      </c>
      <c r="B24" s="16">
        <v>2</v>
      </c>
      <c r="C24" s="16">
        <v>26</v>
      </c>
    </row>
    <row r="25" spans="1:3" x14ac:dyDescent="0.2">
      <c r="A25" s="18" t="s">
        <v>16</v>
      </c>
      <c r="B25" s="16">
        <v>36</v>
      </c>
      <c r="C25" s="16">
        <v>440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13" workbookViewId="0">
      <selection activeCell="A36" sqref="A36"/>
    </sheetView>
  </sheetViews>
  <sheetFormatPr baseColWidth="10" defaultRowHeight="12.75" x14ac:dyDescent="0.2"/>
  <cols>
    <col min="1" max="1" width="17.85546875" bestFit="1" customWidth="1"/>
    <col min="2" max="2" width="13" customWidth="1"/>
    <col min="3" max="3" width="16.85546875" bestFit="1" customWidth="1"/>
  </cols>
  <sheetData>
    <row r="1" spans="1:3" x14ac:dyDescent="0.2">
      <c r="A1" s="15" t="s">
        <v>8</v>
      </c>
      <c r="B1" t="s">
        <v>49</v>
      </c>
    </row>
    <row r="3" spans="1:3" x14ac:dyDescent="0.2">
      <c r="A3" s="15" t="s">
        <v>50</v>
      </c>
      <c r="B3" t="s">
        <v>58</v>
      </c>
      <c r="C3" t="s">
        <v>15</v>
      </c>
    </row>
    <row r="4" spans="1:3" x14ac:dyDescent="0.2">
      <c r="A4" s="18">
        <v>2014</v>
      </c>
      <c r="B4" s="16"/>
      <c r="C4" s="16"/>
    </row>
    <row r="5" spans="1:3" x14ac:dyDescent="0.2">
      <c r="A5" s="83" t="s">
        <v>31</v>
      </c>
      <c r="B5" s="16">
        <v>2</v>
      </c>
      <c r="C5" s="16">
        <v>1.5</v>
      </c>
    </row>
    <row r="6" spans="1:3" x14ac:dyDescent="0.2">
      <c r="A6" s="83" t="s">
        <v>32</v>
      </c>
      <c r="B6" s="16">
        <v>12</v>
      </c>
      <c r="C6" s="16">
        <v>27</v>
      </c>
    </row>
    <row r="7" spans="1:3" x14ac:dyDescent="0.2">
      <c r="A7" s="83" t="s">
        <v>33</v>
      </c>
      <c r="B7" s="16">
        <v>7</v>
      </c>
      <c r="C7" s="16">
        <v>5</v>
      </c>
    </row>
    <row r="8" spans="1:3" x14ac:dyDescent="0.2">
      <c r="A8" s="83" t="s">
        <v>34</v>
      </c>
      <c r="B8" s="16">
        <v>6</v>
      </c>
      <c r="C8" s="16">
        <v>5</v>
      </c>
    </row>
    <row r="9" spans="1:3" x14ac:dyDescent="0.2">
      <c r="A9" s="83" t="s">
        <v>23</v>
      </c>
      <c r="B9" s="16">
        <v>19</v>
      </c>
      <c r="C9" s="16">
        <v>22.5</v>
      </c>
    </row>
    <row r="10" spans="1:3" x14ac:dyDescent="0.2">
      <c r="A10" s="83" t="s">
        <v>22</v>
      </c>
      <c r="B10" s="16">
        <v>14</v>
      </c>
      <c r="C10" s="16">
        <v>12</v>
      </c>
    </row>
    <row r="11" spans="1:3" x14ac:dyDescent="0.2">
      <c r="A11" s="83" t="s">
        <v>35</v>
      </c>
      <c r="B11" s="16">
        <v>18</v>
      </c>
      <c r="C11" s="16">
        <v>30</v>
      </c>
    </row>
    <row r="12" spans="1:3" x14ac:dyDescent="0.2">
      <c r="A12" s="83" t="s">
        <v>29</v>
      </c>
      <c r="B12" s="16">
        <v>17</v>
      </c>
      <c r="C12" s="16">
        <v>16.5</v>
      </c>
    </row>
    <row r="13" spans="1:3" x14ac:dyDescent="0.2">
      <c r="A13" s="83" t="s">
        <v>30</v>
      </c>
      <c r="B13" s="16">
        <v>9</v>
      </c>
      <c r="C13" s="16">
        <v>13</v>
      </c>
    </row>
    <row r="14" spans="1:3" x14ac:dyDescent="0.2">
      <c r="A14" s="83" t="s">
        <v>27</v>
      </c>
      <c r="B14" s="16">
        <v>16</v>
      </c>
      <c r="C14" s="16">
        <v>18</v>
      </c>
    </row>
    <row r="15" spans="1:3" x14ac:dyDescent="0.2">
      <c r="A15" s="83" t="s">
        <v>28</v>
      </c>
      <c r="B15" s="16">
        <v>9</v>
      </c>
      <c r="C15" s="16">
        <v>15</v>
      </c>
    </row>
    <row r="16" spans="1:3" x14ac:dyDescent="0.2">
      <c r="A16" s="83" t="s">
        <v>26</v>
      </c>
      <c r="B16" s="16">
        <v>14</v>
      </c>
      <c r="C16" s="16">
        <v>22.5</v>
      </c>
    </row>
    <row r="17" spans="1:3" x14ac:dyDescent="0.2">
      <c r="A17" s="83" t="s">
        <v>25</v>
      </c>
      <c r="B17" s="16">
        <v>10</v>
      </c>
      <c r="C17" s="16">
        <v>13</v>
      </c>
    </row>
    <row r="18" spans="1:3" x14ac:dyDescent="0.2">
      <c r="A18" s="83" t="s">
        <v>36</v>
      </c>
      <c r="B18" s="16">
        <v>10</v>
      </c>
      <c r="C18" s="16">
        <v>13</v>
      </c>
    </row>
    <row r="19" spans="1:3" x14ac:dyDescent="0.2">
      <c r="A19" s="83" t="s">
        <v>94</v>
      </c>
      <c r="B19" s="16">
        <v>12</v>
      </c>
      <c r="C19" s="16">
        <v>14.5</v>
      </c>
    </row>
    <row r="20" spans="1:3" x14ac:dyDescent="0.2">
      <c r="A20" s="83" t="s">
        <v>98</v>
      </c>
      <c r="B20" s="16">
        <v>14</v>
      </c>
      <c r="C20" s="16">
        <v>12</v>
      </c>
    </row>
    <row r="21" spans="1:3" x14ac:dyDescent="0.2">
      <c r="A21" s="83" t="s">
        <v>106</v>
      </c>
      <c r="B21" s="16">
        <v>5</v>
      </c>
      <c r="C21" s="16">
        <v>4.5</v>
      </c>
    </row>
    <row r="22" spans="1:3" x14ac:dyDescent="0.2">
      <c r="A22" s="83" t="s">
        <v>107</v>
      </c>
      <c r="B22" s="16">
        <v>2</v>
      </c>
      <c r="C22" s="16">
        <v>3</v>
      </c>
    </row>
    <row r="23" spans="1:3" x14ac:dyDescent="0.2">
      <c r="A23" s="18">
        <v>2015</v>
      </c>
      <c r="B23" s="16"/>
      <c r="C23" s="16"/>
    </row>
    <row r="24" spans="1:3" x14ac:dyDescent="0.2">
      <c r="A24" s="83" t="s">
        <v>31</v>
      </c>
      <c r="B24" s="16">
        <v>5</v>
      </c>
      <c r="C24" s="16">
        <v>18.5</v>
      </c>
    </row>
    <row r="25" spans="1:3" x14ac:dyDescent="0.2">
      <c r="A25" s="18" t="s">
        <v>16</v>
      </c>
      <c r="B25" s="16">
        <v>201</v>
      </c>
      <c r="C25" s="16">
        <v>266.5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K15" sqref="K15"/>
    </sheetView>
  </sheetViews>
  <sheetFormatPr baseColWidth="10" defaultRowHeight="12.75" x14ac:dyDescent="0.2"/>
  <cols>
    <col min="1" max="1" width="17.85546875" bestFit="1" customWidth="1"/>
    <col min="2" max="2" width="21.85546875" bestFit="1" customWidth="1"/>
    <col min="3" max="3" width="13.7109375" bestFit="1" customWidth="1"/>
  </cols>
  <sheetData>
    <row r="1" spans="1:3" x14ac:dyDescent="0.2">
      <c r="A1" s="15" t="s">
        <v>8</v>
      </c>
      <c r="B1" t="s">
        <v>49</v>
      </c>
    </row>
    <row r="3" spans="1:3" x14ac:dyDescent="0.2">
      <c r="A3" s="15" t="s">
        <v>50</v>
      </c>
      <c r="B3" t="s">
        <v>90</v>
      </c>
      <c r="C3" t="s">
        <v>91</v>
      </c>
    </row>
    <row r="4" spans="1:3" x14ac:dyDescent="0.2">
      <c r="A4" s="18">
        <v>2014</v>
      </c>
      <c r="B4" s="16"/>
      <c r="C4" s="16"/>
    </row>
    <row r="5" spans="1:3" x14ac:dyDescent="0.2">
      <c r="A5" s="83" t="s">
        <v>31</v>
      </c>
      <c r="B5" s="16">
        <v>0</v>
      </c>
      <c r="C5" s="16">
        <v>2</v>
      </c>
    </row>
    <row r="6" spans="1:3" x14ac:dyDescent="0.2">
      <c r="A6" s="83" t="s">
        <v>32</v>
      </c>
      <c r="B6" s="16">
        <v>4</v>
      </c>
      <c r="C6" s="16">
        <v>8</v>
      </c>
    </row>
    <row r="7" spans="1:3" x14ac:dyDescent="0.2">
      <c r="A7" s="83" t="s">
        <v>33</v>
      </c>
      <c r="B7" s="16">
        <v>3</v>
      </c>
      <c r="C7" s="16">
        <v>4</v>
      </c>
    </row>
    <row r="8" spans="1:3" x14ac:dyDescent="0.2">
      <c r="A8" s="83" t="s">
        <v>34</v>
      </c>
      <c r="B8" s="16">
        <v>1</v>
      </c>
      <c r="C8" s="16">
        <v>5</v>
      </c>
    </row>
    <row r="9" spans="1:3" x14ac:dyDescent="0.2">
      <c r="A9" s="83" t="s">
        <v>23</v>
      </c>
      <c r="B9" s="16">
        <v>3</v>
      </c>
      <c r="C9" s="16">
        <v>16</v>
      </c>
    </row>
    <row r="10" spans="1:3" x14ac:dyDescent="0.2">
      <c r="A10" s="83" t="s">
        <v>22</v>
      </c>
      <c r="B10" s="16">
        <v>4</v>
      </c>
      <c r="C10" s="16">
        <v>10</v>
      </c>
    </row>
    <row r="11" spans="1:3" x14ac:dyDescent="0.2">
      <c r="A11" s="83" t="s">
        <v>35</v>
      </c>
      <c r="B11" s="16">
        <v>2</v>
      </c>
      <c r="C11" s="16">
        <v>16</v>
      </c>
    </row>
    <row r="12" spans="1:3" x14ac:dyDescent="0.2">
      <c r="A12" s="83" t="s">
        <v>29</v>
      </c>
      <c r="B12" s="16">
        <v>1</v>
      </c>
      <c r="C12" s="16">
        <v>16</v>
      </c>
    </row>
    <row r="13" spans="1:3" x14ac:dyDescent="0.2">
      <c r="A13" s="83" t="s">
        <v>30</v>
      </c>
      <c r="B13" s="16">
        <v>2</v>
      </c>
      <c r="C13" s="16">
        <v>7</v>
      </c>
    </row>
    <row r="14" spans="1:3" x14ac:dyDescent="0.2">
      <c r="A14" s="83" t="s">
        <v>27</v>
      </c>
      <c r="B14" s="16">
        <v>1</v>
      </c>
      <c r="C14" s="16">
        <v>15</v>
      </c>
    </row>
    <row r="15" spans="1:3" x14ac:dyDescent="0.2">
      <c r="A15" s="83" t="s">
        <v>28</v>
      </c>
      <c r="B15" s="16">
        <v>2</v>
      </c>
      <c r="C15" s="16">
        <v>7</v>
      </c>
    </row>
    <row r="16" spans="1:3" x14ac:dyDescent="0.2">
      <c r="A16" s="83" t="s">
        <v>26</v>
      </c>
      <c r="B16" s="16">
        <v>0</v>
      </c>
      <c r="C16" s="16">
        <v>14</v>
      </c>
    </row>
    <row r="17" spans="1:3" x14ac:dyDescent="0.2">
      <c r="A17" s="83" t="s">
        <v>25</v>
      </c>
      <c r="B17" s="16">
        <v>0</v>
      </c>
      <c r="C17" s="16">
        <v>10</v>
      </c>
    </row>
    <row r="18" spans="1:3" x14ac:dyDescent="0.2">
      <c r="A18" s="83" t="s">
        <v>36</v>
      </c>
      <c r="B18" s="16">
        <v>0</v>
      </c>
      <c r="C18" s="16">
        <v>10</v>
      </c>
    </row>
    <row r="19" spans="1:3" x14ac:dyDescent="0.2">
      <c r="A19" s="83" t="s">
        <v>94</v>
      </c>
      <c r="B19" s="16">
        <v>1</v>
      </c>
      <c r="C19" s="16">
        <v>11</v>
      </c>
    </row>
    <row r="20" spans="1:3" x14ac:dyDescent="0.2">
      <c r="A20" s="83" t="s">
        <v>98</v>
      </c>
      <c r="B20" s="16">
        <v>3</v>
      </c>
      <c r="C20" s="16">
        <v>11</v>
      </c>
    </row>
    <row r="21" spans="1:3" x14ac:dyDescent="0.2">
      <c r="A21" s="83" t="s">
        <v>106</v>
      </c>
      <c r="B21" s="16">
        <v>0</v>
      </c>
      <c r="C21" s="16">
        <v>5</v>
      </c>
    </row>
    <row r="22" spans="1:3" x14ac:dyDescent="0.2">
      <c r="A22" s="83" t="s">
        <v>107</v>
      </c>
      <c r="B22" s="16">
        <v>0</v>
      </c>
      <c r="C22" s="16">
        <v>2</v>
      </c>
    </row>
    <row r="23" spans="1:3" x14ac:dyDescent="0.2">
      <c r="A23" s="18">
        <v>2015</v>
      </c>
      <c r="B23" s="16"/>
      <c r="C23" s="16"/>
    </row>
    <row r="24" spans="1:3" x14ac:dyDescent="0.2">
      <c r="A24" s="83" t="s">
        <v>31</v>
      </c>
      <c r="B24" s="16">
        <v>0</v>
      </c>
      <c r="C24" s="16">
        <v>5</v>
      </c>
    </row>
    <row r="25" spans="1:3" x14ac:dyDescent="0.2">
      <c r="A25" s="18" t="s">
        <v>16</v>
      </c>
      <c r="B25" s="16">
        <v>27</v>
      </c>
      <c r="C25" s="16">
        <v>174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D1" workbookViewId="0">
      <selection activeCell="C29" sqref="C29"/>
    </sheetView>
  </sheetViews>
  <sheetFormatPr baseColWidth="10" defaultRowHeight="12.75" x14ac:dyDescent="0.2"/>
  <cols>
    <col min="1" max="1" width="17.85546875" customWidth="1"/>
    <col min="2" max="2" width="13.85546875" customWidth="1"/>
    <col min="3" max="3" width="14.42578125" customWidth="1"/>
    <col min="4" max="4" width="14.5703125" customWidth="1"/>
    <col min="5" max="5" width="23" customWidth="1"/>
    <col min="6" max="39" width="23" bestFit="1" customWidth="1"/>
    <col min="40" max="40" width="19.140625" bestFit="1" customWidth="1"/>
    <col min="41" max="41" width="19.7109375" bestFit="1" customWidth="1"/>
    <col min="42" max="42" width="19.85546875" bestFit="1" customWidth="1"/>
  </cols>
  <sheetData>
    <row r="1" spans="1:4" x14ac:dyDescent="0.2">
      <c r="A1" s="15" t="s">
        <v>8</v>
      </c>
      <c r="B1" t="s">
        <v>49</v>
      </c>
    </row>
    <row r="3" spans="1:4" x14ac:dyDescent="0.2">
      <c r="A3" s="15" t="s">
        <v>50</v>
      </c>
      <c r="B3" t="s">
        <v>66</v>
      </c>
      <c r="C3" t="s">
        <v>67</v>
      </c>
      <c r="D3" t="s">
        <v>65</v>
      </c>
    </row>
    <row r="4" spans="1:4" x14ac:dyDescent="0.2">
      <c r="A4" s="18">
        <v>2014</v>
      </c>
      <c r="B4" s="16"/>
      <c r="C4" s="16"/>
      <c r="D4" s="16"/>
    </row>
    <row r="5" spans="1:4" x14ac:dyDescent="0.2">
      <c r="A5" s="83" t="s">
        <v>31</v>
      </c>
      <c r="B5" s="16">
        <v>98</v>
      </c>
      <c r="C5" s="16">
        <v>3</v>
      </c>
      <c r="D5" s="16">
        <v>0</v>
      </c>
    </row>
    <row r="6" spans="1:4" x14ac:dyDescent="0.2">
      <c r="A6" s="83" t="s">
        <v>32</v>
      </c>
      <c r="B6" s="16">
        <v>91</v>
      </c>
      <c r="C6" s="16">
        <v>12</v>
      </c>
      <c r="D6" s="16">
        <v>0</v>
      </c>
    </row>
    <row r="7" spans="1:4" x14ac:dyDescent="0.2">
      <c r="A7" s="83" t="s">
        <v>33</v>
      </c>
      <c r="B7" s="16">
        <v>101</v>
      </c>
      <c r="C7" s="16">
        <v>7</v>
      </c>
      <c r="D7" s="16">
        <v>0</v>
      </c>
    </row>
    <row r="8" spans="1:4" x14ac:dyDescent="0.2">
      <c r="A8" s="83" t="s">
        <v>34</v>
      </c>
      <c r="B8" s="16">
        <v>116</v>
      </c>
      <c r="C8" s="16">
        <v>6</v>
      </c>
      <c r="D8" s="16">
        <v>0</v>
      </c>
    </row>
    <row r="9" spans="1:4" x14ac:dyDescent="0.2">
      <c r="A9" s="83" t="s">
        <v>23</v>
      </c>
      <c r="B9" s="16">
        <v>96</v>
      </c>
      <c r="C9" s="16">
        <v>23</v>
      </c>
      <c r="D9" s="16">
        <v>0</v>
      </c>
    </row>
    <row r="10" spans="1:4" x14ac:dyDescent="0.2">
      <c r="A10" s="83" t="s">
        <v>22</v>
      </c>
      <c r="B10" s="16">
        <v>105</v>
      </c>
      <c r="C10" s="16">
        <v>12</v>
      </c>
      <c r="D10" s="16">
        <v>0</v>
      </c>
    </row>
    <row r="11" spans="1:4" x14ac:dyDescent="0.2">
      <c r="A11" s="83" t="s">
        <v>35</v>
      </c>
      <c r="B11" s="16">
        <v>89</v>
      </c>
      <c r="C11" s="16">
        <v>22</v>
      </c>
      <c r="D11" s="16">
        <v>1</v>
      </c>
    </row>
    <row r="12" spans="1:4" x14ac:dyDescent="0.2">
      <c r="A12" s="83" t="s">
        <v>29</v>
      </c>
      <c r="B12" s="16">
        <v>96</v>
      </c>
      <c r="C12" s="16">
        <v>24</v>
      </c>
      <c r="D12" s="16">
        <v>0</v>
      </c>
    </row>
    <row r="13" spans="1:4" x14ac:dyDescent="0.2">
      <c r="A13" s="83" t="s">
        <v>30</v>
      </c>
      <c r="B13" s="16">
        <v>114</v>
      </c>
      <c r="C13" s="16">
        <v>21</v>
      </c>
      <c r="D13" s="16">
        <v>0</v>
      </c>
    </row>
    <row r="14" spans="1:4" x14ac:dyDescent="0.2">
      <c r="A14" s="83" t="s">
        <v>27</v>
      </c>
      <c r="B14" s="16">
        <v>113</v>
      </c>
      <c r="C14" s="16">
        <v>34</v>
      </c>
      <c r="D14" s="16">
        <v>0</v>
      </c>
    </row>
    <row r="15" spans="1:4" x14ac:dyDescent="0.2">
      <c r="A15" s="83" t="s">
        <v>28</v>
      </c>
      <c r="B15" s="16">
        <v>127</v>
      </c>
      <c r="C15" s="16">
        <v>26</v>
      </c>
      <c r="D15" s="16">
        <v>0</v>
      </c>
    </row>
    <row r="16" spans="1:4" x14ac:dyDescent="0.2">
      <c r="A16" s="83" t="s">
        <v>26</v>
      </c>
      <c r="B16" s="16">
        <v>122</v>
      </c>
      <c r="C16" s="16">
        <v>26</v>
      </c>
      <c r="D16" s="16">
        <v>0</v>
      </c>
    </row>
    <row r="17" spans="1:4" x14ac:dyDescent="0.2">
      <c r="A17" s="83" t="s">
        <v>25</v>
      </c>
      <c r="B17" s="16">
        <v>128</v>
      </c>
      <c r="C17" s="16">
        <v>31</v>
      </c>
      <c r="D17" s="16">
        <v>0</v>
      </c>
    </row>
    <row r="18" spans="1:4" x14ac:dyDescent="0.2">
      <c r="A18" s="83" t="s">
        <v>36</v>
      </c>
      <c r="B18" s="16">
        <v>114</v>
      </c>
      <c r="C18" s="16">
        <v>28</v>
      </c>
      <c r="D18" s="16">
        <v>0</v>
      </c>
    </row>
    <row r="19" spans="1:4" x14ac:dyDescent="0.2">
      <c r="A19" s="83" t="s">
        <v>94</v>
      </c>
      <c r="B19" s="16">
        <v>113</v>
      </c>
      <c r="C19" s="16">
        <v>26</v>
      </c>
      <c r="D19" s="16">
        <v>0</v>
      </c>
    </row>
    <row r="20" spans="1:4" x14ac:dyDescent="0.2">
      <c r="A20" s="83" t="s">
        <v>98</v>
      </c>
      <c r="B20" s="16">
        <v>114</v>
      </c>
      <c r="C20" s="16">
        <v>26</v>
      </c>
      <c r="D20" s="16">
        <v>0</v>
      </c>
    </row>
    <row r="21" spans="1:4" x14ac:dyDescent="0.2">
      <c r="A21" s="83" t="s">
        <v>106</v>
      </c>
      <c r="B21" s="16">
        <v>94</v>
      </c>
      <c r="C21" s="16">
        <v>39</v>
      </c>
      <c r="D21" s="16">
        <v>0</v>
      </c>
    </row>
    <row r="22" spans="1:4" x14ac:dyDescent="0.2">
      <c r="A22" s="83" t="s">
        <v>107</v>
      </c>
      <c r="B22" s="16">
        <v>87</v>
      </c>
      <c r="C22" s="16">
        <v>6</v>
      </c>
      <c r="D22" s="16">
        <v>0</v>
      </c>
    </row>
    <row r="23" spans="1:4" x14ac:dyDescent="0.2">
      <c r="A23" s="18">
        <v>2015</v>
      </c>
      <c r="B23" s="16"/>
      <c r="C23" s="16"/>
      <c r="D23" s="16"/>
    </row>
    <row r="24" spans="1:4" x14ac:dyDescent="0.2">
      <c r="A24" s="83" t="s">
        <v>31</v>
      </c>
      <c r="B24" s="16">
        <v>106</v>
      </c>
      <c r="C24" s="16">
        <v>19</v>
      </c>
      <c r="D24" s="16">
        <v>0</v>
      </c>
    </row>
    <row r="25" spans="1:4" x14ac:dyDescent="0.2">
      <c r="A25" s="18" t="s">
        <v>16</v>
      </c>
      <c r="B25" s="16">
        <v>2024</v>
      </c>
      <c r="C25" s="16">
        <v>391</v>
      </c>
      <c r="D25" s="16">
        <v>1</v>
      </c>
    </row>
    <row r="28" spans="1:4" x14ac:dyDescent="0.2">
      <c r="C28">
        <f>3250-1973</f>
        <v>1277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INC</vt:lpstr>
      <vt:lpstr>STD</vt:lpstr>
      <vt:lpstr>CNT</vt:lpstr>
      <vt:lpstr>G1</vt:lpstr>
      <vt:lpstr>G2</vt:lpstr>
      <vt:lpstr>G3</vt:lpstr>
      <vt:lpstr>F1</vt:lpstr>
      <vt:lpstr>F2</vt:lpstr>
      <vt:lpstr>F3</vt:lpstr>
      <vt:lpstr>A1</vt:lpstr>
      <vt:lpstr>A2</vt:lpstr>
      <vt:lpstr>A3</vt:lpstr>
      <vt:lpstr>B1</vt:lpstr>
      <vt:lpstr>B2</vt:lpstr>
      <vt:lpstr>B3</vt:lpstr>
      <vt:lpstr>V2</vt:lpstr>
      <vt:lpstr>V1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Martinez</dc:creator>
  <cp:lastModifiedBy>Jose Antonio Cairampoma Granados</cp:lastModifiedBy>
  <cp:lastPrinted>2010-10-14T23:52:25Z</cp:lastPrinted>
  <dcterms:created xsi:type="dcterms:W3CDTF">2005-11-28T21:38:56Z</dcterms:created>
  <dcterms:modified xsi:type="dcterms:W3CDTF">2015-02-11T21:17:26Z</dcterms:modified>
</cp:coreProperties>
</file>