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0" windowWidth="20490" windowHeight="715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74" i="10" l="1"/>
  <c r="F975" i="10"/>
  <c r="G974" i="10"/>
  <c r="G975" i="10"/>
  <c r="H974" i="10"/>
  <c r="H975" i="10"/>
  <c r="I974" i="10"/>
  <c r="I975" i="10"/>
  <c r="J974" i="10"/>
  <c r="J975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<sst xmlns="http://schemas.openxmlformats.org/spreadsheetml/2006/main" count="24920" uniqueCount="17911">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</sst>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6135936"/>
        <c:axId val="106137472"/>
      </c:barChart>
      <c:catAx>
        <c:axId val="10613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137472"/>
        <c:crosses val="autoZero"/>
        <c:auto val="1"/>
        <c:lblAlgn val="ctr"/>
        <c:lblOffset val="100"/>
        <c:noMultiLvlLbl val="0"/>
      </c:catAx>
      <c:valAx>
        <c:axId val="1061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1359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654336"/>
        <c:axId val="106660224"/>
      </c:barChart>
      <c:catAx>
        <c:axId val="1066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660224"/>
        <c:crosses val="autoZero"/>
        <c:auto val="1"/>
        <c:lblAlgn val="ctr"/>
        <c:lblOffset val="100"/>
        <c:noMultiLvlLbl val="0"/>
      </c:catAx>
      <c:valAx>
        <c:axId val="1066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65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23845248"/>
        <c:axId val="123859328"/>
      </c:barChart>
      <c:catAx>
        <c:axId val="12384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859328"/>
        <c:crosses val="autoZero"/>
        <c:auto val="1"/>
        <c:lblAlgn val="ctr"/>
        <c:lblOffset val="100"/>
        <c:noMultiLvlLbl val="0"/>
      </c:catAx>
      <c:valAx>
        <c:axId val="1238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8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37111040"/>
        <c:axId val="137112576"/>
      </c:barChart>
      <c:catAx>
        <c:axId val="13711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112576"/>
        <c:crosses val="autoZero"/>
        <c:auto val="1"/>
        <c:lblAlgn val="ctr"/>
        <c:lblOffset val="100"/>
        <c:noMultiLvlLbl val="0"/>
      </c:catAx>
      <c:valAx>
        <c:axId val="1371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11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6781184"/>
        <c:axId val="156782976"/>
      </c:barChart>
      <c:catAx>
        <c:axId val="1567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782976"/>
        <c:crosses val="autoZero"/>
        <c:auto val="1"/>
        <c:lblAlgn val="ctr"/>
        <c:lblOffset val="100"/>
        <c:noMultiLvlLbl val="0"/>
      </c:catAx>
      <c:valAx>
        <c:axId val="15678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0" totalsRowShown="0" headerRowDxfId="16434" dataDxfId="16433">
  <autoFilter ref="A1:Y280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75" totalsRowShown="0" headerRowDxfId="16407" headerRowBorderDxfId="16406" headerRowCellStyle="Énfasis6">
  <autoFilter ref="A1:J97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H1" activePane="topRight" state="frozen"/>
      <selection pane="topRight" activeCell="IO3" sqref="IO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1445</v>
      </c>
      <c r="IL2" s="2355" t="s">
        <v>1445</v>
      </c>
      <c r="IM2" s="2354"/>
      <c r="IN2" s="2354"/>
      <c r="IO2" s="2355" t="s">
        <v>17898</v>
      </c>
      <c r="IP2" s="2355" t="s">
        <v>17910</v>
      </c>
      <c r="IQ2" s="2355"/>
      <c r="IR2" s="2355"/>
      <c r="IS2" s="2355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17890</v>
      </c>
      <c r="IJ3" s="2355" t="s">
        <v>17890</v>
      </c>
      <c r="IK3" s="2355" t="s">
        <v>17894</v>
      </c>
      <c r="IL3" s="2355" t="s">
        <v>17895</v>
      </c>
      <c r="IM3" s="2354"/>
      <c r="IN3" s="2354"/>
      <c r="IO3" s="2355"/>
      <c r="IP3" s="2355"/>
      <c r="IQ3" s="2355"/>
      <c r="IR3" s="2355"/>
      <c r="IS3" s="2355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 t="s">
        <v>17886</v>
      </c>
      <c r="IL4" s="2145" t="s">
        <v>1000</v>
      </c>
      <c r="IM4" s="2354"/>
      <c r="IN4" s="2354"/>
      <c r="IO4" s="2145" t="s">
        <v>17902</v>
      </c>
      <c r="IP4" s="2355" t="s">
        <v>17902</v>
      </c>
      <c r="IQ4" s="2355" t="s">
        <v>17908</v>
      </c>
      <c r="IR4" s="2355" t="s">
        <v>17908</v>
      </c>
      <c r="IS4" s="2355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17891</v>
      </c>
      <c r="IK5" s="2355" t="s">
        <v>17896</v>
      </c>
      <c r="IL5" s="2355" t="s">
        <v>17897</v>
      </c>
      <c r="IM5" s="2354"/>
      <c r="IN5" s="2354"/>
      <c r="IO5" s="2355" t="s">
        <v>1448</v>
      </c>
      <c r="IP5" s="2355" t="s">
        <v>1448</v>
      </c>
      <c r="IQ5" s="2355"/>
      <c r="IR5" s="2355"/>
      <c r="IS5" s="2355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0"/>
  <sheetViews>
    <sheetView zoomScaleNormal="100" workbookViewId="0">
      <pane xSplit="7" ySplit="1" topLeftCell="O272" activePane="bottomRight" state="frozen"/>
      <selection pane="topRight" activeCell="E1" sqref="E1"/>
      <selection pane="bottomLeft" activeCell="A3" sqref="A3"/>
      <selection pane="bottomRight" activeCell="O280" sqref="O280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84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11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9</v>
      </c>
    </row>
    <row r="275" spans="1:25" ht="25.5">
      <c r="A275" s="2349">
        <v>42460</v>
      </c>
      <c r="B275" s="2258" t="s">
        <v>17892</v>
      </c>
      <c r="C275" s="2343" t="s">
        <v>150</v>
      </c>
      <c r="D275" s="2336" t="s">
        <v>49</v>
      </c>
      <c r="E275" s="2344" t="s">
        <v>17893</v>
      </c>
      <c r="F275" s="2283" t="s">
        <v>86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56" t="s">
        <v>1421</v>
      </c>
      <c r="P275" s="2349">
        <v>42460</v>
      </c>
      <c r="Q275" s="2350">
        <v>0.375</v>
      </c>
      <c r="R275" s="2349">
        <v>42461</v>
      </c>
      <c r="S275" s="2351">
        <v>0.5</v>
      </c>
      <c r="T275" s="2360">
        <v>11</v>
      </c>
      <c r="U275" s="2344"/>
      <c r="V275" s="2340">
        <f>Tabla1[[#This Row],[Horas Estimadas Programacion]]-Tabla1[[#This Row],[Horas Reales]]</f>
        <v>-7</v>
      </c>
      <c r="W275" s="2341">
        <f>IFERROR(Tabla1[[#This Row],[Diferencia]]/Tabla1[[#This Row],[Horas Reales]],"")</f>
        <v>-0.63636363636363635</v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  <row r="276" spans="1:25" ht="25.5">
      <c r="A276" s="2357">
        <v>42464</v>
      </c>
      <c r="B276" s="1222" t="s">
        <v>17900</v>
      </c>
      <c r="C276" s="1211"/>
      <c r="D276" s="1224" t="s">
        <v>49</v>
      </c>
      <c r="E276" s="2346" t="s">
        <v>17901</v>
      </c>
      <c r="F276" s="2283" t="s">
        <v>87</v>
      </c>
      <c r="G276" s="2337" t="s">
        <v>25</v>
      </c>
      <c r="H276" s="2282"/>
      <c r="I276" s="2282"/>
      <c r="J276" s="2282"/>
      <c r="K276" s="2282"/>
      <c r="L276" s="2346">
        <v>4</v>
      </c>
      <c r="M276" s="2282"/>
      <c r="N276" s="2356"/>
      <c r="O276" s="2356"/>
      <c r="P276" s="2357"/>
      <c r="Q276" s="2358"/>
      <c r="R276" s="2266"/>
      <c r="T276" s="2356"/>
      <c r="U276" s="2346"/>
      <c r="V276" s="2360">
        <f>Tabla1[[#This Row],[Horas Estimadas Programacion]]-Tabla1[[#This Row],[Horas Reales]]</f>
        <v>4</v>
      </c>
      <c r="W276" s="46" t="str">
        <f>IFERROR(Tabla1[[#This Row],[Diferencia]]/Tabla1[[#This Row],[Horas Reales]],"")</f>
        <v/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0</v>
      </c>
    </row>
    <row r="277" spans="1:25" ht="25.5">
      <c r="A277" s="2357">
        <v>42464</v>
      </c>
      <c r="B277" s="1222" t="s">
        <v>17902</v>
      </c>
      <c r="C277" s="1211"/>
      <c r="D277" s="1224" t="s">
        <v>49</v>
      </c>
      <c r="E277" s="2346" t="s">
        <v>17905</v>
      </c>
      <c r="F277" s="2283" t="s">
        <v>84</v>
      </c>
      <c r="G277" s="2282" t="s">
        <v>13</v>
      </c>
      <c r="H277" s="2282"/>
      <c r="I277" s="2282"/>
      <c r="J277" s="2282"/>
      <c r="K277" s="2282"/>
      <c r="L277" s="2346">
        <v>8</v>
      </c>
      <c r="M277" s="2282"/>
      <c r="N277" s="2356"/>
      <c r="O277" s="2356" t="s">
        <v>58</v>
      </c>
      <c r="P277" s="2357">
        <v>42464</v>
      </c>
      <c r="Q277" s="2358">
        <v>0.6875</v>
      </c>
      <c r="R277" s="2266"/>
      <c r="T277" s="2356"/>
      <c r="U277" s="2346"/>
      <c r="V277" s="2360">
        <f>Tabla1[[#This Row],[Horas Estimadas Programacion]]-Tabla1[[#This Row],[Horas Reales]]</f>
        <v>8</v>
      </c>
      <c r="W277" s="46" t="str">
        <f>IFERROR(Tabla1[[#This Row],[Diferencia]]/Tabla1[[#This Row],[Horas Reales]],"")</f>
        <v/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1.5</v>
      </c>
    </row>
    <row r="278" spans="1:25" ht="25.5">
      <c r="A278" s="2357">
        <v>42464</v>
      </c>
      <c r="B278" s="1222" t="s">
        <v>17903</v>
      </c>
      <c r="C278" s="1211"/>
      <c r="D278" s="1224" t="s">
        <v>49</v>
      </c>
      <c r="E278" s="2346" t="s">
        <v>17904</v>
      </c>
      <c r="F278" s="2283" t="s">
        <v>84</v>
      </c>
      <c r="G278" s="2282" t="s">
        <v>6</v>
      </c>
      <c r="H278" s="2282"/>
      <c r="I278" s="2282"/>
      <c r="J278" s="2282"/>
      <c r="K278" s="2282"/>
      <c r="L278" s="2346">
        <v>3</v>
      </c>
      <c r="M278" s="2282"/>
      <c r="N278" s="2356"/>
      <c r="O278" s="2356" t="s">
        <v>56</v>
      </c>
      <c r="P278" s="2357">
        <v>42465</v>
      </c>
      <c r="Q278" s="2358">
        <v>0.375</v>
      </c>
      <c r="R278" s="2266"/>
      <c r="T278" s="2356"/>
      <c r="U278" s="2346"/>
      <c r="V278" s="2360">
        <f>Tabla1[[#This Row],[Horas Estimadas Programacion]]-Tabla1[[#This Row],[Horas Reales]]</f>
        <v>3</v>
      </c>
      <c r="W278" s="46" t="str">
        <f>IFERROR(Tabla1[[#This Row],[Diferencia]]/Tabla1[[#This Row],[Horas Reales]],"")</f>
        <v/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0</v>
      </c>
    </row>
    <row r="279" spans="1:25" ht="25.5">
      <c r="A279" s="2357">
        <v>42464</v>
      </c>
      <c r="B279" s="1222" t="s">
        <v>17906</v>
      </c>
      <c r="C279" s="1211"/>
      <c r="D279" s="1224" t="s">
        <v>49</v>
      </c>
      <c r="E279" s="2346" t="s">
        <v>17907</v>
      </c>
      <c r="F279" s="2283" t="s">
        <v>84</v>
      </c>
      <c r="G279" s="2337" t="s">
        <v>25</v>
      </c>
      <c r="H279" s="2282"/>
      <c r="I279" s="2282"/>
      <c r="J279" s="2282"/>
      <c r="K279" s="2282"/>
      <c r="L279" s="2346">
        <v>4</v>
      </c>
      <c r="M279" s="2282"/>
      <c r="N279" s="2356"/>
      <c r="O279" s="2356" t="s">
        <v>1421</v>
      </c>
      <c r="P279" s="2357">
        <v>42465</v>
      </c>
      <c r="Q279" s="2358">
        <v>0.375</v>
      </c>
      <c r="R279" s="2266"/>
      <c r="T279" s="2356"/>
      <c r="U279" s="2346"/>
      <c r="V279" s="2360">
        <f>Tabla1[[#This Row],[Horas Estimadas Programacion]]-Tabla1[[#This Row],[Horas Reales]]</f>
        <v>4</v>
      </c>
      <c r="W279" s="46" t="str">
        <f>IFERROR(Tabla1[[#This Row],[Diferencia]]/Tabla1[[#This Row],[Horas Reales]],"")</f>
        <v/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0</v>
      </c>
    </row>
    <row r="280" spans="1:25" ht="25.5">
      <c r="A280" s="2357">
        <v>42464</v>
      </c>
      <c r="B280" s="1222" t="s">
        <v>17908</v>
      </c>
      <c r="C280" s="1211"/>
      <c r="D280" s="1224" t="s">
        <v>49</v>
      </c>
      <c r="E280" s="2346" t="s">
        <v>17909</v>
      </c>
      <c r="F280" s="2283" t="s">
        <v>87</v>
      </c>
      <c r="G280" s="2282"/>
      <c r="H280" s="2282"/>
      <c r="I280" s="2282"/>
      <c r="J280" s="2282"/>
      <c r="K280" s="2282"/>
      <c r="L280" s="2346">
        <v>16</v>
      </c>
      <c r="M280" s="2282"/>
      <c r="N280" s="2356"/>
      <c r="O280" s="2356"/>
      <c r="P280" s="2266"/>
      <c r="Q280" s="2357"/>
      <c r="R280" s="2266"/>
      <c r="T280" s="2356"/>
      <c r="U280" s="2346"/>
      <c r="V280" s="2360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5"/>
  <sheetViews>
    <sheetView topLeftCell="A956" workbookViewId="0">
      <selection activeCell="E978" sqref="E97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82" customFormat="1">
      <c r="A854" s="2365">
        <v>42431</v>
      </c>
      <c r="B854" s="2378" t="s">
        <v>59</v>
      </c>
      <c r="C854" s="2382" t="s">
        <v>1292</v>
      </c>
      <c r="D854" s="2380">
        <v>8</v>
      </c>
      <c r="E854" s="2380" t="s">
        <v>291</v>
      </c>
      <c r="F854" s="2379" t="e">
        <f>VLOOKUP(Tabla4[[#This Row],[RCR]],Tabla1[[#All],[RCR]:[Horas Factory]],2,FALSE)</f>
        <v>#N/A</v>
      </c>
      <c r="G854" s="2379" t="e">
        <f>VLOOKUP(Tabla4[[#This Row],[RCR]],Tabla1[[#All],[RCR]:[Horas Factory]],6,FALSE)</f>
        <v>#N/A</v>
      </c>
      <c r="H854" s="2379" t="e">
        <f>VLOOKUP(Tabla4[[#This Row],[RCR]],Tabla1[[#All],[RCR]:[Horas Factory]],9,FALSE)</f>
        <v>#N/A</v>
      </c>
      <c r="I854" s="2379">
        <f>WEEKNUM(Tabla4[[#This Row],[Fecha]],2)</f>
        <v>10</v>
      </c>
      <c r="J854" s="2379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82" customFormat="1">
      <c r="A874" s="2378">
        <v>42439</v>
      </c>
      <c r="B874" s="2365" t="s">
        <v>56</v>
      </c>
      <c r="C874" s="2382" t="s">
        <v>1293</v>
      </c>
      <c r="D874" s="2382">
        <v>2</v>
      </c>
      <c r="E874" s="2380" t="s">
        <v>204</v>
      </c>
      <c r="F874" s="2379" t="str">
        <f>VLOOKUP(Tabla4[[#This Row],[RCR]],Tabla1[[#All],[RCR]:[Horas Factory]],2,FALSE)</f>
        <v>HIP</v>
      </c>
      <c r="G874" s="2379" t="str">
        <f>VLOOKUP(Tabla4[[#This Row],[RCR]],Tabla1[[#All],[RCR]:[Horas Factory]],6,FALSE)</f>
        <v>Melissa Espinoza</v>
      </c>
      <c r="H874" s="2379">
        <f>VLOOKUP(Tabla4[[#This Row],[RCR]],Tabla1[[#All],[RCR]:[Horas Factory]],9,FALSE)</f>
        <v>0</v>
      </c>
      <c r="I874" s="2379">
        <f>WEEKNUM(Tabla4[[#This Row],[Fecha]],2)</f>
        <v>11</v>
      </c>
      <c r="J874" s="2379">
        <f>MONTH(Tabla4[[#This Row],[Fecha]])</f>
        <v>3</v>
      </c>
    </row>
    <row r="875" spans="1:10" s="2382" customFormat="1">
      <c r="A875" s="2378">
        <v>42439</v>
      </c>
      <c r="B875" s="2365" t="s">
        <v>56</v>
      </c>
      <c r="C875" s="2382" t="s">
        <v>1275</v>
      </c>
      <c r="D875" s="2375">
        <v>3</v>
      </c>
      <c r="E875" s="2380" t="s">
        <v>204</v>
      </c>
      <c r="F875" s="2379" t="e">
        <f>VLOOKUP(Tabla4[[#This Row],[RCR]],Tabla1[[#All],[RCR]:[Horas Factory]],2,FALSE)</f>
        <v>#N/A</v>
      </c>
      <c r="G875" s="2379" t="e">
        <f>VLOOKUP(Tabla4[[#This Row],[RCR]],Tabla1[[#All],[RCR]:[Horas Factory]],6,FALSE)</f>
        <v>#N/A</v>
      </c>
      <c r="H875" s="2379" t="e">
        <f>VLOOKUP(Tabla4[[#This Row],[RCR]],Tabla1[[#All],[RCR]:[Horas Factory]],9,FALSE)</f>
        <v>#N/A</v>
      </c>
      <c r="I875" s="2379">
        <f>WEEKNUM(Tabla4[[#This Row],[Fecha]],2)</f>
        <v>11</v>
      </c>
      <c r="J875" s="2379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30" t="e">
        <f>VLOOKUP(Tabla4[[#This Row],[RCR]],Tabla1[[#All],[RCR]:[Horas Factory]],2,FALSE)</f>
        <v>#N/A</v>
      </c>
      <c r="G894" s="2230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30" t="str">
        <f>VLOOKUP(Tabla4[[#This Row],[RCR]],Tabla1[[#All],[RCR]:[Horas Factory]],2,FALSE)</f>
        <v>REC</v>
      </c>
      <c r="G895" s="2230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30" t="str">
        <f>VLOOKUP(Tabla4[[#This Row],[RCR]],Tabla1[[#All],[RCR]:[Horas Factory]],2,FALSE)</f>
        <v>APE</v>
      </c>
      <c r="G896" s="2230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30" t="str">
        <f>VLOOKUP(Tabla4[[#This Row],[RCR]],Tabla1[[#All],[RCR]:[Horas Factory]],2,FALSE)</f>
        <v>PED</v>
      </c>
      <c r="G897" s="2230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30" t="str">
        <f>VLOOKUP(Tabla4[[#This Row],[RCR]],Tabla1[[#All],[RCR]:[Horas Factory]],2,FALSE)</f>
        <v>CRA</v>
      </c>
      <c r="G898" s="2230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30" t="str">
        <f>VLOOKUP(Tabla4[[#This Row],[RCR]],Tabla1[[#All],[RCR]:[Horas Factory]],2,FALSE)</f>
        <v>PED</v>
      </c>
      <c r="G899" s="2230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97" customFormat="1">
      <c r="A905" s="2309">
        <v>42445</v>
      </c>
      <c r="B905" s="2308" t="s">
        <v>54</v>
      </c>
      <c r="C905" s="2308" t="s">
        <v>17858</v>
      </c>
      <c r="D905" s="2308">
        <v>1.25</v>
      </c>
      <c r="E905" s="2286" t="s">
        <v>291</v>
      </c>
      <c r="F905" s="2292" t="e">
        <f>VLOOKUP(Tabla4[[#This Row],[RCR]],Tabla1[[#All],[RCR]:[Horas Factory]],2,FALSE)</f>
        <v>#N/A</v>
      </c>
      <c r="G905" s="2292" t="e">
        <f>VLOOKUP(Tabla4[[#This Row],[RCR]],Tabla1[[#All],[RCR]:[Horas Factory]],6,FALSE)</f>
        <v>#N/A</v>
      </c>
      <c r="H905" s="2292" t="e">
        <f>VLOOKUP(Tabla4[[#This Row],[RCR]],Tabla1[[#All],[RCR]:[Horas Factory]],9,FALSE)</f>
        <v>#N/A</v>
      </c>
      <c r="I905" s="2292">
        <f>WEEKNUM(Tabla4[[#This Row],[Fecha]],2)</f>
        <v>12</v>
      </c>
      <c r="J905" s="2292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30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30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30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30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85">
        <v>42446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42446</v>
      </c>
      <c r="B914" s="2285" t="s">
        <v>56</v>
      </c>
      <c r="C914" s="2284" t="s">
        <v>1283</v>
      </c>
      <c r="D914" s="2289">
        <v>6</v>
      </c>
      <c r="E914" s="2286" t="s">
        <v>291</v>
      </c>
      <c r="F914" s="2287" t="str">
        <f>VLOOKUP(Tabla4[[#This Row],[RCR]],Tabla1[[#All],[RCR]:[Horas Factory]],2,FALSE)</f>
        <v>CCC</v>
      </c>
      <c r="G914" s="2287" t="str">
        <f>VLOOKUP(Tabla4[[#This Row],[RCR]],Tabla1[[#All],[RCR]:[Horas Factory]],6,FALSE)</f>
        <v>Jorge Florencio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42446</v>
      </c>
      <c r="B915" s="2285" t="s">
        <v>964</v>
      </c>
      <c r="C915" s="2284" t="s">
        <v>1441</v>
      </c>
      <c r="D915" s="2289">
        <v>8</v>
      </c>
      <c r="E915" s="2286" t="s">
        <v>291</v>
      </c>
      <c r="F915" s="2287" t="e">
        <f>VLOOKUP(Tabla4[[#This Row],[RCR]],Tabla1[[#All],[RCR]:[Horas Factory]],2,FALSE)</f>
        <v>#N/A</v>
      </c>
      <c r="G915" s="2287" t="e">
        <f>VLOOKUP(Tabla4[[#This Row],[RCR]],Tabla1[[#All],[RCR]:[Horas Factory]],6,FALSE)</f>
        <v>#N/A</v>
      </c>
      <c r="H915" s="2287" t="e">
        <f>VLOOKUP(Tabla4[[#This Row],[RCR]],Tabla1[[#All],[RCR]:[Horas Factory]],9,FALSE)</f>
        <v>#N/A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42447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12</v>
      </c>
      <c r="J916" s="2287">
        <f>MONTH(Tabla4[[#This Row],[Fecha]])</f>
        <v>3</v>
      </c>
    </row>
    <row r="917" spans="1:10">
      <c r="A917" s="2285">
        <v>42447</v>
      </c>
      <c r="B917" s="2285" t="s">
        <v>57</v>
      </c>
      <c r="C917" s="2284" t="s">
        <v>1447</v>
      </c>
      <c r="D917" s="2289">
        <v>8</v>
      </c>
      <c r="E917" s="2286" t="s">
        <v>291</v>
      </c>
      <c r="F917" s="2287" t="str">
        <f>VLOOKUP(Tabla4[[#This Row],[RCR]],Tabla1[[#All],[RCR]:[Horas Factory]],2,FALSE)</f>
        <v>APE</v>
      </c>
      <c r="G917" s="2287" t="str">
        <f>VLOOKUP(Tabla4[[#This Row],[RCR]],Tabla1[[#All],[RCR]:[Horas Factory]],6,FALSE)</f>
        <v>Sandro Quintana</v>
      </c>
      <c r="H917" s="2287">
        <f>VLOOKUP(Tabla4[[#This Row],[RCR]],Tabla1[[#All],[RCR]:[Horas Factory]],9,FALSE)</f>
        <v>0</v>
      </c>
      <c r="I917" s="2287">
        <f>WEEKNUM(Tabla4[[#This Row],[Fecha]],2)</f>
        <v>12</v>
      </c>
      <c r="J917" s="2287">
        <f>MONTH(Tabla4[[#This Row],[Fecha]])</f>
        <v>3</v>
      </c>
    </row>
    <row r="918" spans="1:10">
      <c r="A918" s="2285">
        <v>42447</v>
      </c>
      <c r="B918" s="2285" t="s">
        <v>56</v>
      </c>
      <c r="C918" s="2284" t="s">
        <v>1283</v>
      </c>
      <c r="D918" s="2289">
        <v>4</v>
      </c>
      <c r="E918" s="2286" t="s">
        <v>291</v>
      </c>
      <c r="F918" s="2287" t="str">
        <f>VLOOKUP(Tabla4[[#This Row],[RCR]],Tabla1[[#All],[RCR]:[Horas Factory]],2,FALSE)</f>
        <v>CCC</v>
      </c>
      <c r="G918" s="2287" t="str">
        <f>VLOOKUP(Tabla4[[#This Row],[RCR]],Tabla1[[#All],[RCR]:[Horas Factory]],6,FALSE)</f>
        <v>Jorge Florencio</v>
      </c>
      <c r="H918" s="2287">
        <f>VLOOKUP(Tabla4[[#This Row],[RCR]],Tabla1[[#All],[RCR]:[Horas Factory]],9,FALSE)</f>
        <v>0</v>
      </c>
      <c r="I918" s="2287">
        <f>WEEKNUM(Tabla4[[#This Row],[Fecha]],2)</f>
        <v>12</v>
      </c>
      <c r="J918" s="2287">
        <f>MONTH(Tabla4[[#This Row],[Fecha]])</f>
        <v>3</v>
      </c>
    </row>
    <row r="919" spans="1:10">
      <c r="A919" s="2285">
        <v>42450</v>
      </c>
      <c r="B919" s="2285" t="s">
        <v>58</v>
      </c>
      <c r="C919" s="2284" t="s">
        <v>1424</v>
      </c>
      <c r="D919" s="2289">
        <v>8</v>
      </c>
      <c r="E919" s="2286" t="s">
        <v>291</v>
      </c>
      <c r="F919" s="2287" t="str">
        <f>VLOOKUP(Tabla4[[#This Row],[RCR]],Tabla1[[#All],[RCR]:[Horas Factory]],2,FALSE)</f>
        <v>DAT</v>
      </c>
      <c r="G919" s="2287" t="str">
        <f>VLOOKUP(Tabla4[[#This Row],[RCR]],Tabla1[[#All],[RCR]:[Horas Factory]],6,FALSE)</f>
        <v>Monica Chacon</v>
      </c>
      <c r="H919" s="2287">
        <f>VLOOKUP(Tabla4[[#This Row],[RCR]],Tabla1[[#All],[RCR]:[Horas Factory]],9,FALSE)</f>
        <v>0</v>
      </c>
      <c r="I919" s="2287">
        <f>WEEKNUM(Tabla4[[#This Row],[Fecha]],2)</f>
        <v>13</v>
      </c>
      <c r="J919" s="2287">
        <f>MONTH(Tabla4[[#This Row],[Fecha]])</f>
        <v>3</v>
      </c>
    </row>
    <row r="920" spans="1:10">
      <c r="A920" s="2288">
        <v>42450</v>
      </c>
      <c r="B920" s="2288" t="s">
        <v>57</v>
      </c>
      <c r="C920" s="2284" t="s">
        <v>1447</v>
      </c>
      <c r="D920" s="2286">
        <v>5</v>
      </c>
      <c r="E920" s="2286" t="s">
        <v>291</v>
      </c>
      <c r="F920" s="2290" t="str">
        <f>VLOOKUP(Tabla4[[#This Row],[RCR]],Tabla1[[#All],[RCR]:[Horas Factory]],2,FALSE)</f>
        <v>APE</v>
      </c>
      <c r="G920" s="2290" t="str">
        <f>VLOOKUP(Tabla4[[#This Row],[RCR]],Tabla1[[#All],[RCR]:[Horas Factory]],6,FALSE)</f>
        <v>Sandro Quintana</v>
      </c>
      <c r="H920" s="2290">
        <f>VLOOKUP(Tabla4[[#This Row],[RCR]],Tabla1[[#All],[RCR]:[Horas Factory]],9,FALSE)</f>
        <v>0</v>
      </c>
      <c r="I920" s="2290">
        <f>WEEKNUM(Tabla4[[#This Row],[Fecha]],2)</f>
        <v>13</v>
      </c>
      <c r="J920" s="2290">
        <f>MONTH(Tabla4[[#This Row],[Fecha]])</f>
        <v>3</v>
      </c>
    </row>
    <row r="921" spans="1:10" s="2361" customFormat="1">
      <c r="A921" s="2369">
        <v>42450</v>
      </c>
      <c r="B921" s="2368" t="s">
        <v>964</v>
      </c>
      <c r="C921" s="2368" t="s">
        <v>17867</v>
      </c>
      <c r="D921" s="2368">
        <v>8</v>
      </c>
      <c r="E921" s="2370" t="s">
        <v>291</v>
      </c>
      <c r="F921" s="2367" t="e">
        <f>VLOOKUP(Tabla4[[#This Row],[RCR]],Tabla1[[#All],[RCR]:[Horas Factory]],2,FALSE)</f>
        <v>#N/A</v>
      </c>
      <c r="G921" s="2367" t="e">
        <f>VLOOKUP(Tabla4[[#This Row],[RCR]],Tabla1[[#All],[RCR]:[Horas Factory]],6,FALSE)</f>
        <v>#N/A</v>
      </c>
      <c r="H921" s="2367" t="e">
        <f>VLOOKUP(Tabla4[[#This Row],[RCR]],Tabla1[[#All],[RCR]:[Horas Factory]],9,FALSE)</f>
        <v>#N/A</v>
      </c>
      <c r="I921" s="2367">
        <f>WEEKNUM(Tabla4[[#This Row],[Fecha]],2)</f>
        <v>13</v>
      </c>
      <c r="J921" s="2367">
        <f>MONTH(Tabla4[[#This Row],[Fecha]])</f>
        <v>3</v>
      </c>
    </row>
    <row r="922" spans="1:10">
      <c r="A922" s="2296">
        <v>42446</v>
      </c>
      <c r="B922" s="2295" t="s">
        <v>56</v>
      </c>
      <c r="C922" s="2291" t="s">
        <v>1275</v>
      </c>
      <c r="D922" s="2298">
        <v>2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42446</v>
      </c>
      <c r="B923" s="2294" t="s">
        <v>57</v>
      </c>
      <c r="C923" s="2291" t="s">
        <v>1379</v>
      </c>
      <c r="D923" s="2298">
        <v>6</v>
      </c>
      <c r="E923" s="2293" t="s">
        <v>204</v>
      </c>
      <c r="F923" s="2292" t="str">
        <f>VLOOKUP(Tabla4[[#This Row],[RCR]],Tabla1[[#All],[RCR]:[Horas Factory]],2,FALSE)</f>
        <v>PED</v>
      </c>
      <c r="G923" s="2292" t="str">
        <f>VLOOKUP(Tabla4[[#This Row],[RCR]],Tabla1[[#All],[RCR]:[Horas Factory]],6,FALSE)</f>
        <v>Monica Chacon</v>
      </c>
      <c r="H923" s="2292">
        <f>VLOOKUP(Tabla4[[#This Row],[RCR]],Tabla1[[#All],[RCR]:[Horas Factory]],9,FALSE)</f>
        <v>0</v>
      </c>
      <c r="I923" s="2292">
        <f>WEEKNUM(Tabla4[[#This Row],[Fecha]],2)</f>
        <v>12</v>
      </c>
      <c r="J923" s="2292">
        <f>MONTH(Tabla4[[#This Row],[Fecha]])</f>
        <v>3</v>
      </c>
    </row>
    <row r="924" spans="1:10">
      <c r="A924" s="2296">
        <v>42446</v>
      </c>
      <c r="B924" s="2294" t="s">
        <v>57</v>
      </c>
      <c r="C924" s="2291" t="s">
        <v>938</v>
      </c>
      <c r="D924" s="2297">
        <v>2</v>
      </c>
      <c r="E924" s="2293" t="s">
        <v>204</v>
      </c>
      <c r="F924" s="2292" t="str">
        <f>VLOOKUP(Tabla4[[#This Row],[RCR]],Tabla1[[#All],[RCR]:[Horas Factory]],2,FALSE)</f>
        <v>STO</v>
      </c>
      <c r="G924" s="2292" t="str">
        <f>VLOOKUP(Tabla4[[#This Row],[RCR]],Tabla1[[#All],[RCR]:[Horas Factory]],6,FALSE)</f>
        <v>Rosalvina Ramirez</v>
      </c>
      <c r="H924" s="2292">
        <f>VLOOKUP(Tabla4[[#This Row],[RCR]],Tabla1[[#All],[RCR]:[Horas Factory]],9,FALSE)</f>
        <v>0</v>
      </c>
      <c r="I924" s="2292">
        <f>WEEKNUM(Tabla4[[#This Row],[Fecha]],2)</f>
        <v>12</v>
      </c>
      <c r="J924" s="2292">
        <f>MONTH(Tabla4[[#This Row],[Fecha]])</f>
        <v>3</v>
      </c>
    </row>
    <row r="925" spans="1:10">
      <c r="A925" s="2296">
        <v>42447</v>
      </c>
      <c r="B925" s="2294" t="s">
        <v>964</v>
      </c>
      <c r="C925" s="2291" t="s">
        <v>1442</v>
      </c>
      <c r="D925" s="2297">
        <v>4</v>
      </c>
      <c r="E925" s="2293" t="s">
        <v>204</v>
      </c>
      <c r="F925" s="2292" t="e">
        <f>VLOOKUP(Tabla4[[#This Row],[RCR]],Tabla1[[#All],[RCR]:[Horas Factory]],2,FALSE)</f>
        <v>#N/A</v>
      </c>
      <c r="G925" s="2292" t="e">
        <f>VLOOKUP(Tabla4[[#This Row],[RCR]],Tabla1[[#All],[RCR]:[Horas Factory]],6,FALSE)</f>
        <v>#N/A</v>
      </c>
      <c r="H925" s="2292" t="e">
        <f>VLOOKUP(Tabla4[[#This Row],[RCR]],Tabla1[[#All],[RCR]:[Horas Factory]],9,FALSE)</f>
        <v>#N/A</v>
      </c>
      <c r="I925" s="2292">
        <f>WEEKNUM(Tabla4[[#This Row],[Fecha]],2)</f>
        <v>12</v>
      </c>
      <c r="J925" s="2292">
        <f>MONTH(Tabla4[[#This Row],[Fecha]])</f>
        <v>3</v>
      </c>
    </row>
    <row r="926" spans="1:10">
      <c r="A926" s="2296">
        <v>42450</v>
      </c>
      <c r="B926" s="2294" t="s">
        <v>56</v>
      </c>
      <c r="C926" s="2291" t="s">
        <v>1279</v>
      </c>
      <c r="D926" s="2297">
        <v>2</v>
      </c>
      <c r="E926" s="2293" t="s">
        <v>204</v>
      </c>
      <c r="F926" s="2292" t="str">
        <f>VLOOKUP(Tabla4[[#This Row],[RCR]],Tabla1[[#All],[RCR]:[Horas Factory]],2,FALSE)</f>
        <v>MAE</v>
      </c>
      <c r="G926" s="2292" t="str">
        <f>VLOOKUP(Tabla4[[#This Row],[RCR]],Tabla1[[#All],[RCR]:[Horas Factory]],6,FALSE)</f>
        <v>Melissa Espinoza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296">
        <v>42450</v>
      </c>
      <c r="B927" s="2294" t="s">
        <v>56</v>
      </c>
      <c r="C927" s="2291" t="s">
        <v>1285</v>
      </c>
      <c r="D927" s="2297">
        <v>2.5</v>
      </c>
      <c r="E927" s="2293" t="s">
        <v>204</v>
      </c>
      <c r="F927" s="2292" t="str">
        <f>VLOOKUP(Tabla4[[#This Row],[RCR]],Tabla1[[#All],[RCR]:[Horas Factory]],2,FALSE)</f>
        <v>PED</v>
      </c>
      <c r="G927" s="2292" t="str">
        <f>VLOOKUP(Tabla4[[#This Row],[RCR]],Tabla1[[#All],[RCR]:[Horas Factory]],6,FALSE)</f>
        <v>Jorge Yepez</v>
      </c>
      <c r="H927" s="2292">
        <f>VLOOKUP(Tabla4[[#This Row],[RCR]],Tabla1[[#All],[RCR]:[Horas Factory]],9,FALSE)</f>
        <v>0</v>
      </c>
      <c r="I927" s="2292">
        <f>WEEKNUM(Tabla4[[#This Row],[Fecha]],2)</f>
        <v>13</v>
      </c>
      <c r="J927" s="2292">
        <f>MONTH(Tabla4[[#This Row],[Fecha]])</f>
        <v>3</v>
      </c>
    </row>
    <row r="928" spans="1:10">
      <c r="A928" s="2296">
        <v>42450</v>
      </c>
      <c r="B928" s="2295" t="s">
        <v>56</v>
      </c>
      <c r="C928" s="2291" t="s">
        <v>1283</v>
      </c>
      <c r="D928" s="2298">
        <v>3</v>
      </c>
      <c r="E928" s="2293" t="s">
        <v>204</v>
      </c>
      <c r="F928" s="2292" t="str">
        <f>VLOOKUP(Tabla4[[#This Row],[RCR]],Tabla1[[#All],[RCR]:[Horas Factory]],2,FALSE)</f>
        <v>CCC</v>
      </c>
      <c r="G928" s="2292" t="str">
        <f>VLOOKUP(Tabla4[[#This Row],[RCR]],Tabla1[[#All],[RCR]:[Horas Factory]],6,FALSE)</f>
        <v>Jorge Florencio</v>
      </c>
      <c r="H928" s="2292">
        <f>VLOOKUP(Tabla4[[#This Row],[RCR]],Tabla1[[#All],[RCR]:[Horas Factory]],9,FALSE)</f>
        <v>0</v>
      </c>
      <c r="I928" s="2292">
        <f>WEEKNUM(Tabla4[[#This Row],[Fecha]],2)</f>
        <v>13</v>
      </c>
      <c r="J928" s="2292">
        <f>MONTH(Tabla4[[#This Row],[Fecha]])</f>
        <v>3</v>
      </c>
    </row>
    <row r="929" spans="1:10">
      <c r="A929" s="2296">
        <v>42450</v>
      </c>
      <c r="B929" s="2294" t="s">
        <v>57</v>
      </c>
      <c r="C929" s="2291" t="s">
        <v>1379</v>
      </c>
      <c r="D929" s="2298">
        <v>3</v>
      </c>
      <c r="E929" s="2293" t="s">
        <v>204</v>
      </c>
      <c r="F929" s="2292" t="str">
        <f>VLOOKUP(Tabla4[[#This Row],[RCR]],Tabla1[[#All],[RCR]:[Horas Factory]],2,FALSE)</f>
        <v>PED</v>
      </c>
      <c r="G929" s="2292" t="str">
        <f>VLOOKUP(Tabla4[[#This Row],[RCR]],Tabla1[[#All],[RCR]:[Horas Factory]],6,FALSE)</f>
        <v>Monica Chacon</v>
      </c>
      <c r="H929" s="2292">
        <f>VLOOKUP(Tabla4[[#This Row],[RCR]],Tabla1[[#All],[RCR]:[Horas Factory]],9,FALSE)</f>
        <v>0</v>
      </c>
      <c r="I929" s="2292">
        <f>WEEKNUM(Tabla4[[#This Row],[Fecha]],2)</f>
        <v>13</v>
      </c>
      <c r="J929" s="2292">
        <f>MONTH(Tabla4[[#This Row],[Fecha]])</f>
        <v>3</v>
      </c>
    </row>
    <row r="930" spans="1:10">
      <c r="A930" s="2315">
        <v>42451</v>
      </c>
      <c r="B930" s="2314" t="s">
        <v>54</v>
      </c>
      <c r="C930" s="2310" t="s">
        <v>1275</v>
      </c>
      <c r="D930" s="2317">
        <v>1.5</v>
      </c>
      <c r="E930" s="2312" t="s">
        <v>204</v>
      </c>
      <c r="F930" s="2311" t="e">
        <f>VLOOKUP(Tabla4[[#This Row],[RCR]],Tabla1[[#All],[RCR]:[Horas Factory]],2,FALSE)</f>
        <v>#N/A</v>
      </c>
      <c r="G930" s="2311" t="e">
        <f>VLOOKUP(Tabla4[[#This Row],[RCR]],Tabla1[[#All],[RCR]:[Horas Factory]],6,FALSE)</f>
        <v>#N/A</v>
      </c>
      <c r="H930" s="2311" t="e">
        <f>VLOOKUP(Tabla4[[#This Row],[RCR]],Tabla1[[#All],[RCR]:[Horas Factory]],9,FALSE)</f>
        <v>#N/A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5">
        <v>42451</v>
      </c>
      <c r="B931" s="2313" t="s">
        <v>56</v>
      </c>
      <c r="C931" s="2310" t="s">
        <v>1279</v>
      </c>
      <c r="D931" s="2316">
        <v>1</v>
      </c>
      <c r="E931" s="2312" t="s">
        <v>204</v>
      </c>
      <c r="F931" s="2311" t="str">
        <f>VLOOKUP(Tabla4[[#This Row],[RCR]],Tabla1[[#All],[RCR]:[Horas Factory]],2,FALSE)</f>
        <v>MAE</v>
      </c>
      <c r="G931" s="2311" t="str">
        <f>VLOOKUP(Tabla4[[#This Row],[RCR]],Tabla1[[#All],[RCR]:[Horas Factory]],6,FALSE)</f>
        <v>Melissa Espinoza</v>
      </c>
      <c r="H931" s="2311">
        <f>VLOOKUP(Tabla4[[#This Row],[RCR]],Tabla1[[#All],[RCR]:[Horas Factory]],9,FALSE)</f>
        <v>0</v>
      </c>
      <c r="I931" s="2311">
        <f>WEEKNUM(Tabla4[[#This Row],[Fecha]],2)</f>
        <v>13</v>
      </c>
      <c r="J931" s="2311">
        <f>MONTH(Tabla4[[#This Row],[Fecha]])</f>
        <v>3</v>
      </c>
    </row>
    <row r="932" spans="1:10">
      <c r="A932" s="2315">
        <v>42451</v>
      </c>
      <c r="B932" s="2313" t="s">
        <v>57</v>
      </c>
      <c r="C932" s="2310" t="s">
        <v>1447</v>
      </c>
      <c r="D932" s="2316">
        <v>2</v>
      </c>
      <c r="E932" s="2312" t="s">
        <v>204</v>
      </c>
      <c r="F932" s="2311" t="str">
        <f>VLOOKUP(Tabla4[[#This Row],[RCR]],Tabla1[[#All],[RCR]:[Horas Factory]],2,FALSE)</f>
        <v>APE</v>
      </c>
      <c r="G932" s="2311" t="str">
        <f>VLOOKUP(Tabla4[[#This Row],[RCR]],Tabla1[[#All],[RCR]:[Horas Factory]],6,FALSE)</f>
        <v>Sandro Quintana</v>
      </c>
      <c r="H932" s="2311">
        <f>VLOOKUP(Tabla4[[#This Row],[RCR]],Tabla1[[#All],[RCR]:[Horas Factory]],9,FALSE)</f>
        <v>0</v>
      </c>
      <c r="I932" s="2311">
        <f>WEEKNUM(Tabla4[[#This Row],[Fecha]],2)</f>
        <v>13</v>
      </c>
      <c r="J932" s="2311">
        <f>MONTH(Tabla4[[#This Row],[Fecha]])</f>
        <v>3</v>
      </c>
    </row>
    <row r="933" spans="1:10">
      <c r="A933" s="2315">
        <v>42451</v>
      </c>
      <c r="B933" s="2314" t="s">
        <v>57</v>
      </c>
      <c r="C933" s="2310" t="s">
        <v>1379</v>
      </c>
      <c r="D933" s="2316">
        <v>3</v>
      </c>
      <c r="E933" s="2312" t="s">
        <v>204</v>
      </c>
      <c r="F933" s="2311" t="str">
        <f>VLOOKUP(Tabla4[[#This Row],[RCR]],Tabla1[[#All],[RCR]:[Horas Factory]],2,FALSE)</f>
        <v>PED</v>
      </c>
      <c r="G933" s="2311" t="str">
        <f>VLOOKUP(Tabla4[[#This Row],[RCR]],Tabla1[[#All],[RCR]:[Horas Factory]],6,FALSE)</f>
        <v>Monica Chacon</v>
      </c>
      <c r="H933" s="2311">
        <f>VLOOKUP(Tabla4[[#This Row],[RCR]],Tabla1[[#All],[RCR]:[Horas Factory]],9,FALSE)</f>
        <v>0</v>
      </c>
      <c r="I933" s="2311">
        <f>WEEKNUM(Tabla4[[#This Row],[Fecha]],2)</f>
        <v>13</v>
      </c>
      <c r="J933" s="2311">
        <f>MONTH(Tabla4[[#This Row],[Fecha]])</f>
        <v>3</v>
      </c>
    </row>
    <row r="934" spans="1:10">
      <c r="A934" s="2319">
        <v>42451</v>
      </c>
      <c r="B934" s="2319" t="s">
        <v>56</v>
      </c>
      <c r="C934" s="2318" t="s">
        <v>1431</v>
      </c>
      <c r="D934" s="2323">
        <v>6</v>
      </c>
      <c r="E934" s="2320" t="s">
        <v>291</v>
      </c>
      <c r="F934" s="2321" t="str">
        <f>VLOOKUP(Tabla4[[#This Row],[RCR]],Tabla1[[#All],[RCR]:[Horas Factory]],2,FALSE)</f>
        <v>OCR</v>
      </c>
      <c r="G934" s="2321" t="str">
        <f>VLOOKUP(Tabla4[[#This Row],[RCR]],Tabla1[[#All],[RCR]:[Horas Factory]],6,FALSE)</f>
        <v>Monica Chacon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19">
        <v>42451</v>
      </c>
      <c r="B935" s="2319" t="s">
        <v>56</v>
      </c>
      <c r="C935" s="2318" t="s">
        <v>1445</v>
      </c>
      <c r="D935" s="2323">
        <v>1</v>
      </c>
      <c r="E935" s="2320" t="s">
        <v>291</v>
      </c>
      <c r="F935" s="2321" t="str">
        <f>VLOOKUP(Tabla4[[#This Row],[RCR]],Tabla1[[#All],[RCR]:[Horas Factory]],2,FALSE)</f>
        <v>MAE</v>
      </c>
      <c r="G935" s="2321" t="str">
        <f>VLOOKUP(Tabla4[[#This Row],[RCR]],Tabla1[[#All],[RCR]:[Horas Factory]],6,FALSE)</f>
        <v>Melissa Espinoza</v>
      </c>
      <c r="H935" s="2321">
        <f>VLOOKUP(Tabla4[[#This Row],[RCR]],Tabla1[[#All],[RCR]:[Horas Factory]],9,FALSE)</f>
        <v>0</v>
      </c>
      <c r="I935" s="2321">
        <f>WEEKNUM(Tabla4[[#This Row],[Fecha]],2)</f>
        <v>13</v>
      </c>
      <c r="J935" s="2321">
        <f>MONTH(Tabla4[[#This Row],[Fecha]])</f>
        <v>3</v>
      </c>
    </row>
    <row r="936" spans="1:10">
      <c r="A936" s="2319">
        <v>42451</v>
      </c>
      <c r="B936" s="2319" t="s">
        <v>58</v>
      </c>
      <c r="C936" s="2318" t="s">
        <v>1424</v>
      </c>
      <c r="D936" s="2323">
        <v>4.5</v>
      </c>
      <c r="E936" s="2320" t="s">
        <v>291</v>
      </c>
      <c r="F936" s="2321" t="str">
        <f>VLOOKUP(Tabla4[[#This Row],[RCR]],Tabla1[[#All],[RCR]:[Horas Factory]],2,FALSE)</f>
        <v>DAT</v>
      </c>
      <c r="G936" s="2321" t="str">
        <f>VLOOKUP(Tabla4[[#This Row],[RCR]],Tabla1[[#All],[RCR]:[Horas Factory]],6,FALSE)</f>
        <v>Monica Chacon</v>
      </c>
      <c r="H936" s="2321">
        <f>VLOOKUP(Tabla4[[#This Row],[RCR]],Tabla1[[#All],[RCR]:[Horas Factory]],9,FALSE)</f>
        <v>0</v>
      </c>
      <c r="I936" s="2321">
        <f>WEEKNUM(Tabla4[[#This Row],[Fecha]],2)</f>
        <v>13</v>
      </c>
      <c r="J936" s="2321">
        <f>MONTH(Tabla4[[#This Row],[Fecha]])</f>
        <v>3</v>
      </c>
    </row>
    <row r="937" spans="1:10">
      <c r="A937" s="2319">
        <v>42451</v>
      </c>
      <c r="B937" s="2319" t="s">
        <v>58</v>
      </c>
      <c r="C937" s="2318" t="s">
        <v>1425</v>
      </c>
      <c r="D937" s="2323">
        <v>3.5</v>
      </c>
      <c r="E937" s="2320" t="s">
        <v>291</v>
      </c>
      <c r="F937" s="2321" t="str">
        <f>VLOOKUP(Tabla4[[#This Row],[RCR]],Tabla1[[#All],[RCR]:[Horas Factory]],2,FALSE)</f>
        <v>DAT</v>
      </c>
      <c r="G937" s="2321" t="str">
        <f>VLOOKUP(Tabla4[[#This Row],[RCR]],Tabla1[[#All],[RCR]:[Horas Factory]],6,FALSE)</f>
        <v>Hernan Ramos</v>
      </c>
      <c r="H937" s="2321">
        <f>VLOOKUP(Tabla4[[#This Row],[RCR]],Tabla1[[#All],[RCR]:[Horas Factory]],9,FALSE)</f>
        <v>0</v>
      </c>
      <c r="I937" s="2321">
        <f>WEEKNUM(Tabla4[[#This Row],[Fecha]],2)</f>
        <v>13</v>
      </c>
      <c r="J937" s="2321">
        <f>MONTH(Tabla4[[#This Row],[Fecha]])</f>
        <v>3</v>
      </c>
    </row>
    <row r="938" spans="1:10">
      <c r="A938" s="2322">
        <v>42451</v>
      </c>
      <c r="B938" s="2322" t="s">
        <v>57</v>
      </c>
      <c r="C938" s="2318" t="s">
        <v>1438</v>
      </c>
      <c r="D938" s="2320">
        <v>4</v>
      </c>
      <c r="E938" s="2320" t="s">
        <v>291</v>
      </c>
      <c r="F938" s="2324" t="str">
        <f>VLOOKUP(Tabla4[[#This Row],[RCR]],Tabla1[[#All],[RCR]:[Horas Factory]],2,FALSE)</f>
        <v>MAE</v>
      </c>
      <c r="G938" s="2324" t="str">
        <f>VLOOKUP(Tabla4[[#This Row],[RCR]],Tabla1[[#All],[RCR]:[Horas Factory]],6,FALSE)</f>
        <v>Melissa Espinoza</v>
      </c>
      <c r="H938" s="2324">
        <f>VLOOKUP(Tabla4[[#This Row],[RCR]],Tabla1[[#All],[RCR]:[Horas Factory]],9,FALSE)</f>
        <v>0</v>
      </c>
      <c r="I938" s="2324">
        <f>WEEKNUM(Tabla4[[#This Row],[Fecha]],2)</f>
        <v>13</v>
      </c>
      <c r="J938" s="2324">
        <f>MONTH(Tabla4[[#This Row],[Fecha]])</f>
        <v>3</v>
      </c>
    </row>
    <row r="939" spans="1:10">
      <c r="A939" s="2362">
        <v>42452</v>
      </c>
      <c r="B939" s="2362" t="s">
        <v>964</v>
      </c>
      <c r="C939" s="2361" t="s">
        <v>17888</v>
      </c>
      <c r="D939" s="2366">
        <v>8</v>
      </c>
      <c r="E939" s="2363" t="s">
        <v>291</v>
      </c>
      <c r="F939" s="2364" t="e">
        <f>VLOOKUP(Tabla4[[#This Row],[RCR]],Tabla1[[#All],[RCR]:[Horas Factory]],2,FALSE)</f>
        <v>#N/A</v>
      </c>
      <c r="G939" s="2364" t="e">
        <f>VLOOKUP(Tabla4[[#This Row],[RCR]],Tabla1[[#All],[RCR]:[Horas Factory]],6,FALSE)</f>
        <v>#N/A</v>
      </c>
      <c r="H939" s="2364" t="e">
        <f>VLOOKUP(Tabla4[[#This Row],[RCR]],Tabla1[[#All],[RCR]:[Horas Factory]],9,FALSE)</f>
        <v>#N/A</v>
      </c>
      <c r="I939" s="2364">
        <f>WEEKNUM(Tabla4[[#This Row],[Fecha]],2)</f>
        <v>13</v>
      </c>
      <c r="J939" s="2364">
        <f>MONTH(Tabla4[[#This Row],[Fecha]])</f>
        <v>3</v>
      </c>
    </row>
    <row r="940" spans="1:10">
      <c r="A940" s="2365">
        <v>42457</v>
      </c>
      <c r="B940" s="2365" t="s">
        <v>964</v>
      </c>
      <c r="C940" s="2361" t="s">
        <v>17888</v>
      </c>
      <c r="D940" s="2363">
        <v>8</v>
      </c>
      <c r="E940" s="2363" t="s">
        <v>291</v>
      </c>
      <c r="F940" s="2367" t="e">
        <f>VLOOKUP(Tabla4[[#This Row],[RCR]],Tabla1[[#All],[RCR]:[Horas Factory]],2,FALSE)</f>
        <v>#N/A</v>
      </c>
      <c r="G940" s="2367" t="e">
        <f>VLOOKUP(Tabla4[[#This Row],[RCR]],Tabla1[[#All],[RCR]:[Horas Factory]],6,FALSE)</f>
        <v>#N/A</v>
      </c>
      <c r="H940" s="2367" t="e">
        <f>VLOOKUP(Tabla4[[#This Row],[RCR]],Tabla1[[#All],[RCR]:[Horas Factory]],9,FALSE)</f>
        <v>#N/A</v>
      </c>
      <c r="I940" s="2367">
        <f>WEEKNUM(Tabla4[[#This Row],[Fecha]],2)</f>
        <v>14</v>
      </c>
      <c r="J940" s="2367">
        <f>MONTH(Tabla4[[#This Row],[Fecha]])</f>
        <v>3</v>
      </c>
    </row>
    <row r="941" spans="1:10" s="2376" customFormat="1">
      <c r="A941" s="2383">
        <v>42452</v>
      </c>
      <c r="B941" s="2382" t="s">
        <v>56</v>
      </c>
      <c r="C941" s="2382" t="s">
        <v>1445</v>
      </c>
      <c r="D941" s="2382">
        <v>8</v>
      </c>
      <c r="E941" s="2384" t="s">
        <v>291</v>
      </c>
      <c r="F941" s="2381" t="str">
        <f>VLOOKUP(Tabla4[[#This Row],[RCR]],Tabla1[[#All],[RCR]:[Horas Factory]],2,FALSE)</f>
        <v>MAE</v>
      </c>
      <c r="G941" s="2381" t="str">
        <f>VLOOKUP(Tabla4[[#This Row],[RCR]],Tabla1[[#All],[RCR]:[Horas Factory]],6,FALSE)</f>
        <v>Melissa Espinoza</v>
      </c>
      <c r="H941" s="2381">
        <f>VLOOKUP(Tabla4[[#This Row],[RCR]],Tabla1[[#All],[RCR]:[Horas Factory]],9,FALSE)</f>
        <v>0</v>
      </c>
      <c r="I941" s="2381">
        <f>WEEKNUM(Tabla4[[#This Row],[Fecha]],2)</f>
        <v>13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56</v>
      </c>
      <c r="C942" s="2382" t="s">
        <v>1445</v>
      </c>
      <c r="D942" s="2382">
        <v>8</v>
      </c>
      <c r="E942" s="2384" t="s">
        <v>291</v>
      </c>
      <c r="F942" s="2381" t="str">
        <f>VLOOKUP(Tabla4[[#This Row],[RCR]],Tabla1[[#All],[RCR]:[Horas Factory]],2,FALSE)</f>
        <v>MAE</v>
      </c>
      <c r="G942" s="2381" t="str">
        <f>VLOOKUP(Tabla4[[#This Row],[RCR]],Tabla1[[#All],[RCR]:[Horas Factory]],6,FALSE)</f>
        <v>Melissa Espinoza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 s="2376" customFormat="1">
      <c r="A943" s="2383">
        <v>42452</v>
      </c>
      <c r="B943" s="2382" t="s">
        <v>58</v>
      </c>
      <c r="C943" s="2382" t="s">
        <v>1425</v>
      </c>
      <c r="D943" s="2382">
        <v>8</v>
      </c>
      <c r="E943" s="2384" t="s">
        <v>291</v>
      </c>
      <c r="F943" s="2381" t="str">
        <f>VLOOKUP(Tabla4[[#This Row],[RCR]],Tabla1[[#All],[RCR]:[Horas Factory]],2,FALSE)</f>
        <v>DAT</v>
      </c>
      <c r="G943" s="2381" t="str">
        <f>VLOOKUP(Tabla4[[#This Row],[RCR]],Tabla1[[#All],[RCR]:[Horas Factory]],6,FALSE)</f>
        <v>Hernan Ramos</v>
      </c>
      <c r="H943" s="2381">
        <f>VLOOKUP(Tabla4[[#This Row],[RCR]],Tabla1[[#All],[RCR]:[Horas Factory]],9,FALSE)</f>
        <v>0</v>
      </c>
      <c r="I943" s="2381">
        <f>WEEKNUM(Tabla4[[#This Row],[Fecha]],2)</f>
        <v>13</v>
      </c>
      <c r="J943" s="2381">
        <f>MONTH(Tabla4[[#This Row],[Fecha]])</f>
        <v>3</v>
      </c>
    </row>
    <row r="944" spans="1:10" s="2376" customFormat="1">
      <c r="A944" s="2383">
        <v>42457</v>
      </c>
      <c r="B944" s="2382" t="s">
        <v>58</v>
      </c>
      <c r="C944" s="2382" t="s">
        <v>17886</v>
      </c>
      <c r="D944" s="2382">
        <v>1</v>
      </c>
      <c r="E944" s="2384" t="s">
        <v>291</v>
      </c>
      <c r="F944" s="2381" t="str">
        <f>VLOOKUP(Tabla4[[#This Row],[RCR]],Tabla1[[#All],[RCR]:[Horas Factory]],2,FALSE)</f>
        <v>APE</v>
      </c>
      <c r="G944" s="2381" t="str">
        <f>VLOOKUP(Tabla4[[#This Row],[RCR]],Tabla1[[#All],[RCR]:[Horas Factory]],6,FALSE)</f>
        <v>Sandro Quintana</v>
      </c>
      <c r="H944" s="2381">
        <f>VLOOKUP(Tabla4[[#This Row],[RCR]],Tabla1[[#All],[RCR]:[Horas Factory]],9,FALSE)</f>
        <v>0</v>
      </c>
      <c r="I944" s="2381">
        <f>WEEKNUM(Tabla4[[#This Row],[Fecha]],2)</f>
        <v>14</v>
      </c>
      <c r="J944" s="2381">
        <f>MONTH(Tabla4[[#This Row],[Fecha]])</f>
        <v>3</v>
      </c>
    </row>
    <row r="945" spans="1:10" s="2376" customFormat="1">
      <c r="A945" s="2383">
        <v>42457</v>
      </c>
      <c r="B945" s="2382" t="s">
        <v>58</v>
      </c>
      <c r="C945" s="2382" t="s">
        <v>1425</v>
      </c>
      <c r="D945" s="2382">
        <v>6</v>
      </c>
      <c r="E945" s="2384" t="s">
        <v>291</v>
      </c>
      <c r="F945" s="2381" t="str">
        <f>VLOOKUP(Tabla4[[#This Row],[RCR]],Tabla1[[#All],[RCR]:[Horas Factory]],2,FALSE)</f>
        <v>DAT</v>
      </c>
      <c r="G945" s="2381" t="str">
        <f>VLOOKUP(Tabla4[[#This Row],[RCR]],Tabla1[[#All],[RCR]:[Horas Factory]],6,FALSE)</f>
        <v>Hernan Ramos</v>
      </c>
      <c r="H945" s="2381">
        <f>VLOOKUP(Tabla4[[#This Row],[RCR]],Tabla1[[#All],[RCR]:[Horas Factory]],9,FALSE)</f>
        <v>0</v>
      </c>
      <c r="I945" s="2381">
        <f>WEEKNUM(Tabla4[[#This Row],[Fecha]],2)</f>
        <v>14</v>
      </c>
      <c r="J945" s="2381">
        <f>MONTH(Tabla4[[#This Row],[Fecha]])</f>
        <v>3</v>
      </c>
    </row>
    <row r="946" spans="1:10">
      <c r="A946" s="2374">
        <v>42452</v>
      </c>
      <c r="B946" s="2375" t="s">
        <v>57</v>
      </c>
      <c r="C946" s="2371" t="s">
        <v>1438</v>
      </c>
      <c r="D946" s="2373">
        <v>8</v>
      </c>
      <c r="E946" s="2373" t="s">
        <v>204</v>
      </c>
      <c r="F946" s="2372" t="str">
        <f>VLOOKUP(Tabla4[[#This Row],[RCR]],Tabla1[[#All],[RCR]:[Horas Factory]],2,FALSE)</f>
        <v>MAE</v>
      </c>
      <c r="G946" s="2372" t="str">
        <f>VLOOKUP(Tabla4[[#This Row],[RCR]],Tabla1[[#All],[RCR]:[Horas Factory]],6,FALSE)</f>
        <v>Melissa Espinoza</v>
      </c>
      <c r="H946" s="2372">
        <f>VLOOKUP(Tabla4[[#This Row],[RCR]],Tabla1[[#All],[RCR]:[Horas Factory]],9,FALSE)</f>
        <v>0</v>
      </c>
      <c r="I946" s="2372">
        <f>WEEKNUM(Tabla4[[#This Row],[Fecha]],2)</f>
        <v>13</v>
      </c>
      <c r="J946" s="2372">
        <f>MONTH(Tabla4[[#This Row],[Fecha]])</f>
        <v>3</v>
      </c>
    </row>
    <row r="947" spans="1:10">
      <c r="A947" s="2374">
        <v>42457</v>
      </c>
      <c r="B947" s="2375" t="s">
        <v>57</v>
      </c>
      <c r="C947" s="2371" t="s">
        <v>1447</v>
      </c>
      <c r="D947" s="2373">
        <v>8</v>
      </c>
      <c r="E947" s="2373" t="s">
        <v>204</v>
      </c>
      <c r="F947" s="2372" t="str">
        <f>VLOOKUP(Tabla4[[#This Row],[RCR]],Tabla1[[#All],[RCR]:[Horas Factory]],2,FALSE)</f>
        <v>APE</v>
      </c>
      <c r="G947" s="2372" t="str">
        <f>VLOOKUP(Tabla4[[#This Row],[RCR]],Tabla1[[#All],[RCR]:[Horas Factory]],6,FALSE)</f>
        <v>Sandro Quintana</v>
      </c>
      <c r="H947" s="2372">
        <f>VLOOKUP(Tabla4[[#This Row],[RCR]],Tabla1[[#All],[RCR]:[Horas Factory]],9,FALSE)</f>
        <v>0</v>
      </c>
      <c r="I947" s="2372">
        <f>WEEKNUM(Tabla4[[#This Row],[Fecha]],2)</f>
        <v>14</v>
      </c>
      <c r="J947" s="2372">
        <f>MONTH(Tabla4[[#This Row],[Fecha]])</f>
        <v>3</v>
      </c>
    </row>
    <row r="948" spans="1:10">
      <c r="A948" s="2377">
        <v>42457</v>
      </c>
      <c r="B948" s="2378" t="s">
        <v>58</v>
      </c>
      <c r="C948" s="2376" t="s">
        <v>17886</v>
      </c>
      <c r="D948" s="2380">
        <v>1</v>
      </c>
      <c r="E948" s="2380" t="s">
        <v>204</v>
      </c>
      <c r="F948" s="2379" t="str">
        <f>VLOOKUP(Tabla4[[#This Row],[RCR]],Tabla1[[#All],[RCR]:[Horas Factory]],2,FALSE)</f>
        <v>APE</v>
      </c>
      <c r="G948" s="2379" t="str">
        <f>VLOOKUP(Tabla4[[#This Row],[RCR]],Tabla1[[#All],[RCR]:[Horas Factory]],6,FALSE)</f>
        <v>Sandro Quintana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78">
        <v>42458</v>
      </c>
      <c r="B949" s="2378" t="s">
        <v>58</v>
      </c>
      <c r="C949" s="2382" t="s">
        <v>1425</v>
      </c>
      <c r="D949" s="2380">
        <v>8</v>
      </c>
      <c r="E949" s="2380" t="s">
        <v>291</v>
      </c>
      <c r="F949" s="2379" t="str">
        <f>VLOOKUP(Tabla4[[#This Row],[RCR]],Tabla1[[#All],[RCR]:[Horas Factory]],2,FALSE)</f>
        <v>DAT</v>
      </c>
      <c r="G949" s="2379" t="str">
        <f>VLOOKUP(Tabla4[[#This Row],[RCR]],Tabla1[[#All],[RCR]:[Horas Factory]],6,FALSE)</f>
        <v>Hernan Ramos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42458</v>
      </c>
      <c r="B950" s="2365" t="s">
        <v>56</v>
      </c>
      <c r="C950" s="2382" t="s">
        <v>1445</v>
      </c>
      <c r="D950" s="2384">
        <v>8</v>
      </c>
      <c r="E950" s="2384" t="s">
        <v>291</v>
      </c>
      <c r="F950" s="2381" t="str">
        <f>VLOOKUP(Tabla4[[#This Row],[RCR]],Tabla1[[#All],[RCR]:[Horas Factory]],2,FALSE)</f>
        <v>MAE</v>
      </c>
      <c r="G950" s="2381" t="str">
        <f>VLOOKUP(Tabla4[[#This Row],[RCR]],Tabla1[[#All],[RCR]:[Horas Factory]],6,FALSE)</f>
        <v>Melissa Espinoza</v>
      </c>
      <c r="H950" s="2381">
        <f>VLOOKUP(Tabla4[[#This Row],[RCR]],Tabla1[[#All],[RCR]:[Horas Factory]],9,FALSE)</f>
        <v>0</v>
      </c>
      <c r="I950" s="2381">
        <f>WEEKNUM(Tabla4[[#This Row],[Fecha]],2)</f>
        <v>14</v>
      </c>
      <c r="J950" s="2381">
        <f>MONTH(Tabla4[[#This Row],[Fecha]])</f>
        <v>3</v>
      </c>
    </row>
    <row r="951" spans="1:10">
      <c r="A951" s="2365">
        <v>42458</v>
      </c>
      <c r="B951" s="2378" t="s">
        <v>57</v>
      </c>
      <c r="C951" s="2382" t="s">
        <v>1438</v>
      </c>
      <c r="D951" s="2380">
        <v>4</v>
      </c>
      <c r="E951" s="2380" t="s">
        <v>204</v>
      </c>
      <c r="F951" s="2379" t="str">
        <f>VLOOKUP(Tabla4[[#This Row],[RCR]],Tabla1[[#All],[RCR]:[Horas Factory]],2,FALSE)</f>
        <v>MAE</v>
      </c>
      <c r="G951" s="2379" t="str">
        <f>VLOOKUP(Tabla4[[#This Row],[RCR]],Tabla1[[#All],[RCR]:[Horas Factory]],6,FALSE)</f>
        <v>Melissa Espinoza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42458</v>
      </c>
      <c r="B952" s="2378" t="s">
        <v>57</v>
      </c>
      <c r="C952" s="2382" t="s">
        <v>1017</v>
      </c>
      <c r="D952" s="2380">
        <v>4</v>
      </c>
      <c r="E952" s="2380" t="s">
        <v>204</v>
      </c>
      <c r="F952" s="2379" t="str">
        <f>VLOOKUP(Tabla4[[#This Row],[RCR]],Tabla1[[#All],[RCR]:[Horas Factory]],2,FALSE)</f>
        <v>PER</v>
      </c>
      <c r="G952" s="2379" t="str">
        <f>VLOOKUP(Tabla4[[#This Row],[RCR]],Tabla1[[#All],[RCR]:[Horas Factory]],6,FALSE)</f>
        <v>Rosa Barreda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65">
        <v>42459</v>
      </c>
      <c r="B953" s="2378" t="s">
        <v>964</v>
      </c>
      <c r="C953" s="2382" t="s">
        <v>17867</v>
      </c>
      <c r="D953" s="2380">
        <v>1</v>
      </c>
      <c r="E953" s="2380" t="s">
        <v>204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65">
        <v>42459</v>
      </c>
      <c r="B954" s="2378" t="s">
        <v>57</v>
      </c>
      <c r="C954" s="2382" t="s">
        <v>1017</v>
      </c>
      <c r="D954" s="2380">
        <v>3.5</v>
      </c>
      <c r="E954" s="2380" t="s">
        <v>204</v>
      </c>
      <c r="F954" s="2379" t="str">
        <f>VLOOKUP(Tabla4[[#This Row],[RCR]],Tabla1[[#All],[RCR]:[Horas Factory]],2,FALSE)</f>
        <v>PER</v>
      </c>
      <c r="G954" s="2379" t="str">
        <f>VLOOKUP(Tabla4[[#This Row],[RCR]],Tabla1[[#All],[RCR]:[Horas Factory]],6,FALSE)</f>
        <v>Rosa Barreda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65">
        <v>42459</v>
      </c>
      <c r="B955" s="2378" t="s">
        <v>58</v>
      </c>
      <c r="C955" s="2382" t="s">
        <v>17886</v>
      </c>
      <c r="D955" s="2380">
        <v>3</v>
      </c>
      <c r="E955" s="2380" t="s">
        <v>204</v>
      </c>
      <c r="F955" s="2379" t="str">
        <f>VLOOKUP(Tabla4[[#This Row],[RCR]],Tabla1[[#All],[RCR]:[Horas Factory]],2,FALSE)</f>
        <v>APE</v>
      </c>
      <c r="G955" s="2379" t="str">
        <f>VLOOKUP(Tabla4[[#This Row],[RCR]],Tabla1[[#All],[RCR]:[Horas Factory]],6,FALSE)</f>
        <v>Sandro Quintana</v>
      </c>
      <c r="H955" s="2379">
        <f>VLOOKUP(Tabla4[[#This Row],[RCR]],Tabla1[[#All],[RCR]:[Horas Factory]],9,FALSE)</f>
        <v>0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78">
        <v>42458</v>
      </c>
      <c r="B956" s="2378" t="s">
        <v>964</v>
      </c>
      <c r="C956" s="2382" t="s">
        <v>17890</v>
      </c>
      <c r="D956" s="2380">
        <v>4</v>
      </c>
      <c r="E956" s="2380" t="s">
        <v>291</v>
      </c>
      <c r="F956" s="2379" t="e">
        <f>VLOOKUP(Tabla4[[#This Row],[RCR]],Tabla1[[#All],[RCR]:[Horas Factory]],2,FALSE)</f>
        <v>#N/A</v>
      </c>
      <c r="G956" s="2379" t="e">
        <f>VLOOKUP(Tabla4[[#This Row],[RCR]],Tabla1[[#All],[RCR]:[Horas Factory]],6,FALSE)</f>
        <v>#N/A</v>
      </c>
      <c r="H956" s="2379" t="e">
        <f>VLOOKUP(Tabla4[[#This Row],[RCR]],Tabla1[[#All],[RCR]:[Horas Factory]],9,FALSE)</f>
        <v>#N/A</v>
      </c>
      <c r="I956" s="2379">
        <f>WEEKNUM(Tabla4[[#This Row],[Fecha]],2)</f>
        <v>14</v>
      </c>
      <c r="J956" s="2379">
        <f>MONTH(Tabla4[[#This Row],[Fecha]])</f>
        <v>3</v>
      </c>
    </row>
    <row r="957" spans="1:10">
      <c r="A957" s="2378">
        <v>42459</v>
      </c>
      <c r="B957" s="2378" t="s">
        <v>56</v>
      </c>
      <c r="C957" s="2382" t="s">
        <v>1445</v>
      </c>
      <c r="D957" s="2380">
        <v>8</v>
      </c>
      <c r="E957" s="2380" t="s">
        <v>291</v>
      </c>
      <c r="F957" s="2379" t="str">
        <f>VLOOKUP(Tabla4[[#This Row],[RCR]],Tabla1[[#All],[RCR]:[Horas Factory]],2,FALSE)</f>
        <v>MAE</v>
      </c>
      <c r="G957" s="2379" t="str">
        <f>VLOOKUP(Tabla4[[#This Row],[RCR]],Tabla1[[#All],[RCR]:[Horas Factory]],6,FALSE)</f>
        <v>Melissa Espinoza</v>
      </c>
      <c r="H957" s="2379">
        <f>VLOOKUP(Tabla4[[#This Row],[RCR]],Tabla1[[#All],[RCR]:[Horas Factory]],9,FALSE)</f>
        <v>0</v>
      </c>
      <c r="I957" s="2379">
        <f>WEEKNUM(Tabla4[[#This Row],[Fecha]],2)</f>
        <v>14</v>
      </c>
      <c r="J957" s="2379">
        <f>MONTH(Tabla4[[#This Row],[Fecha]])</f>
        <v>3</v>
      </c>
    </row>
    <row r="958" spans="1:10">
      <c r="A958" s="2378">
        <v>42459</v>
      </c>
      <c r="B958" s="2378" t="s">
        <v>964</v>
      </c>
      <c r="C958" s="2382" t="s">
        <v>17890</v>
      </c>
      <c r="D958" s="2380">
        <v>5</v>
      </c>
      <c r="E958" s="2380" t="s">
        <v>291</v>
      </c>
      <c r="F958" s="2379" t="e">
        <f>VLOOKUP(Tabla4[[#This Row],[RCR]],Tabla1[[#All],[RCR]:[Horas Factory]],2,FALSE)</f>
        <v>#N/A</v>
      </c>
      <c r="G958" s="2379" t="e">
        <f>VLOOKUP(Tabla4[[#This Row],[RCR]],Tabla1[[#All],[RCR]:[Horas Factory]],6,FALSE)</f>
        <v>#N/A</v>
      </c>
      <c r="H958" s="2379" t="e">
        <f>VLOOKUP(Tabla4[[#This Row],[RCR]],Tabla1[[#All],[RCR]:[Horas Factory]],9,FALSE)</f>
        <v>#N/A</v>
      </c>
      <c r="I958" s="2379">
        <f>WEEKNUM(Tabla4[[#This Row],[Fecha]],2)</f>
        <v>14</v>
      </c>
      <c r="J958" s="2379">
        <f>MONTH(Tabla4[[#This Row],[Fecha]])</f>
        <v>3</v>
      </c>
    </row>
    <row r="959" spans="1:10">
      <c r="A959" s="2365">
        <v>42459</v>
      </c>
      <c r="B959" s="2365" t="s">
        <v>57</v>
      </c>
      <c r="C959" s="2382" t="s">
        <v>1448</v>
      </c>
      <c r="D959" s="2384">
        <v>3.5</v>
      </c>
      <c r="E959" s="2384" t="s">
        <v>291</v>
      </c>
      <c r="F959" s="2381" t="str">
        <f>VLOOKUP(Tabla4[[#This Row],[RCR]],Tabla1[[#All],[RCR]:[Horas Factory]],2,FALSE)</f>
        <v>COB</v>
      </c>
      <c r="G959" s="2381" t="str">
        <f>VLOOKUP(Tabla4[[#This Row],[RCR]],Tabla1[[#All],[RCR]:[Horas Factory]],6,FALSE)</f>
        <v>Rosa Barreda</v>
      </c>
      <c r="H959" s="2381">
        <f>VLOOKUP(Tabla4[[#This Row],[RCR]],Tabla1[[#All],[RCR]:[Horas Factory]],9,FALSE)</f>
        <v>0</v>
      </c>
      <c r="I959" s="2381">
        <f>WEEKNUM(Tabla4[[#This Row],[Fecha]],2)</f>
        <v>14</v>
      </c>
      <c r="J959" s="2381">
        <f>MONTH(Tabla4[[#This Row],[Fecha]])</f>
        <v>3</v>
      </c>
    </row>
    <row r="960" spans="1:10">
      <c r="A960" s="2383">
        <v>42460</v>
      </c>
      <c r="B960" s="2365" t="s">
        <v>57</v>
      </c>
      <c r="C960" s="2382" t="s">
        <v>1438</v>
      </c>
      <c r="D960" s="2375">
        <v>2.5</v>
      </c>
      <c r="E960" s="2375" t="s">
        <v>204</v>
      </c>
      <c r="F960" s="2379" t="str">
        <f>VLOOKUP(Tabla4[[#This Row],[RCR]],Tabla1[[#All],[RCR]:[Horas Factory]],2,FALSE)</f>
        <v>MAE</v>
      </c>
      <c r="G960" s="2379" t="str">
        <f>VLOOKUP(Tabla4[[#This Row],[RCR]],Tabla1[[#All],[RCR]:[Horas Factory]],6,FALSE)</f>
        <v>Melissa Espinoza</v>
      </c>
      <c r="H960" s="2379">
        <f>VLOOKUP(Tabla4[[#This Row],[RCR]],Tabla1[[#All],[RCR]:[Horas Factory]],9,FALSE)</f>
        <v>0</v>
      </c>
      <c r="I960" s="2379">
        <f>WEEKNUM(Tabla4[[#This Row],[Fecha]],2)</f>
        <v>14</v>
      </c>
      <c r="J960" s="2379">
        <f>MONTH(Tabla4[[#This Row],[Fecha]])</f>
        <v>3</v>
      </c>
    </row>
    <row r="961" spans="1:10">
      <c r="A961" s="2383">
        <v>42460</v>
      </c>
      <c r="B961" s="2365" t="s">
        <v>58</v>
      </c>
      <c r="C961" s="2382" t="s">
        <v>17886</v>
      </c>
      <c r="D961" s="2382">
        <v>4</v>
      </c>
      <c r="E961" s="2375" t="s">
        <v>204</v>
      </c>
      <c r="F961" s="2379" t="str">
        <f>VLOOKUP(Tabla4[[#This Row],[RCR]],Tabla1[[#All],[RCR]:[Horas Factory]],2,FALSE)</f>
        <v>APE</v>
      </c>
      <c r="G961" s="2379" t="str">
        <f>VLOOKUP(Tabla4[[#This Row],[RCR]],Tabla1[[#All],[RCR]:[Horas Factory]],6,FALSE)</f>
        <v>Sandro Quintana</v>
      </c>
      <c r="H961" s="2379">
        <f>VLOOKUP(Tabla4[[#This Row],[RCR]],Tabla1[[#All],[RCR]:[Horas Factory]],9,FALSE)</f>
        <v>0</v>
      </c>
      <c r="I961" s="2379">
        <f>WEEKNUM(Tabla4[[#This Row],[Fecha]],2)</f>
        <v>14</v>
      </c>
      <c r="J961" s="2379">
        <f>MONTH(Tabla4[[#This Row],[Fecha]])</f>
        <v>3</v>
      </c>
    </row>
    <row r="962" spans="1:10">
      <c r="A962" s="2383">
        <v>42460</v>
      </c>
      <c r="B962" s="2365" t="s">
        <v>56</v>
      </c>
      <c r="C962" s="2382" t="s">
        <v>1445</v>
      </c>
      <c r="D962" s="2375">
        <v>3</v>
      </c>
      <c r="E962" s="2375" t="s">
        <v>204</v>
      </c>
      <c r="F962" s="2379" t="str">
        <f>VLOOKUP(Tabla4[[#This Row],[RCR]],Tabla1[[#All],[RCR]:[Horas Factory]],2,FALSE)</f>
        <v>MAE</v>
      </c>
      <c r="G962" s="2379" t="str">
        <f>VLOOKUP(Tabla4[[#This Row],[RCR]],Tabla1[[#All],[RCR]:[Horas Factory]],6,FALSE)</f>
        <v>Melissa Espinoza</v>
      </c>
      <c r="H962" s="2379">
        <f>VLOOKUP(Tabla4[[#This Row],[RCR]],Tabla1[[#All],[RCR]:[Horas Factory]],9,FALSE)</f>
        <v>0</v>
      </c>
      <c r="I962" s="2379">
        <f>WEEKNUM(Tabla4[[#This Row],[Fecha]],2)</f>
        <v>14</v>
      </c>
      <c r="J962" s="2379">
        <f>MONTH(Tabla4[[#This Row],[Fecha]])</f>
        <v>3</v>
      </c>
    </row>
    <row r="963" spans="1:10">
      <c r="A963" s="2383">
        <v>42460</v>
      </c>
      <c r="B963" s="2365" t="s">
        <v>964</v>
      </c>
      <c r="C963" s="2382" t="s">
        <v>17867</v>
      </c>
      <c r="D963" s="2382">
        <v>2</v>
      </c>
      <c r="E963" s="2382" t="s">
        <v>204</v>
      </c>
      <c r="F963" s="2379" t="e">
        <f>VLOOKUP(Tabla4[[#This Row],[RCR]],Tabla1[[#All],[RCR]:[Horas Factory]],2,FALSE)</f>
        <v>#N/A</v>
      </c>
      <c r="G963" s="2379" t="e">
        <f>VLOOKUP(Tabla4[[#This Row],[RCR]],Tabla1[[#All],[RCR]:[Horas Factory]],6,FALSE)</f>
        <v>#N/A</v>
      </c>
      <c r="H963" s="2379" t="e">
        <f>VLOOKUP(Tabla4[[#This Row],[RCR]],Tabla1[[#All],[RCR]:[Horas Factory]],9,FALSE)</f>
        <v>#N/A</v>
      </c>
      <c r="I963" s="2379">
        <f>WEEKNUM(Tabla4[[#This Row],[Fecha]],2)</f>
        <v>14</v>
      </c>
      <c r="J963" s="2379">
        <f>MONTH(Tabla4[[#This Row],[Fecha]])</f>
        <v>3</v>
      </c>
    </row>
    <row r="964" spans="1:10">
      <c r="A964" s="2383">
        <v>42460</v>
      </c>
      <c r="B964" s="2365" t="s">
        <v>964</v>
      </c>
      <c r="C964" s="2382" t="s">
        <v>17888</v>
      </c>
      <c r="D964" s="2382">
        <v>6</v>
      </c>
      <c r="E964" s="2382" t="s">
        <v>204</v>
      </c>
      <c r="F964" s="2379" t="e">
        <f>VLOOKUP(Tabla4[[#This Row],[RCR]],Tabla1[[#All],[RCR]:[Horas Factory]],2,FALSE)</f>
        <v>#N/A</v>
      </c>
      <c r="G964" s="2379" t="e">
        <f>VLOOKUP(Tabla4[[#This Row],[RCR]],Tabla1[[#All],[RCR]:[Horas Factory]],6,FALSE)</f>
        <v>#N/A</v>
      </c>
      <c r="H964" s="2379" t="e">
        <f>VLOOKUP(Tabla4[[#This Row],[RCR]],Tabla1[[#All],[RCR]:[Horas Factory]],9,FALSE)</f>
        <v>#N/A</v>
      </c>
      <c r="I964" s="2379">
        <f>WEEKNUM(Tabla4[[#This Row],[Fecha]],2)</f>
        <v>14</v>
      </c>
      <c r="J964" s="2379">
        <f>MONTH(Tabla4[[#This Row],[Fecha]])</f>
        <v>3</v>
      </c>
    </row>
    <row r="965" spans="1:10">
      <c r="A965" s="2383">
        <v>42461</v>
      </c>
      <c r="B965" s="2365" t="s">
        <v>56</v>
      </c>
      <c r="C965" s="2382" t="s">
        <v>1445</v>
      </c>
      <c r="D965" s="2382">
        <v>3.5</v>
      </c>
      <c r="E965" s="2375" t="s">
        <v>204</v>
      </c>
      <c r="F965" s="2379" t="str">
        <f>VLOOKUP(Tabla4[[#This Row],[RCR]],Tabla1[[#All],[RCR]:[Horas Factory]],2,FALSE)</f>
        <v>MAE</v>
      </c>
      <c r="G965" s="2379" t="str">
        <f>VLOOKUP(Tabla4[[#This Row],[RCR]],Tabla1[[#All],[RCR]:[Horas Factory]],6,FALSE)</f>
        <v>Melissa Espinoza</v>
      </c>
      <c r="H965" s="2379">
        <f>VLOOKUP(Tabla4[[#This Row],[RCR]],Tabla1[[#All],[RCR]:[Horas Factory]],9,FALSE)</f>
        <v>0</v>
      </c>
      <c r="I965" s="2379">
        <f>WEEKNUM(Tabla4[[#This Row],[Fecha]],2)</f>
        <v>14</v>
      </c>
      <c r="J965" s="2379">
        <f>MONTH(Tabla4[[#This Row],[Fecha]])</f>
        <v>4</v>
      </c>
    </row>
    <row r="966" spans="1:10">
      <c r="A966" s="2383">
        <v>42461</v>
      </c>
      <c r="B966" s="2365" t="s">
        <v>964</v>
      </c>
      <c r="C966" s="2382" t="s">
        <v>17888</v>
      </c>
      <c r="D966" s="2382">
        <v>4</v>
      </c>
      <c r="E966" s="2382" t="s">
        <v>111</v>
      </c>
      <c r="F966" s="2379" t="e">
        <f>VLOOKUP(Tabla4[[#This Row],[RCR]],Tabla1[[#All],[RCR]:[Horas Factory]],2,FALSE)</f>
        <v>#N/A</v>
      </c>
      <c r="G966" s="2379" t="e">
        <f>VLOOKUP(Tabla4[[#This Row],[RCR]],Tabla1[[#All],[RCR]:[Horas Factory]],6,FALSE)</f>
        <v>#N/A</v>
      </c>
      <c r="H966" s="2379" t="e">
        <f>VLOOKUP(Tabla4[[#This Row],[RCR]],Tabla1[[#All],[RCR]:[Horas Factory]],9,FALSE)</f>
        <v>#N/A</v>
      </c>
      <c r="I966" s="2379">
        <f>WEEKNUM(Tabla4[[#This Row],[Fecha]],2)</f>
        <v>14</v>
      </c>
      <c r="J966" s="2379">
        <f>MONTH(Tabla4[[#This Row],[Fecha]])</f>
        <v>4</v>
      </c>
    </row>
    <row r="967" spans="1:10">
      <c r="A967" s="2383">
        <v>42461</v>
      </c>
      <c r="B967" s="2365" t="s">
        <v>964</v>
      </c>
      <c r="C967" s="2382" t="s">
        <v>17867</v>
      </c>
      <c r="D967" s="2382">
        <v>1</v>
      </c>
      <c r="E967" s="2382" t="s">
        <v>204</v>
      </c>
      <c r="F967" s="2379" t="e">
        <f>VLOOKUP(Tabla4[[#This Row],[RCR]],Tabla1[[#All],[RCR]:[Horas Factory]],2,FALSE)</f>
        <v>#N/A</v>
      </c>
      <c r="G967" s="2379" t="e">
        <f>VLOOKUP(Tabla4[[#This Row],[RCR]],Tabla1[[#All],[RCR]:[Horas Factory]],6,FALSE)</f>
        <v>#N/A</v>
      </c>
      <c r="H967" s="2379" t="e">
        <f>VLOOKUP(Tabla4[[#This Row],[RCR]],Tabla1[[#All],[RCR]:[Horas Factory]],9,FALSE)</f>
        <v>#N/A</v>
      </c>
      <c r="I967" s="2379">
        <f>WEEKNUM(Tabla4[[#This Row],[Fecha]],2)</f>
        <v>14</v>
      </c>
      <c r="J967" s="2379">
        <f>MONTH(Tabla4[[#This Row],[Fecha]])</f>
        <v>4</v>
      </c>
    </row>
    <row r="968" spans="1:10">
      <c r="A968" s="2383">
        <v>42461</v>
      </c>
      <c r="B968" s="2365" t="s">
        <v>964</v>
      </c>
      <c r="C968" s="2382" t="s">
        <v>17890</v>
      </c>
      <c r="D968" s="2375">
        <v>3</v>
      </c>
      <c r="E968" s="2382" t="s">
        <v>204</v>
      </c>
      <c r="F968" s="2379" t="e">
        <f>VLOOKUP(Tabla4[[#This Row],[RCR]],Tabla1[[#All],[RCR]:[Horas Factory]],2,FALSE)</f>
        <v>#N/A</v>
      </c>
      <c r="G968" s="2379" t="e">
        <f>VLOOKUP(Tabla4[[#This Row],[RCR]],Tabla1[[#All],[RCR]:[Horas Factory]],6,FALSE)</f>
        <v>#N/A</v>
      </c>
      <c r="H968" s="2379" t="e">
        <f>VLOOKUP(Tabla4[[#This Row],[RCR]],Tabla1[[#All],[RCR]:[Horas Factory]],9,FALSE)</f>
        <v>#N/A</v>
      </c>
      <c r="I968" s="2379">
        <f>WEEKNUM(Tabla4[[#This Row],[Fecha]],2)</f>
        <v>14</v>
      </c>
      <c r="J968" s="2379">
        <f>MONTH(Tabla4[[#This Row],[Fecha]])</f>
        <v>4</v>
      </c>
    </row>
    <row r="969" spans="1:10">
      <c r="A969" s="2378">
        <v>42460</v>
      </c>
      <c r="B969" s="2378" t="s">
        <v>57</v>
      </c>
      <c r="C969" s="2382" t="s">
        <v>1448</v>
      </c>
      <c r="D969" s="2380">
        <v>3</v>
      </c>
      <c r="E969" s="2380" t="s">
        <v>291</v>
      </c>
      <c r="F969" s="2379" t="str">
        <f>VLOOKUP(Tabla4[[#This Row],[RCR]],Tabla1[[#All],[RCR]:[Horas Factory]],2,FALSE)</f>
        <v>COB</v>
      </c>
      <c r="G969" s="2379" t="str">
        <f>VLOOKUP(Tabla4[[#This Row],[RCR]],Tabla1[[#All],[RCR]:[Horas Factory]],6,FALSE)</f>
        <v>Rosa Barreda</v>
      </c>
      <c r="H969" s="2379">
        <f>VLOOKUP(Tabla4[[#This Row],[RCR]],Tabla1[[#All],[RCR]:[Horas Factory]],9,FALSE)</f>
        <v>0</v>
      </c>
      <c r="I969" s="2379">
        <f>WEEKNUM(Tabla4[[#This Row],[Fecha]],2)</f>
        <v>14</v>
      </c>
      <c r="J969" s="2379">
        <f>MONTH(Tabla4[[#This Row],[Fecha]])</f>
        <v>3</v>
      </c>
    </row>
    <row r="970" spans="1:10">
      <c r="A970" s="2378">
        <v>42460</v>
      </c>
      <c r="B970" s="2378" t="s">
        <v>57</v>
      </c>
      <c r="C970" s="2382" t="s">
        <v>17899</v>
      </c>
      <c r="D970" s="2380">
        <v>2.5</v>
      </c>
      <c r="E970" s="2380" t="s">
        <v>291</v>
      </c>
      <c r="F970" s="2379" t="e">
        <f>VLOOKUP(Tabla4[[#This Row],[RCR]],Tabla1[[#All],[RCR]:[Horas Factory]],2,FALSE)</f>
        <v>#N/A</v>
      </c>
      <c r="G970" s="2379" t="e">
        <f>VLOOKUP(Tabla4[[#This Row],[RCR]],Tabla1[[#All],[RCR]:[Horas Factory]],6,FALSE)</f>
        <v>#N/A</v>
      </c>
      <c r="H970" s="2379" t="e">
        <f>VLOOKUP(Tabla4[[#This Row],[RCR]],Tabla1[[#All],[RCR]:[Horas Factory]],9,FALSE)</f>
        <v>#N/A</v>
      </c>
      <c r="I970" s="2379">
        <f>WEEKNUM(Tabla4[[#This Row],[Fecha]],2)</f>
        <v>14</v>
      </c>
      <c r="J970" s="2379">
        <f>MONTH(Tabla4[[#This Row],[Fecha]])</f>
        <v>3</v>
      </c>
    </row>
    <row r="971" spans="1:10">
      <c r="A971" s="2378">
        <v>42461</v>
      </c>
      <c r="B971" s="2378" t="s">
        <v>57</v>
      </c>
      <c r="C971" s="2382" t="s">
        <v>17899</v>
      </c>
      <c r="D971" s="2380">
        <v>3.5</v>
      </c>
      <c r="E971" s="2380" t="s">
        <v>291</v>
      </c>
      <c r="F971" s="2379" t="e">
        <f>VLOOKUP(Tabla4[[#This Row],[RCR]],Tabla1[[#All],[RCR]:[Horas Factory]],2,FALSE)</f>
        <v>#N/A</v>
      </c>
      <c r="G971" s="2379" t="e">
        <f>VLOOKUP(Tabla4[[#This Row],[RCR]],Tabla1[[#All],[RCR]:[Horas Factory]],6,FALSE)</f>
        <v>#N/A</v>
      </c>
      <c r="H971" s="2379" t="e">
        <f>VLOOKUP(Tabla4[[#This Row],[RCR]],Tabla1[[#All],[RCR]:[Horas Factory]],9,FALSE)</f>
        <v>#N/A</v>
      </c>
      <c r="I971" s="2379">
        <f>WEEKNUM(Tabla4[[#This Row],[Fecha]],2)</f>
        <v>14</v>
      </c>
      <c r="J971" s="2379">
        <f>MONTH(Tabla4[[#This Row],[Fecha]])</f>
        <v>4</v>
      </c>
    </row>
    <row r="972" spans="1:10">
      <c r="A972" s="2365">
        <v>42461</v>
      </c>
      <c r="B972" s="2365" t="s">
        <v>57</v>
      </c>
      <c r="C972" s="2382" t="s">
        <v>1448</v>
      </c>
      <c r="D972" s="2384">
        <v>4.5</v>
      </c>
      <c r="E972" s="2384" t="s">
        <v>291</v>
      </c>
      <c r="F972" s="2381" t="str">
        <f>VLOOKUP(Tabla4[[#This Row],[RCR]],Tabla1[[#All],[RCR]:[Horas Factory]],2,FALSE)</f>
        <v>COB</v>
      </c>
      <c r="G972" s="2381" t="str">
        <f>VLOOKUP(Tabla4[[#This Row],[RCR]],Tabla1[[#All],[RCR]:[Horas Factory]],6,FALSE)</f>
        <v>Rosa Barreda</v>
      </c>
      <c r="H972" s="2381">
        <f>VLOOKUP(Tabla4[[#This Row],[RCR]],Tabla1[[#All],[RCR]:[Horas Factory]],9,FALSE)</f>
        <v>0</v>
      </c>
      <c r="I972" s="2381">
        <f>WEEKNUM(Tabla4[[#This Row],[Fecha]],2)</f>
        <v>14</v>
      </c>
      <c r="J972" s="2381">
        <f>MONTH(Tabla4[[#This Row],[Fecha]])</f>
        <v>4</v>
      </c>
    </row>
    <row r="973" spans="1:10">
      <c r="A973" s="2365">
        <v>42464</v>
      </c>
      <c r="B973" s="2365" t="s">
        <v>58</v>
      </c>
      <c r="C973" s="2382" t="s">
        <v>17902</v>
      </c>
      <c r="D973" s="2384">
        <v>1.5</v>
      </c>
      <c r="E973" s="2384" t="s">
        <v>291</v>
      </c>
      <c r="F973" s="2381">
        <f>VLOOKUP(Tabla4[[#This Row],[RCR]],Tabla1[[#All],[RCR]:[Horas Factory]],2,FALSE)</f>
        <v>0</v>
      </c>
      <c r="G973" s="2381" t="str">
        <f>VLOOKUP(Tabla4[[#This Row],[RCR]],Tabla1[[#All],[RCR]:[Horas Factory]],6,FALSE)</f>
        <v>Rosalvina Ramirez</v>
      </c>
      <c r="H973" s="2381">
        <f>VLOOKUP(Tabla4[[#This Row],[RCR]],Tabla1[[#All],[RCR]:[Horas Factory]],9,FALSE)</f>
        <v>0</v>
      </c>
      <c r="I973" s="2381">
        <f>WEEKNUM(Tabla4[[#This Row],[Fecha]],2)</f>
        <v>15</v>
      </c>
      <c r="J973" s="2381">
        <f>MONTH(Tabla4[[#This Row],[Fecha]])</f>
        <v>4</v>
      </c>
    </row>
    <row r="974" spans="1:10">
      <c r="A974" s="2365">
        <v>42461</v>
      </c>
      <c r="B974" s="2378" t="s">
        <v>54</v>
      </c>
      <c r="C974" s="2382" t="s">
        <v>17890</v>
      </c>
      <c r="D974" s="2375">
        <v>3.5</v>
      </c>
      <c r="E974" s="2380" t="s">
        <v>204</v>
      </c>
      <c r="F974" s="2379" t="e">
        <f>VLOOKUP(Tabla4[[#This Row],[RCR]],Tabla1[[#All],[RCR]:[Horas Factory]],2,FALSE)</f>
        <v>#N/A</v>
      </c>
      <c r="G974" s="2379" t="e">
        <f>VLOOKUP(Tabla4[[#This Row],[RCR]],Tabla1[[#All],[RCR]:[Horas Factory]],6,FALSE)</f>
        <v>#N/A</v>
      </c>
      <c r="H974" s="2379" t="e">
        <f>VLOOKUP(Tabla4[[#This Row],[RCR]],Tabla1[[#All],[RCR]:[Horas Factory]],9,FALSE)</f>
        <v>#N/A</v>
      </c>
      <c r="I974" s="2379">
        <f>WEEKNUM(Tabla4[[#This Row],[Fecha]],2)</f>
        <v>14</v>
      </c>
      <c r="J974" s="2379">
        <f>MONTH(Tabla4[[#This Row],[Fecha]])</f>
        <v>4</v>
      </c>
    </row>
    <row r="975" spans="1:10">
      <c r="A975" s="2365">
        <v>42464</v>
      </c>
      <c r="B975" s="2378" t="s">
        <v>54</v>
      </c>
      <c r="C975" s="2382" t="s">
        <v>17890</v>
      </c>
      <c r="D975" s="2382">
        <v>1.5</v>
      </c>
      <c r="E975" s="2380" t="s">
        <v>204</v>
      </c>
      <c r="F975" s="2379" t="e">
        <f>VLOOKUP(Tabla4[[#This Row],[RCR]],Tabla1[[#All],[RCR]:[Horas Factory]],2,FALSE)</f>
        <v>#N/A</v>
      </c>
      <c r="G975" s="2379" t="e">
        <f>VLOOKUP(Tabla4[[#This Row],[RCR]],Tabla1[[#All],[RCR]:[Horas Factory]],6,FALSE)</f>
        <v>#N/A</v>
      </c>
      <c r="H975" s="2379" t="e">
        <f>VLOOKUP(Tabla4[[#This Row],[RCR]],Tabla1[[#All],[RCR]:[Horas Factory]],9,FALSE)</f>
        <v>#N/A</v>
      </c>
      <c r="I975" s="2379">
        <f>WEEKNUM(Tabla4[[#This Row],[Fecha]],2)</f>
        <v>15</v>
      </c>
      <c r="J975" s="2379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2016-04-05T15:16:13Z</dcterms:modified>
</cp:coreProperties>
</file>