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<sst xmlns="http://schemas.openxmlformats.org/spreadsheetml/2006/main" count="25271" uniqueCount="17960">
  <si>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</si>
  <si>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</si>
  <si>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</si>
  <si>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</si>
  <si>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</si>
  <si>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</si>
  <si>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</si>
  <si>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</si>
  <si>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</si>
  <si>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</si>
  <si>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</si>
  <si>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</si>
  <si>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</si>
  <si>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</si>
  <si>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</si>
  <si>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</si>
  <si>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</si>
  <si>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</si>
  <si>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</si>
  <si>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</si>
  <si>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</si>
  <si>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</si>
  <si>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</si>
  <si>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</si>
  <si>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</si>
  <si>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</si>
  <si>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</si>
  <si>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</si>
  <si>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</si>
  <si>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</si>
  <si>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</si>
  <si>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</si>
  <si>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</si>
  <si>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</si>
  <si>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</si>
  <si>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</si>
  <si>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</si>
  <si>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</si>
  <si>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</si>
  <si>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</si>
  <si>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</si>
  <si>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</si>
  <si>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</si>
  <si>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</si>
  <si>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</si>
  <si>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</si>
  <si>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</si>
  <si>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</si>
  <si>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</si>
  <si>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</si>
  <si>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</si>
  <si>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</si>
  <si>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</si>
  <si>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</si>
  <si>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</si>
  <si>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</si>
  <si>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</si>
  <si>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</si>
  <si>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</si>
  <si>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</si>
  <si>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</si>
  <si>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</si>
  <si>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</si>
  <si>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</si>
  <si>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</si>
  <si>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</si>
  <si>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</si>
  <si>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</si>
  <si>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</si>
  <si>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</si>
  <si>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</si>
  <si>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</si>
  <si>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</si>
  <si>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</si>
  <si>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</si>
  <si>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</si>
  <si>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</si>
  <si>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</si>
  <si>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</si>
  <si>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</si>
  <si>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</si>
  <si>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</si>
  <si>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</si>
  <si>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</si>
  <si>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</si>
  <si>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</si>
  <si>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</si>
  <si>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</si>
  <si>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</si>
  <si>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</si>
  <si>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</si>
  <si>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</si>
  <si>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</si>
  <si>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</si>
  <si>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</si>
  <si>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</si>
  <si>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</si>
  <si>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</si>
  <si>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</si>
  <si>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</si>
  <si>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</si>
  <si>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</si>
  <si>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</si>
  <si>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</si>
  <si>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</si>
  <si>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</si>
  <si>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</si>
  <si>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</si>
  <si>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</si>
  <si>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</si>
  <si>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</si>
  <si>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</si>
  <si>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</si>
  <si>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</si>
  <si>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</si>
  <si>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</si>
  <si>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</si>
  <si>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</si>
  <si>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</si>
  <si>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</si>
  <si>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</si>
  <si>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</si>
  <si>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</si>
  <si>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</si>
  <si>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</si>
  <si>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</si>
  <si>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</si>
  <si>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</si>
  <si>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</si>
  <si>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</si>
  <si>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</si>
  <si>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</si>
  <si>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</si>
  <si>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</si>
  <si>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</si>
  <si>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</si>
  <si>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</si>
  <si>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</si>
  <si>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</si>
  <si>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</si>
  <si>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</si>
  <si>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</si>
  <si>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</si>
  <si>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</si>
  <si>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</si>
  <si>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</si>
  <si>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</si>
  <si>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</si>
  <si>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</si>
  <si>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</si>
  <si>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</si>
  <si>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</si>
  <si>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</si>
  <si>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</si>
  <si>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</si>
  <si>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</si>
  <si>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</si>
  <si>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</si>
  <si>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</si>
  <si>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</si>
  <si>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</si>
  <si>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</si>
  <si>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</si>
  <si>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</si>
  <si>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</si>
  <si>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</si>
  <si>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</si>
  <si>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</si>
  <si>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</si>
  <si>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</si>
  <si>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</si>
  <si>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</si>
  <si>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</si>
  <si>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</si>
  <si>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</si>
  <si>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</si>
  <si>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</si>
  <si>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</si>
  <si>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</si>
  <si>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</si>
  <si>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</si>
  <si>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</si>
  <si>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</si>
  <si>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</si>
  <si>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</si>
  <si>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</si>
  <si>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</si>
  <si>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</si>
  <si>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</si>
  <si>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</si>
  <si>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</si>
  <si>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</si>
  <si>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</si>
  <si>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</si>
  <si>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</si>
  <si>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</si>
  <si>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</si>
  <si>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</si>
  <si>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</si>
  <si>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</si>
  <si>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</si>
  <si>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</si>
  <si>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</si>
  <si>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</si>
  <si>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</si>
  <si>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</si>
  <si>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</si>
  <si>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</si>
  <si>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</si>
  <si>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</si>
  <si>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</si>
  <si>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</si>
  <si>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</si>
  <si>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</si>
  <si>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</si>
  <si>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</si>
  <si>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</si>
  <si>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</si>
  <si>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</si>
  <si>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</si>
  <si>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</si>
  <si>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</si>
  <si>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</si>
  <si>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</si>
  <si>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</si>
  <si>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</si>
  <si>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</si>
  <si>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</si>
  <si>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</si>
  <si>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</si>
  <si>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</si>
  <si>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</si>
  <si>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</si>
  <si>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</si>
  <si>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</si>
  <si>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</si>
  <si>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</si>
  <si>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</si>
  <si>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</si>
  <si>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</si>
  <si>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</si>
  <si>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</si>
  <si>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</si>
  <si>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</si>
  <si>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</si>
  <si>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</si>
  <si>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</si>
  <si>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</si>
  <si>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</si>
  <si>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</si>
  <si>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</si>
  <si>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</si>
  <si>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</si>
  <si>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</si>
  <si>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</si>
  <si>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</si>
  <si>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</si>
  <si>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</si>
  <si>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</si>
  <si>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</si>
  <si>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</si>
  <si>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</si>
  <si>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</si>
  <si>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</si>
  <si>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</si>
  <si>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</si>
  <si>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</si>
  <si>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</si>
  <si>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</si>
  <si>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</si>
  <si>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</si>
  <si>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</si>
  <si>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</si>
  <si>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</si>
  <si>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</si>
  <si>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</si>
  <si>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</si>
  <si>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</si>
  <si>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</si>
  <si>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</si>
  <si>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</si>
  <si>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</si>
  <si>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</si>
  <si>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</si>
  <si>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</si>
  <si>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</si>
  <si>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</si>
  <si>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</si>
  <si>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</si>
  <si>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</si>
  <si>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</si>
  <si>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</si>
  <si>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</si>
  <si>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</si>
  <si>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</si>
  <si>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</si>
  <si>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</si>
  <si>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</si>
  <si>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</si>
  <si>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</si>
  <si>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</si>
  <si>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</si>
  <si>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</si>
  <si>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</si>
  <si>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</si>
  <si>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</si>
  <si>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</si>
  <si>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</si>
  <si>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</si>
  <si>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</si>
  <si>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</si>
  <si>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</si>
  <si>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</si>
  <si>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</si>
  <si>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</si>
  <si>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</si>
  <si>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</si>
  <si>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</si>
  <si>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</si>
  <si>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</si>
  <si>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</si>
  <si>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</si>
  <si>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</si>
  <si>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</si>
  <si>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</si>
  <si>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</si>
  <si>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</si>
  <si>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</si>
  <si>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</si>
  <si>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</si>
  <si>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</si>
  <si>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</si>
  <si>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</si>
  <si>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</si>
  <si>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</si>
  <si>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</si>
  <si>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</si>
  <si>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</si>
  <si>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</si>
  <si>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</si>
  <si>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</si>
  <si>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</si>
  <si>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</si>
  <si>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</si>
  <si>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</si>
  <si>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</si>
  <si>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</si>
  <si>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</si>
  <si>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</si>
  <si>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</si>
  <si>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</si>
  <si>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</si>
  <si>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</si>
  <si>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</si>
  <si>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</si>
  <si>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</si>
  <si>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</si>
  <si>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</si>
  <si>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</si>
  <si>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</si>
  <si>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</si>
  <si>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</si>
  <si>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</si>
  <si>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</si>
  <si>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</si>
  <si>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</si>
  <si>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</si>
  <si>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</si>
  <si>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</si>
  <si>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</si>
  <si>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</si>
  <si>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</si>
  <si>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</si>
  <si>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</si>
  <si>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</si>
  <si>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</si>
  <si>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</si>
  <si>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</si>
  <si>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</si>
  <si>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</si>
  <si>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</si>
  <si>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</si>
  <si>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</si>
  <si>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</si>
  <si>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</si>
  <si>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</si>
  <si>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</si>
  <si>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</si>
  <si>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</si>
  <si>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</si>
  <si>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</si>
  <si>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</si>
  <si>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</si>
  <si>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</si>
  <si>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</si>
  <si>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</si>
  <si>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</si>
  <si>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</si>
  <si>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</si>
  <si>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</si>
  <si>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</si>
  <si>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</si>
  <si>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</si>
  <si>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</si>
  <si>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</si>
  <si>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</si>
  <si>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</si>
  <si>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</si>
  <si>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</si>
  <si>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</si>
  <si>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</si>
  <si>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</si>
  <si>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</si>
  <si>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</si>
  <si>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</si>
  <si>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</si>
  <si>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</si>
  <si>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</si>
  <si>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</si>
  <si>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</si>
  <si>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</si>
  <si>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</si>
  <si>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</si>
  <si>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</si>
  <si>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</si>
  <si>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</si>
  <si>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</si>
  <si>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</si>
  <si>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</si>
  <si>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</si>
  <si>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</si>
  <si>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</si>
  <si>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</si>
  <si>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</si>
  <si>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</si>
  <si>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</si>
  <si>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</si>
  <si>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</si>
  <si>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</si>
  <si>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</si>
  <si>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</si>
  <si>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</si>
  <si>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</si>
  <si>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</si>
  <si>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</si>
  <si>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</si>
  <si>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</si>
  <si>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</si>
  <si>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</si>
  <si>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</si>
  <si>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</si>
  <si>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</si>
  <si>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</si>
  <si>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</si>
  <si>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</si>
  <si>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</si>
  <si>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</si>
  <si>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</si>
  <si>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</si>
  <si>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</si>
  <si>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</si>
  <si>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</si>
  <si>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</si>
  <si>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</si>
  <si>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</si>
  <si>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</si>
  <si>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</si>
  <si>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</si>
  <si>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</si>
  <si>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</si>
  <si>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</si>
  <si>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</si>
  <si>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</si>
  <si>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</si>
  <si>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</si>
  <si>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</si>
  <si>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</si>
  <si>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</si>
  <si>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</si>
  <si>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</si>
  <si>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</si>
  <si>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</si>
  <si>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</si>
  <si>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</si>
  <si>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</si>
  <si>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</si>
  <si>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</si>
  <si>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</si>
  <si>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</si>
  <si>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</si>
  <si>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</si>
  <si>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</si>
  <si>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</si>
  <si>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</si>
  <si>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</si>
  <si>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</si>
  <si>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</si>
  <si>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</si>
  <si>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</si>
  <si>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</si>
  <si>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</si>
  <si>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</si>
  <si>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</si>
  <si>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</si>
  <si>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</si>
  <si>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</si>
  <si>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</si>
  <si>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</si>
  <si>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</si>
  <si>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</si>
  <si>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</si>
  <si>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</si>
  <si>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</si>
  <si>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</si>
  <si>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</si>
  <si>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</si>
  <si>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</si>
  <si>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</si>
  <si>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</si>
  <si>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</si>
  <si>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</si>
  <si>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</si>
  <si>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</si>
  <si>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</si>
  <si>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</si>
  <si>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</si>
  <si>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</si>
  <si>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</si>
  <si>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</si>
  <si>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</si>
  <si>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</si>
  <si>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</si>
  <si>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</si>
  <si>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</si>
  <si>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</si>
  <si>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</si>
  <si>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</si>
  <si>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</si>
  <si>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</si>
  <si>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</si>
  <si>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</si>
  <si>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</si>
  <si>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</si>
  <si>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</si>
  <si>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</si>
  <si>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</si>
  <si>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</si>
  <si>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</si>
  <si>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</si>
  <si>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</si>
  <si>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</si>
  <si>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</si>
  <si>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</si>
  <si>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</si>
  <si>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</si>
  <si>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</si>
  <si>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</si>
  <si>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</si>
  <si>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</si>
  <si>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</si>
  <si>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</si>
  <si>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</si>
  <si>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</si>
  <si>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</si>
  <si>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</si>
  <si>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</si>
  <si>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</si>
  <si>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</si>
  <si>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</si>
  <si>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</si>
  <si>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</si>
  <si>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</si>
  <si>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</si>
  <si>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</si>
  <si>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</si>
  <si>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</si>
  <si>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</si>
  <si>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</si>
  <si>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</si>
  <si>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</si>
  <si>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</si>
  <si>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</si>
  <si>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</si>
  <si>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</si>
  <si>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</si>
  <si>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</si>
  <si>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</si>
  <si>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</si>
  <si>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</si>
  <si>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</si>
  <si>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</si>
  <si>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</si>
  <si>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</si>
  <si>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</si>
  <si>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</si>
  <si>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</si>
  <si>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</si>
  <si>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</si>
  <si>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</si>
  <si>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</si>
  <si>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</si>
  <si>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</si>
  <si>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</si>
  <si>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</si>
  <si>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</si>
  <si>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</si>
  <si>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</si>
  <si>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</si>
  <si>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</si>
  <si>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</si>
  <si>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</si>
  <si>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</si>
  <si>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</si>
  <si>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</si>
  <si>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</si>
  <si>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</si>
  <si>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</si>
  <si>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</si>
  <si>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</si>
  <si>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</si>
  <si>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</si>
  <si>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</si>
  <si>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</si>
  <si>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</si>
  <si>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</si>
  <si>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</si>
  <si>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</si>
  <si>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</si>
  <si>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</si>
  <si>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</si>
  <si>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</si>
  <si>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</si>
  <si>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</si>
  <si>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</si>
  <si>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</si>
  <si>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</si>
  <si>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</si>
  <si>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</si>
  <si>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</si>
  <si>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</si>
  <si>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</si>
  <si>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</si>
  <si>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</si>
  <si>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</si>
  <si>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</si>
  <si>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</si>
  <si>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</si>
  <si>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</si>
  <si>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</si>
  <si>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</si>
  <si>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</si>
  <si>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</si>
  <si>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</si>
  <si>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</si>
  <si>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</si>
  <si>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</si>
  <si>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</si>
  <si>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</si>
  <si>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</si>
  <si>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</si>
  <si>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</si>
  <si>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</si>
  <si>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</si>
  <si>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</si>
  <si>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</si>
  <si>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</si>
  <si>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</si>
  <si>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</si>
  <si>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</si>
  <si>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</si>
  <si>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</si>
  <si>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</si>
  <si>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</si>
  <si>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</si>
  <si>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</si>
  <si>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</si>
  <si>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</si>
  <si>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</si>
  <si>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</si>
  <si>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</si>
  <si>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</si>
  <si>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</si>
  <si>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</si>
  <si>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</si>
  <si>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</si>
  <si>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</si>
  <si>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</si>
  <si>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</si>
  <si>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</si>
  <si>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</si>
  <si>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</si>
  <si>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</si>
  <si>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</si>
  <si>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</si>
  <si>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</si>
  <si>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</si>
  <si>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</si>
  <si>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</si>
  <si>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</si>
  <si>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</si>
  <si>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</si>
  <si>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</si>
  <si>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</si>
  <si>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</si>
  <si>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</si>
  <si>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</si>
  <si>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</si>
  <si>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</si>
  <si>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</si>
  <si>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</si>
  <si>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</si>
  <si>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</si>
  <si>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</si>
  <si>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</si>
  <si>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</si>
  <si>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</si>
  <si>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</si>
  <si>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</si>
  <si>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</si>
  <si>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</si>
  <si>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</si>
  <si>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</si>
  <si>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</si>
  <si>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</si>
  <si>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</si>
  <si>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</si>
  <si>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</si>
  <si>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</si>
  <si>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</si>
  <si>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</si>
  <si>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</si>
  <si>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</si>
  <si>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</si>
  <si>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</si>
  <si>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</si>
  <si>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</si>
  <si>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</si>
  <si>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</si>
  <si>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</si>
  <si>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</si>
  <si>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</si>
  <si>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</si>
  <si>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</si>
  <si>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</si>
  <si>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</si>
  <si>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</si>
  <si>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</si>
  <si>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</si>
  <si>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</si>
  <si>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</si>
  <si>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</si>
  <si>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</si>
  <si>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</si>
  <si>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</si>
  <si>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</si>
  <si>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</si>
  <si>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</si>
  <si>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</si>
  <si>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</si>
  <si>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</si>
  <si>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</si>
  <si>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</si>
  <si>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</si>
  <si>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</si>
  <si>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</si>
  <si>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</si>
  <si>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</si>
  <si>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</si>
  <si>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</si>
  <si>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</si>
  <si>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</si>
  <si>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</si>
  <si>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</si>
  <si>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</si>
  <si>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</si>
  <si>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</si>
  <si>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</si>
  <si>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</si>
  <si>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</si>
  <si>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</si>
  <si>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</si>
  <si>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</si>
  <si>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</si>
  <si>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</si>
  <si>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</si>
  <si>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</si>
  <si>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</si>
  <si>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</si>
  <si>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</si>
  <si>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</si>
  <si>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</si>
  <si>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</si>
  <si>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</si>
  <si>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</si>
  <si>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</si>
  <si>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</si>
  <si>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</si>
  <si>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</si>
  <si>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</si>
  <si>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</si>
  <si>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</si>
  <si>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</si>
  <si>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</si>
  <si>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</si>
  <si>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</si>
  <si>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</si>
  <si>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</si>
  <si>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</si>
  <si>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</si>
  <si>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</si>
  <si>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</si>
  <si>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</si>
  <si>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</si>
  <si>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</si>
  <si>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</si>
  <si>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</si>
  <si>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</si>
  <si>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</si>
  <si>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</si>
  <si>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</si>
  <si>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</si>
  <si>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</si>
  <si>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</si>
  <si>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</si>
  <si>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</si>
  <si>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</si>
  <si>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</si>
  <si>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</si>
  <si>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</si>
  <si>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</si>
  <si>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</si>
  <si>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</si>
  <si>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</si>
  <si>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</si>
  <si>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</si>
  <si>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</si>
  <si>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</si>
  <si>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</si>
  <si>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</si>
  <si>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</si>
  <si>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</si>
  <si>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</si>
  <si>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</si>
  <si>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</si>
  <si>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</si>
  <si>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</si>
  <si>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</si>
  <si>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</si>
  <si>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</si>
  <si>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</si>
  <si>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</si>
  <si>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</si>
  <si>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</si>
  <si>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</si>
  <si>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</si>
  <si>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</si>
  <si>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</si>
  <si>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</si>
  <si>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</si>
  <si>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</si>
  <si>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</si>
  <si>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</si>
  <si>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</si>
  <si>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</si>
  <si>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</si>
  <si>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</si>
  <si>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</si>
  <si>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</si>
  <si>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</si>
  <si>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</si>
  <si>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</si>
  <si>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</si>
  <si>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</si>
  <si>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</si>
  <si>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</si>
  <si>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</si>
  <si>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</si>
  <si>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</si>
  <si>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</si>
  <si>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</si>
  <si>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</si>
  <si>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</si>
  <si>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</si>
  <si>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</si>
  <si>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</si>
  <si>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</si>
  <si>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</si>
  <si>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</si>
  <si>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</si>
  <si>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</si>
  <si>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</si>
  <si>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</si>
  <si>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</si>
  <si>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</si>
  <si>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</si>
  <si>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</si>
  <si>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</si>
  <si>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</si>
  <si>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</si>
  <si>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</si>
  <si>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</si>
  <si>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</si>
  <si>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</si>
  <si>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</si>
  <si>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</si>
  <si>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</si>
  <si>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</si>
  <si>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</si>
  <si>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</si>
  <si>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</si>
  <si>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</si>
  <si>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</si>
  <si>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</si>
  <si>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</si>
  <si>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</si>
  <si>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</si>
  <si>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</si>
  <si>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</si>
  <si>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</si>
  <si>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</si>
  <si>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</si>
  <si>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</si>
  <si>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</si>
  <si>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</si>
  <si>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</si>
  <si>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</si>
  <si>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</si>
  <si>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</si>
  <si>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</si>
  <si>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</si>
  <si>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</si>
  <si>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</si>
  <si>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</si>
  <si>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</si>
  <si>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</si>
  <si>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</si>
  <si>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</si>
  <si>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</si>
  <si>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</si>
  <si>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</si>
  <si>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</si>
  <si>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</si>
  <si>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</si>
  <si>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</si>
  <si>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</si>
  <si>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</si>
  <si>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</si>
  <si>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</si>
  <si>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</si>
  <si>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</si>
  <si>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</si>
  <si>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</si>
  <si>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</si>
  <si>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</si>
  <si>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</si>
  <si>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</si>
  <si>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</si>
  <si>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</si>
  <si>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</si>
  <si>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</si>
  <si>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</si>
  <si>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</si>
  <si>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</si>
  <si>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</si>
  <si>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</si>
  <si>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</si>
  <si>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</si>
  <si>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</si>
  <si>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</si>
  <si>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</si>
  <si>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</si>
  <si>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</si>
  <si>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</si>
  <si>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</si>
  <si>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</si>
  <si>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</si>
  <si>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</si>
  <si>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</si>
  <si>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</si>
  <si>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</si>
  <si>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</si>
  <si>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</si>
  <si>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</si>
  <si>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</si>
  <si>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</si>
  <si>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</si>
  <si>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</si>
  <si>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</si>
  <si>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</si>
  <si>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</si>
  <si>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</si>
  <si>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</si>
  <si>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</si>
  <si>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</si>
  <si>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</si>
  <si>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</si>
  <si>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</si>
  <si>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</si>
  <si>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</si>
  <si>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</si>
  <si>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</si>
  <si>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</si>
  <si>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</si>
  <si>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</si>
  <si>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</si>
  <si>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</si>
  <si>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</si>
  <si>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</si>
  <si>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</si>
  <si>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</si>
  <si>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</si>
  <si>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</si>
  <si>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</si>
  <si>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</si>
  <si>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</si>
  <si>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</si>
  <si>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</si>
  <si>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</si>
  <si>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</si>
  <si>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</si>
  <si>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</si>
  <si>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</si>
  <si>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</si>
  <si>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</si>
  <si>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</si>
  <si>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</si>
  <si>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</si>
  <si>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</si>
  <si>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</si>
  <si>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</si>
  <si>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</si>
  <si>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</si>
  <si>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</si>
  <si>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</si>
  <si>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</si>
  <si>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</si>
  <si>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</si>
  <si>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</si>
  <si>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</si>
  <si>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</si>
  <si>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</si>
  <si>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</si>
  <si>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</si>
  <si>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</si>
  <si>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</si>
  <si>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</si>
  <si>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</si>
  <si>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</si>
  <si>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</si>
  <si>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</si>
  <si>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</si>
  <si>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</si>
  <si>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</si>
  <si>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</si>
  <si>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</si>
  <si>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</si>
  <si>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</si>
  <si>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</si>
  <si>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</si>
  <si>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</si>
  <si>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</si>
  <si>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</si>
  <si>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</si>
  <si>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</si>
  <si>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</si>
  <si>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</si>
  <si>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</si>
  <si>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</si>
  <si>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</si>
  <si>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</si>
  <si>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</si>
  <si>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</si>
  <si>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</si>
  <si>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</si>
  <si>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</si>
  <si>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</si>
  <si>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</si>
  <si>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</si>
  <si>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</si>
  <si>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</si>
  <si>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</si>
  <si>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</si>
  <si>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</si>
  <si>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</si>
  <si>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</si>
  <si>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</si>
  <si>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</si>
  <si>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</si>
  <si>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</si>
  <si>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</si>
  <si>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</si>
  <si>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</si>
  <si>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</si>
  <si>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</si>
  <si>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</si>
  <si>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</si>
  <si>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</si>
  <si>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</si>
  <si>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</si>
  <si>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</si>
  <si>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</si>
  <si>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</si>
  <si>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</si>
  <si>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</si>
  <si>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</si>
  <si>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</si>
  <si>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</si>
  <si>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</si>
  <si>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</si>
  <si>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</si>
  <si>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</si>
  <si>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</si>
  <si>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</si>
  <si>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</si>
  <si>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</si>
  <si>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</si>
  <si>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</si>
  <si>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</si>
  <si>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</si>
  <si>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</si>
  <si>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</si>
  <si>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</si>
  <si>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</si>
  <si>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</si>
  <si>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</si>
  <si>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</si>
  <si>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</si>
  <si>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</si>
  <si>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</si>
  <si>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</si>
  <si>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</si>
  <si>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</si>
  <si>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</si>
  <si>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</si>
  <si>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</si>
  <si>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</si>
  <si>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</si>
  <si>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</si>
  <si>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</si>
  <si>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</si>
  <si>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</si>
  <si>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</si>
  <si>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</si>
  <si>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</si>
  <si>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</si>
  <si>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</si>
  <si>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</si>
  <si>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</si>
  <si>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</si>
  <si>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</si>
  <si>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</si>
  <si>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</si>
  <si>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</si>
  <si>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</si>
  <si>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</si>
  <si>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</si>
  <si>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</si>
  <si>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</si>
  <si>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</si>
  <si>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</si>
  <si>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</si>
  <si>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</si>
  <si>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</si>
  <si>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</si>
  <si>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</si>
  <si>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</si>
  <si>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</si>
  <si>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</si>
  <si>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</si>
  <si>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</si>
  <si>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</si>
  <si>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</si>
  <si>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</si>
  <si>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</si>
  <si>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</si>
  <si>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</si>
  <si>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</si>
  <si>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</si>
  <si>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</si>
  <si>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</si>
  <si>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</si>
  <si>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</si>
  <si>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</si>
  <si>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</si>
  <si>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</si>
  <si>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</si>
  <si>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</si>
  <si>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</si>
  <si>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</si>
  <si>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</si>
  <si>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</si>
  <si>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</si>
  <si>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</si>
  <si>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</si>
  <si>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</si>
  <si>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</si>
  <si>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</si>
  <si>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</si>
  <si>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</si>
  <si>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</si>
  <si>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</si>
  <si>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</si>
  <si>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</si>
  <si>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</si>
  <si>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</si>
  <si>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</si>
  <si>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</si>
  <si>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</si>
  <si>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</si>
  <si>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</si>
  <si>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</si>
  <si>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</si>
  <si>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</si>
  <si>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</si>
  <si>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</si>
  <si>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</si>
  <si>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</si>
  <si>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</si>
  <si>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</si>
  <si>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</si>
  <si>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</si>
  <si>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</si>
  <si>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</si>
  <si>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</si>
  <si>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</si>
  <si>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</si>
  <si>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</si>
  <si>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</si>
  <si>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</si>
  <si>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</si>
  <si>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</si>
  <si>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</si>
  <si>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</si>
  <si>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</si>
  <si>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</si>
  <si>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</si>
  <si>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</si>
  <si>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</si>
  <si>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</si>
  <si>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</si>
  <si>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</si>
  <si>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</si>
  <si>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</si>
  <si>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</si>
  <si>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</si>
  <si>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</si>
  <si>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</si>
  <si>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</si>
  <si>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</si>
  <si>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</si>
  <si>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</si>
  <si>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</si>
  <si>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</si>
  <si>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</si>
  <si>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</si>
  <si>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</si>
  <si>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</si>
  <si>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</si>
  <si>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</si>
  <si>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</si>
  <si>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</si>
  <si>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</si>
  <si>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</si>
  <si>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</si>
  <si>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</si>
  <si>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</si>
  <si>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</si>
  <si>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</si>
  <si>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</si>
  <si>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</si>
  <si>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</si>
  <si>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</si>
  <si>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</si>
  <si>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</si>
  <si>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</si>
  <si>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</si>
  <si>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</si>
  <si>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</si>
  <si>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</si>
  <si>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</si>
  <si>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</si>
  <si>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</si>
  <si>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</si>
  <si>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</si>
  <si>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</si>
  <si>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</si>
  <si>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</si>
  <si>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</si>
  <si>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</si>
  <si>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</si>
  <si>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</si>
  <si>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</si>
  <si>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</si>
  <si>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</si>
  <si>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</si>
  <si>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</si>
  <si>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</si>
  <si>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</si>
  <si>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</si>
  <si>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</si>
  <si>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</si>
  <si>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</si>
  <si>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</si>
  <si>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</si>
  <si>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</si>
  <si>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</si>
  <si>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</si>
  <si>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</si>
  <si>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</si>
  <si>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</si>
  <si>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</si>
  <si>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</si>
  <si>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</si>
  <si>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</si>
  <si>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</si>
  <si>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</si>
  <si>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</si>
  <si>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</si>
  <si>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</si>
  <si>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</si>
  <si>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</si>
  <si>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</si>
  <si>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</si>
  <si>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</si>
  <si>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</si>
  <si>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</si>
  <si>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</si>
  <si>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</si>
  <si>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</si>
  <si>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</si>
  <si>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</si>
  <si>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</si>
  <si>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</si>
  <si>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</si>
  <si>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</si>
  <si>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</si>
  <si>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</si>
  <si>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</si>
  <si>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</si>
  <si>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</si>
  <si>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</si>
  <si>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</si>
  <si>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</si>
  <si>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</si>
  <si>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</si>
  <si>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</si>
  <si>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</si>
  <si>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</si>
  <si>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</si>
  <si>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</si>
  <si>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</si>
  <si>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</si>
  <si>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</si>
  <si>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</si>
  <si>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</si>
  <si>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</si>
  <si>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</si>
  <si>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</si>
  <si>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</si>
  <si>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</si>
  <si>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</si>
  <si>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</si>
  <si>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</si>
  <si>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</si>
  <si>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</si>
  <si>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</si>
  <si>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</si>
  <si>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</si>
  <si>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</si>
  <si>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</si>
  <si>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</si>
  <si>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</si>
  <si>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</si>
  <si>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</si>
  <si>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</si>
  <si>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</si>
  <si>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</si>
  <si>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</si>
  <si>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</si>
  <si>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</si>
  <si>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</si>
  <si>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</si>
  <si>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</si>
  <si>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</si>
  <si>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</si>
  <si>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</si>
  <si>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</si>
  <si>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</si>
  <si>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</si>
  <si>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</si>
  <si>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</si>
  <si>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</si>
  <si>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</si>
  <si>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</si>
  <si>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</si>
  <si>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</si>
  <si>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</si>
  <si>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</si>
  <si>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</si>
  <si>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</si>
  <si>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</si>
  <si>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</si>
  <si>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</si>
  <si>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</si>
  <si>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</si>
  <si>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</si>
  <si>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</si>
  <si>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</si>
  <si>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</si>
  <si>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</si>
  <si>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</si>
  <si>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</si>
  <si>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</si>
  <si>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</si>
  <si>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</si>
  <si>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</si>
  <si>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</si>
  <si>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</si>
  <si>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</si>
  <si>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</si>
  <si>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</si>
  <si>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</si>
  <si>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</si>
  <si>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</si>
  <si>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</si>
  <si>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</si>
  <si>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</si>
  <si>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</si>
  <si>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</si>
  <si>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</si>
  <si>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</si>
  <si>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</si>
  <si>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</si>
  <si>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</si>
  <si>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</si>
  <si>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</si>
  <si>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</si>
  <si>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</si>
  <si>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</si>
  <si>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</si>
  <si>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</si>
  <si>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</si>
  <si>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</si>
  <si>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</si>
  <si>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</si>
  <si>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</si>
  <si>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</si>
  <si>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</si>
  <si>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</si>
  <si>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</si>
  <si>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</si>
  <si>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</si>
  <si>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</si>
  <si>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</si>
  <si>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</si>
  <si>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</si>
  <si>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</si>
  <si>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</si>
  <si>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</si>
  <si>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</si>
  <si>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</si>
  <si>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</si>
  <si>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</si>
  <si>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</si>
  <si>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</si>
  <si>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</si>
  <si>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</si>
  <si>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</si>
  <si>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</si>
  <si>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</si>
  <si>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</si>
  <si>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</si>
  <si>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</si>
  <si>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</si>
  <si>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</si>
  <si>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</si>
  <si>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</si>
  <si>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</si>
  <si>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</si>
  <si>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</si>
  <si>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</si>
  <si>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</si>
  <si>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</si>
  <si>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</si>
  <si>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</si>
  <si>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</si>
  <si>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</si>
  <si>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</si>
  <si>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</si>
  <si>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</si>
  <si>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</si>
  <si>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</si>
  <si>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</si>
  <si>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</si>
  <si>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</si>
  <si>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</si>
  <si>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</si>
  <si>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</si>
  <si>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</si>
  <si>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</si>
  <si>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</si>
  <si>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</si>
  <si>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</si>
  <si>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</si>
  <si>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</si>
  <si>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</si>
  <si>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</si>
  <si>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</si>
  <si>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</si>
  <si>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</si>
  <si>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</si>
  <si>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</si>
  <si>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</si>
  <si>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</si>
  <si>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</si>
  <si>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</si>
  <si>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</si>
  <si>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</si>
  <si>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</si>
  <si>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</si>
  <si>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</si>
  <si>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</si>
  <si>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</si>
  <si>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</si>
  <si>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</si>
  <si>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</si>
  <si>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</si>
  <si>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</si>
  <si>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</si>
  <si>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</si>
  <si>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</si>
  <si>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</si>
  <si>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</si>
  <si>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</si>
  <si>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</si>
  <si>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</si>
  <si>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</si>
  <si>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</si>
  <si>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</si>
  <si>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</si>
  <si>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</si>
  <si>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</si>
  <si>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</si>
  <si>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</si>
  <si>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</si>
  <si>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</si>
  <si>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</si>
  <si>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</si>
  <si>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</si>
  <si>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</si>
  <si>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</si>
  <si>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</si>
  <si>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</si>
  <si>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</si>
  <si>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</si>
  <si>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</si>
  <si>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</si>
  <si>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</si>
  <si>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</si>
  <si>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</si>
  <si>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</si>
  <si>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</si>
  <si>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</si>
  <si>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</si>
  <si>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</si>
  <si>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</si>
  <si>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</si>
  <si>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</si>
  <si>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</si>
  <si>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</si>
  <si>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</si>
  <si>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</si>
  <si>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</si>
  <si>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</si>
  <si>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</si>
  <si>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</si>
  <si>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</si>
  <si>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</si>
  <si>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</si>
  <si>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</si>
  <si>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</si>
  <si>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</si>
  <si>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</si>
  <si>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</si>
  <si>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</si>
  <si>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</si>
  <si>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</si>
  <si>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</si>
  <si>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</si>
  <si>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</si>
  <si>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</si>
  <si>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</si>
  <si>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</si>
  <si>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</si>
  <si>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</si>
  <si>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</si>
  <si>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</si>
  <si>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</si>
  <si>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</si>
  <si>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</si>
  <si>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</si>
  <si>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</si>
  <si>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</si>
  <si>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</si>
  <si>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</si>
  <si>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</si>
  <si>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</si>
  <si>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</si>
  <si>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</si>
  <si>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</si>
  <si>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</si>
  <si>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</si>
  <si>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</si>
  <si>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</si>
  <si>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</si>
  <si>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</si>
  <si>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</si>
  <si>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</si>
  <si>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</si>
  <si>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</si>
  <si>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</si>
  <si>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</si>
  <si>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</si>
  <si>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</si>
  <si>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</si>
  <si>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</si>
  <si>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</si>
  <si>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</si>
  <si>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</si>
  <si>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</si>
  <si>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</si>
  <si>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</si>
  <si>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</si>
  <si>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</si>
  <si>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</si>
  <si>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</si>
  <si>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</si>
  <si>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</si>
  <si>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</si>
  <si>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</si>
  <si>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</si>
  <si>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</si>
  <si>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</si>
  <si>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</si>
  <si>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</si>
  <si>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</si>
  <si>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</si>
  <si>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</si>
  <si>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</si>
  <si>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</si>
  <si>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</si>
  <si>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</si>
  <si>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</si>
  <si>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</si>
  <si>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</si>
  <si>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</si>
  <si>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</si>
  <si>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</si>
  <si>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</si>
  <si>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</si>
  <si>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</si>
  <si>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</si>
  <si>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</si>
  <si>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</si>
  <si>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</si>
  <si>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</si>
  <si>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</si>
  <si>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</si>
  <si>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</si>
  <si>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</si>
  <si>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</si>
  <si>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</si>
  <si>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</si>
  <si>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</si>
  <si>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</si>
  <si>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</si>
  <si>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</si>
  <si>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</si>
  <si>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</si>
  <si>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</si>
  <si>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</si>
  <si>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</si>
  <si>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</si>
  <si>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</si>
  <si>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</si>
  <si>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</si>
  <si>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</si>
  <si>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</si>
  <si>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</si>
  <si>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</si>
  <si>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</si>
  <si>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</si>
  <si>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</si>
  <si>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</si>
  <si>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</si>
  <si>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</si>
  <si>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</si>
  <si>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</si>
  <si>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</si>
  <si>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</si>
  <si>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</si>
  <si>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</si>
  <si>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</si>
  <si>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</si>
  <si>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</si>
  <si>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</si>
  <si>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</si>
  <si>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</si>
  <si>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</si>
  <si>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</si>
  <si>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</si>
  <si>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</si>
  <si>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</si>
  <si>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</si>
  <si>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</si>
  <si>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</si>
  <si>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</si>
  <si>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</si>
  <si>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</si>
  <si>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</si>
  <si>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</si>
  <si>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</si>
  <si>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</si>
  <si>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</si>
  <si>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</si>
  <si>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</si>
  <si>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</si>
  <si>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</si>
  <si>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</si>
  <si>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</si>
  <si>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</si>
  <si>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</si>
  <si>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</si>
  <si>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</si>
  <si>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</si>
  <si>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</si>
  <si>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</si>
  <si>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</si>
  <si>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</si>
  <si>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</si>
  <si>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</si>
  <si>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</si>
  <si>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</si>
  <si>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</si>
  <si>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</si>
  <si>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</si>
  <si>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</si>
  <si>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</si>
  <si>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</si>
  <si>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</si>
  <si>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</si>
  <si>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</si>
  <si>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</si>
  <si>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</si>
  <si>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</si>
  <si>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</si>
  <si>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</si>
  <si>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</si>
  <si>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</si>
  <si>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</si>
  <si>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</si>
  <si>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</si>
  <si>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</si>
  <si>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</si>
  <si>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</si>
  <si>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</si>
  <si>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</si>
  <si>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</si>
  <si>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</si>
  <si>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</si>
  <si>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</si>
  <si>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</si>
  <si>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</si>
  <si>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</si>
  <si>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</si>
  <si>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</si>
  <si>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</si>
  <si>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</si>
  <si>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</si>
  <si>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</si>
  <si>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</si>
  <si>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</si>
  <si>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</si>
  <si>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</si>
  <si>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</si>
  <si>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</si>
  <si>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</si>
  <si>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</si>
  <si>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</si>
  <si>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</si>
  <si>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</si>
  <si>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</si>
  <si>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</si>
  <si>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</si>
  <si>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</si>
  <si>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</si>
  <si>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</si>
  <si>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</si>
  <si>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</si>
  <si>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</si>
  <si>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</si>
  <si>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</si>
  <si>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</si>
  <si>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</si>
  <si>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</si>
  <si>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</si>
  <si>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</si>
  <si>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</si>
  <si>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</si>
  <si>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</si>
  <si>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</si>
  <si>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</si>
  <si>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</si>
  <si>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</si>
  <si>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</si>
  <si>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</si>
  <si>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</si>
  <si>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</si>
  <si>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</si>
  <si>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</si>
  <si>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</si>
  <si>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</si>
  <si>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</si>
  <si>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</si>
  <si>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</si>
  <si>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</si>
  <si>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</si>
  <si>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</si>
  <si>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</si>
  <si>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</si>
  <si>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</si>
  <si>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</si>
  <si>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</si>
  <si>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</si>
  <si>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</si>
  <si>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</si>
  <si>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</si>
  <si>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</si>
  <si>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</si>
  <si>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</si>
  <si>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</si>
  <si>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</si>
  <si>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</si>
  <si>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</si>
  <si>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</si>
  <si>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</si>
  <si>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</si>
  <si>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</si>
  <si>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</si>
  <si>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</si>
  <si>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</si>
  <si>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</si>
  <si>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</si>
  <si>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</si>
  <si>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</si>
  <si>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</si>
  <si>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</si>
  <si>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</si>
  <si>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</si>
  <si>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</si>
  <si>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</si>
  <si>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</si>
  <si>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</si>
  <si>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</si>
  <si>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</si>
  <si>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</si>
  <si>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</si>
  <si>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</si>
  <si>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</si>
  <si>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</si>
  <si>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</si>
  <si>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</si>
  <si>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</si>
  <si>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</si>
  <si>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</si>
  <si>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</si>
  <si>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</si>
  <si>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</si>
  <si>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</si>
  <si>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</si>
  <si>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</si>
  <si>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</si>
  <si>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</si>
  <si>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</si>
  <si>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</si>
  <si>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</si>
  <si>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</si>
  <si>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</si>
  <si>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</si>
  <si>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</si>
  <si>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</si>
  <si>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</si>
  <si>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</si>
  <si>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</si>
  <si>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</si>
  <si>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</si>
  <si>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</si>
  <si>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</si>
  <si>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</si>
  <si>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</si>
  <si>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</si>
  <si>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</si>
  <si>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</si>
  <si>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</si>
  <si>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</si>
  <si>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</si>
  <si>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</si>
  <si>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</si>
  <si>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</si>
  <si>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</si>
  <si>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</si>
  <si>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</si>
  <si>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</si>
  <si>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</si>
  <si>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</si>
  <si>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</si>
  <si>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</si>
  <si>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</si>
  <si>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</si>
  <si>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</si>
  <si>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</si>
  <si>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</si>
  <si>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</si>
  <si>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</si>
  <si>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</si>
  <si>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</si>
  <si>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</si>
  <si>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</si>
  <si>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</si>
  <si>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</si>
  <si>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</si>
  <si>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</si>
  <si>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</si>
  <si>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</si>
  <si>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</si>
  <si>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</si>
  <si>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</si>
  <si>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</si>
  <si>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</si>
  <si>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</si>
  <si>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</si>
  <si>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</si>
  <si>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</si>
  <si>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</si>
  <si>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</si>
  <si>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</si>
  <si>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</si>
  <si>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</si>
  <si>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</si>
  <si>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</si>
  <si>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</si>
  <si>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</si>
  <si>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</si>
  <si>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</si>
  <si>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</si>
  <si>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</si>
  <si>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</si>
  <si>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</si>
  <si>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</si>
  <si>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</si>
  <si>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</si>
  <si>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</si>
  <si>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</si>
  <si>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</si>
  <si>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</si>
  <si>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</si>
  <si>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</si>
  <si>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</si>
  <si>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</si>
  <si>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</si>
  <si>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</si>
  <si>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</si>
  <si>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</si>
  <si>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</si>
  <si>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</si>
  <si>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</si>
  <si>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</si>
  <si>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</si>
  <si>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</si>
  <si>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</si>
  <si>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</si>
  <si>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</si>
  <si>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</si>
  <si>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</si>
  <si>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</si>
  <si>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</si>
  <si>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</si>
  <si>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</si>
  <si>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</si>
  <si>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</si>
  <si>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</si>
  <si>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</si>
  <si>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</si>
  <si>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</si>
  <si>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</si>
  <si>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</si>
  <si>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</si>
  <si>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</si>
  <si>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</si>
  <si>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</si>
  <si>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</si>
  <si>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</si>
  <si>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</si>
  <si>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</si>
  <si>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</si>
  <si>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</si>
  <si>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</si>
  <si>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</si>
  <si>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</si>
  <si>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</si>
  <si>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</si>
  <si>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</si>
  <si>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</si>
  <si>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</si>
  <si>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</si>
  <si>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</si>
  <si>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</si>
  <si>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</si>
  <si>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</si>
  <si>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</si>
  <si>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</si>
  <si>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</si>
  <si>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</si>
  <si>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</si>
  <si>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</si>
  <si>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</si>
  <si>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</si>
  <si>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</si>
  <si>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</si>
  <si>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</si>
  <si>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</si>
  <si>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</si>
  <si>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</si>
  <si>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</si>
  <si>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</si>
  <si>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</si>
  <si>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</si>
  <si>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</si>
  <si>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</si>
  <si>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</si>
  <si>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</si>
  <si>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</si>
  <si>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</si>
  <si>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</si>
  <si>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</si>
  <si>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</si>
  <si>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</si>
  <si>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</si>
  <si>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</si>
  <si>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</si>
  <si>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</si>
  <si>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</si>
  <si>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</si>
  <si>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</si>
  <si>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</si>
  <si>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</si>
  <si>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</si>
  <si>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</si>
  <si>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</si>
  <si>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</si>
  <si>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</si>
  <si>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</si>
  <si>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</si>
  <si>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</si>
  <si>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</si>
  <si>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</si>
  <si>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</si>
  <si>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</si>
  <si>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</si>
  <si>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</si>
  <si>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</si>
  <si>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</si>
  <si>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</si>
  <si>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</si>
  <si>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</si>
  <si>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</si>
  <si>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</si>
  <si>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</si>
  <si>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</si>
  <si>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</si>
  <si>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</si>
  <si>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</si>
  <si>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</si>
  <si>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</si>
  <si>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</si>
  <si>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</si>
  <si>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</si>
  <si>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</si>
  <si>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</si>
  <si>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</si>
  <si>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</si>
  <si>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</si>
  <si>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</si>
  <si>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</si>
  <si>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</si>
  <si>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</si>
  <si>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</si>
  <si>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</si>
  <si>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</si>
  <si>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</si>
  <si>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</si>
  <si>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</si>
  <si>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</si>
  <si>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</si>
  <si>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</si>
  <si>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</si>
  <si>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</si>
  <si>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</si>
  <si>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</si>
  <si>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</si>
  <si>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</si>
  <si>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</si>
  <si>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</si>
  <si>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</si>
  <si>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</si>
  <si>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</si>
  <si>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</si>
  <si>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</si>
  <si>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</si>
  <si>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</si>
  <si>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</si>
  <si>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</si>
  <si>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</si>
  <si>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</si>
  <si>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</si>
  <si>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</si>
  <si>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</si>
  <si>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</si>
  <si>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</si>
  <si>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</si>
  <si>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</si>
  <si>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</si>
  <si>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</si>
  <si>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</si>
  <si>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</si>
  <si>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</si>
  <si>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</si>
  <si>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</si>
  <si>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</si>
  <si>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</si>
  <si>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</si>
  <si>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</si>
  <si>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</si>
  <si>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</si>
  <si>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</si>
  <si>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</si>
  <si>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</si>
  <si>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</si>
  <si>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</si>
  <si>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</si>
  <si>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</si>
  <si>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</si>
  <si>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</si>
  <si>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</si>
  <si>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</si>
  <si>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</si>
  <si>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</si>
  <si>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</si>
  <si>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</si>
  <si>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</si>
  <si>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</si>
  <si>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</si>
  <si>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</si>
  <si>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</si>
  <si>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</si>
  <si>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</si>
  <si>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</si>
  <si>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</si>
  <si>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</si>
  <si>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</si>
  <si>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</si>
  <si>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</si>
  <si>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</si>
  <si>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</si>
  <si>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</si>
  <si>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</si>
  <si>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</si>
  <si>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</si>
  <si>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</si>
  <si>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</si>
  <si>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</si>
  <si>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</si>
  <si>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</si>
  <si>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</si>
  <si>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</si>
  <si>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</si>
  <si>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</si>
  <si>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</si>
  <si>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</si>
  <si>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</si>
  <si>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</si>
  <si>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</si>
  <si>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</si>
  <si>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</si>
  <si>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</si>
  <si>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</si>
  <si>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</si>
  <si>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</si>
  <si>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</si>
  <si>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</si>
  <si>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</si>
  <si>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</si>
  <si>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</si>
  <si>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</si>
  <si>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</si>
  <si>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</si>
  <si>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</si>
  <si>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</si>
  <si>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</si>
  <si>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</si>
  <si>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</si>
  <si>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</si>
  <si>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</si>
  <si>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</si>
  <si>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</si>
  <si>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</si>
  <si>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</si>
  <si>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</si>
  <si>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</si>
  <si>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</si>
  <si>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</si>
  <si>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</si>
  <si>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</si>
  <si>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</si>
  <si>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</si>
  <si>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</si>
  <si>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</si>
  <si>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</si>
  <si>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</si>
  <si>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</si>
  <si>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</si>
  <si>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</si>
  <si>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</si>
  <si>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</si>
  <si>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</si>
  <si>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</si>
  <si>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</si>
  <si>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</si>
  <si>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</si>
  <si>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</si>
  <si>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</si>
  <si>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</si>
  <si>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</si>
  <si>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</si>
  <si>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</si>
  <si>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</si>
  <si>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</si>
  <si>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</si>
  <si>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</si>
  <si>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</si>
  <si>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</si>
  <si>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</si>
  <si>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</si>
  <si>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</si>
  <si>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</si>
  <si>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</si>
  <si>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</si>
  <si>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</si>
  <si>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</si>
  <si>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</si>
  <si>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</si>
  <si>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</si>
  <si>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</si>
  <si>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</si>
  <si>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</si>
  <si>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</si>
  <si>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</si>
  <si>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</si>
  <si>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</si>
  <si>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</si>
  <si>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</si>
  <si>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</si>
  <si>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</si>
  <si>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</si>
  <si>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</si>
  <si>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</si>
  <si>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</si>
  <si>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</si>
  <si>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</si>
  <si>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</si>
  <si>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</si>
  <si>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</si>
  <si>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</si>
  <si>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</si>
  <si>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</si>
  <si>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</si>
  <si>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</si>
  <si>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</si>
  <si>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</si>
  <si>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</si>
  <si>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</si>
  <si>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</si>
  <si>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</si>
  <si>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</si>
  <si>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</si>
  <si>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</si>
  <si>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</si>
  <si>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</si>
  <si>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</si>
  <si>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</si>
  <si>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</si>
  <si>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</si>
  <si>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</si>
  <si>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</si>
  <si>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</si>
  <si>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</si>
  <si>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</si>
  <si>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</si>
  <si>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</si>
  <si>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</si>
  <si>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</si>
  <si>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</si>
  <si>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</si>
  <si>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</si>
  <si>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</si>
  <si>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</si>
  <si>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</si>
  <si>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</si>
  <si>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</si>
  <si>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</si>
  <si>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</si>
  <si>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</si>
  <si>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</si>
  <si>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</si>
  <si>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</si>
  <si>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</si>
  <si>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</si>
  <si>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</si>
  <si>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</si>
  <si>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</si>
  <si>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</si>
  <si>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</si>
  <si>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</si>
  <si>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</si>
  <si>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</si>
  <si>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</si>
  <si>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</si>
  <si>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</si>
  <si>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</si>
  <si>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</si>
  <si>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</si>
  <si>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</si>
  <si>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</si>
  <si>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</si>
  <si>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</si>
  <si>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</si>
  <si>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</si>
  <si>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</si>
  <si>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</si>
  <si>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</si>
  <si>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</si>
  <si>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</si>
  <si>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</si>
  <si>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</si>
  <si>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</si>
  <si>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</si>
  <si>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</si>
  <si>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</si>
  <si>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</si>
  <si>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</si>
  <si>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</si>
  <si>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</si>
  <si>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</si>
  <si>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</si>
  <si>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</si>
  <si>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</si>
  <si>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</si>
  <si>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</si>
  <si>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</si>
  <si>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</si>
  <si>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</si>
  <si>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</si>
  <si>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</si>
  <si>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</si>
  <si>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</si>
  <si>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</si>
  <si>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</si>
  <si>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</si>
  <si>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</si>
  <si>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</si>
  <si>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</si>
  <si>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</si>
  <si>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</si>
  <si>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</si>
  <si>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</si>
  <si>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</si>
  <si>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</si>
  <si>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</si>
  <si>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</si>
  <si>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</si>
  <si>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</si>
  <si>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</si>
  <si>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</si>
  <si>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</si>
  <si>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</si>
  <si>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</si>
  <si>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</si>
  <si>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</si>
  <si>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</si>
  <si>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</si>
  <si>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</si>
  <si>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</si>
  <si>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</si>
  <si>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</si>
  <si>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</si>
  <si>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</si>
  <si>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</si>
  <si>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</si>
  <si>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</si>
  <si>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</si>
  <si>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</si>
  <si>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</si>
  <si>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</si>
  <si>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</si>
  <si>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</si>
  <si>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</si>
  <si>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</si>
  <si>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</si>
  <si>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</si>
  <si>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</si>
  <si>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</si>
  <si>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</si>
  <si>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</si>
  <si>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</si>
  <si>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</si>
  <si>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</si>
  <si>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</si>
  <si>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</si>
  <si>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</si>
  <si>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</si>
  <si>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</si>
  <si>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</si>
  <si>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</si>
  <si>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</si>
  <si>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</si>
  <si>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</si>
  <si>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</si>
  <si>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</si>
  <si>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</si>
  <si>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</si>
  <si>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</si>
  <si>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</si>
  <si>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</si>
  <si>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</si>
  <si>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</si>
  <si>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</si>
  <si>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</si>
  <si>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</si>
  <si>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</si>
  <si>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</si>
  <si>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</si>
  <si>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</si>
  <si>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</si>
  <si>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</si>
  <si>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</si>
  <si>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</si>
  <si>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</si>
  <si>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</si>
  <si>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</si>
  <si>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</si>
  <si>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</si>
  <si>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</si>
  <si>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</si>
  <si>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</si>
  <si>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</si>
  <si>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</si>
  <si>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</si>
  <si>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</si>
  <si>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</si>
  <si>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</si>
  <si>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</si>
  <si>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</si>
  <si>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</si>
  <si>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</si>
  <si>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</si>
  <si>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</si>
  <si>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</si>
  <si>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</si>
  <si>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</si>
  <si>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</si>
  <si>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</si>
  <si>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</si>
  <si>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</si>
  <si>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</si>
  <si>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</si>
  <si>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</si>
  <si>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</si>
  <si>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</si>
  <si>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</si>
  <si>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</si>
  <si>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</si>
  <si>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</si>
  <si>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</si>
  <si>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</si>
  <si>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</si>
  <si>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</si>
  <si>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</si>
  <si>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</si>
  <si>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</si>
  <si>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</si>
  <si>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</si>
  <si>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</si>
  <si>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</si>
  <si>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</si>
  <si>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</si>
  <si>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</si>
  <si>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</si>
  <si>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</si>
  <si>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</si>
  <si>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</si>
  <si>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</si>
  <si>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</si>
  <si>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</si>
  <si>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</si>
  <si>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</si>
  <si>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</si>
  <si>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</si>
  <si>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</si>
  <si>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</si>
  <si>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</si>
  <si>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</si>
  <si>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</si>
  <si>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</si>
  <si>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</si>
  <si>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</si>
  <si>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</si>
  <si>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</si>
  <si>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</si>
  <si>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</si>
  <si>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</si>
  <si>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</si>
  <si>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</si>
  <si>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</si>
  <si>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</si>
  <si>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</si>
  <si>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</si>
  <si>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</si>
  <si>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</si>
  <si>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</si>
  <si>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</si>
  <si>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</si>
  <si>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</si>
  <si>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</si>
  <si>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</si>
  <si>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</si>
  <si>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</si>
  <si>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</si>
  <si>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</si>
  <si>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</si>
  <si>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</si>
  <si>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</si>
  <si>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</si>
  <si>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</si>
  <si>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</si>
  <si>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</si>
  <si>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</si>
  <si>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</si>
  <si>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</si>
  <si>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</si>
  <si>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</si>
  <si>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</si>
  <si>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</si>
  <si>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</si>
  <si>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</si>
  <si>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</si>
  <si>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</si>
  <si>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</si>
  <si>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</si>
  <si>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</si>
  <si>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</si>
  <si>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</si>
  <si>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</si>
  <si>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</si>
  <si>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</si>
  <si>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</si>
  <si>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</si>
  <si>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</si>
  <si>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</si>
  <si>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</si>
  <si>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</si>
  <si>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</si>
  <si>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</si>
  <si>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</si>
  <si>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</si>
  <si>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</si>
  <si>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</si>
  <si>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</si>
  <si>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</si>
  <si>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</si>
  <si>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</si>
  <si>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</si>
  <si>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</si>
  <si>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</si>
  <si>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</si>
  <si>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</si>
  <si>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</si>
  <si>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</si>
  <si>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</si>
  <si>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</si>
  <si>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</si>
  <si>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</si>
  <si>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</si>
  <si>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</si>
  <si>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</si>
  <si>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</si>
  <si>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</si>
  <si>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</si>
  <si>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</si>
  <si>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</si>
  <si>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</si>
  <si>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</si>
  <si>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</si>
  <si>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</si>
  <si>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</si>
  <si>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</si>
  <si>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</si>
  <si>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</si>
  <si>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</si>
  <si>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</si>
  <si>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</si>
  <si>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</si>
  <si>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</si>
  <si>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</si>
  <si>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</si>
  <si>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</si>
  <si>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</si>
  <si>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</si>
  <si>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</si>
  <si>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</si>
  <si>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</si>
  <si>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</si>
  <si>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</si>
  <si>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</si>
  <si>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</si>
  <si>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</si>
  <si>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</si>
  <si>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</si>
  <si>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</si>
  <si>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</si>
  <si>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</si>
  <si>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</si>
  <si>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</si>
  <si>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</si>
  <si>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</si>
  <si>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</si>
  <si>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</si>
  <si>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</si>
  <si>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</si>
  <si>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</si>
  <si>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</si>
  <si>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</si>
  <si>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</si>
  <si>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</si>
  <si>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</si>
  <si>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</si>
  <si>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</si>
  <si>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</si>
  <si>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</si>
  <si>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</si>
  <si>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</si>
  <si>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</si>
  <si>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</si>
  <si>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</si>
  <si>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</si>
  <si>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</si>
  <si>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</si>
  <si>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</si>
  <si>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</si>
  <si>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</si>
  <si>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</si>
  <si>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</si>
  <si>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</si>
  <si>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</si>
  <si>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</si>
  <si>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</si>
  <si>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</si>
  <si>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</si>
  <si>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</si>
  <si>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</si>
  <si>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</si>
  <si>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</si>
  <si>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</si>
  <si>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</si>
  <si>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</si>
  <si>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</si>
  <si>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</si>
  <si>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</si>
  <si>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</si>
  <si>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</si>
  <si>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</si>
  <si>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</si>
  <si>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</si>
  <si>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</si>
  <si>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</si>
  <si>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</si>
  <si>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</si>
  <si>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</si>
  <si>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</si>
  <si>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</si>
  <si>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</si>
  <si>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</si>
  <si>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</si>
  <si>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</si>
  <si>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</si>
  <si>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</si>
  <si>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</si>
  <si>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</si>
  <si>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</si>
  <si>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</si>
  <si>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</si>
  <si>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</si>
  <si>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</si>
  <si>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</si>
  <si>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</si>
  <si>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</si>
  <si>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</si>
  <si>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</si>
  <si>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</si>
  <si>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</si>
  <si>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</si>
  <si>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</si>
  <si>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</si>
  <si>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</si>
  <si>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</si>
  <si>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</si>
  <si>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</si>
  <si>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</si>
  <si>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</si>
  <si>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</si>
  <si>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</si>
  <si>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</si>
  <si>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</si>
  <si>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</si>
  <si>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</si>
  <si>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</si>
  <si>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</si>
  <si>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</si>
  <si>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</si>
  <si>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</si>
  <si>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</si>
  <si>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</si>
  <si>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</si>
  <si>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</si>
  <si>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</si>
  <si>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</si>
  <si>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</si>
  <si>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</si>
  <si>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</si>
  <si>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</si>
  <si>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</si>
  <si>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</si>
  <si>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</si>
  <si>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</si>
  <si>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</si>
  <si>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</si>
  <si>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</si>
  <si>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</si>
  <si>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</si>
  <si>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</si>
  <si>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</si>
  <si>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</si>
  <si>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</si>
  <si>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</si>
  <si>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</si>
  <si>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</si>
  <si>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</si>
  <si>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</si>
  <si>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</si>
  <si>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</si>
  <si>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</si>
  <si>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</si>
  <si>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</si>
  <si>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</si>
  <si>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</si>
  <si>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</si>
  <si>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</si>
  <si>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</si>
  <si>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</si>
  <si>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</si>
  <si>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</si>
  <si>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</si>
  <si>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</si>
  <si>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</si>
  <si>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</si>
  <si>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</si>
  <si>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</si>
  <si>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</si>
  <si>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</si>
  <si>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</si>
  <si>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</si>
  <si>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</si>
  <si>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</si>
  <si>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</si>
  <si>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</si>
  <si>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</si>
  <si>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</si>
  <si>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</si>
  <si>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</si>
  <si>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</si>
  <si>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</si>
  <si>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</si>
  <si>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</si>
  <si>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</si>
  <si>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</si>
  <si>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</si>
  <si>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</si>
  <si>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</si>
  <si>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</si>
  <si>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</si>
  <si>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</si>
  <si>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</si>
  <si>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</si>
  <si>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</si>
  <si>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</si>
  <si>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</si>
  <si>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</si>
  <si>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</si>
  <si>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</si>
  <si>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</si>
  <si>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</si>
  <si>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</si>
  <si>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</si>
  <si>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</si>
  <si>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</si>
  <si>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</si>
  <si>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</si>
  <si>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</si>
  <si>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</si>
  <si>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</si>
  <si>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</si>
  <si>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</si>
  <si>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</si>
  <si>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</si>
  <si>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</si>
  <si>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</si>
  <si>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</si>
  <si>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</si>
  <si>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</si>
  <si>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</si>
  <si>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</si>
  <si>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</si>
  <si>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</si>
  <si>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</si>
  <si>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</si>
  <si>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</si>
  <si>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</si>
  <si>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</si>
  <si>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</si>
  <si>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</si>
  <si>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</si>
  <si>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</si>
  <si>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</si>
  <si>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</si>
  <si>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</si>
  <si>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</si>
  <si>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</si>
  <si>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</si>
  <si>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</si>
  <si>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</si>
  <si>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</si>
  <si>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</si>
  <si>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</si>
  <si>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</si>
  <si>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</si>
  <si>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</si>
  <si>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</si>
  <si>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</si>
  <si>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</si>
  <si>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</si>
  <si>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</si>
  <si>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</si>
  <si>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</si>
  <si>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</si>
  <si>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</si>
  <si>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</si>
  <si>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</si>
  <si>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</si>
  <si>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</si>
  <si>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</si>
  <si>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</si>
  <si>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</si>
  <si>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</si>
  <si>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</si>
  <si>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</si>
  <si>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</si>
  <si>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</si>
  <si>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</si>
  <si>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</si>
  <si>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</si>
  <si>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</si>
  <si>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</si>
  <si>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</si>
  <si>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</si>
  <si>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</si>
  <si>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</si>
  <si>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</si>
  <si>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</si>
  <si>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</si>
  <si>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</si>
  <si>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</si>
  <si>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</si>
  <si>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</si>
  <si>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</si>
  <si>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</si>
  <si>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</si>
  <si>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</si>
  <si>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</si>
  <si>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</si>
  <si>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</si>
  <si>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</si>
  <si>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</si>
  <si>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</si>
  <si>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</si>
  <si>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</si>
  <si>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</si>
  <si>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</si>
  <si>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</si>
  <si>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</si>
  <si>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</si>
  <si>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</si>
  <si>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</si>
  <si>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</si>
  <si>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</si>
  <si>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</si>
  <si>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</si>
  <si>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</si>
  <si>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</si>
  <si>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</si>
  <si>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</si>
  <si>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</si>
  <si>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</si>
  <si>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</si>
  <si>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</si>
  <si>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</si>
  <si>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</si>
  <si>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</si>
  <si>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</si>
  <si>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</si>
  <si>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</si>
  <si>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</si>
  <si>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</si>
  <si>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</si>
  <si>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</si>
  <si>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</si>
  <si>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</si>
  <si>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</si>
  <si>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</si>
  <si>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</si>
  <si>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</si>
  <si>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</si>
  <si>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</si>
  <si>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</si>
  <si>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</si>
  <si>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</si>
  <si>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</si>
  <si>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</si>
  <si>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</si>
  <si>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</si>
  <si>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</si>
  <si>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</si>
  <si>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</si>
  <si>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</si>
  <si>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</si>
  <si>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</si>
  <si>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</si>
  <si>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</si>
  <si>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</si>
  <si>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</si>
  <si>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</si>
  <si>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</si>
  <si>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</si>
  <si>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</si>
  <si>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</si>
  <si>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</si>
  <si>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</si>
  <si>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</si>
  <si>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</si>
  <si>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</si>
  <si>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</si>
  <si>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</si>
  <si>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</si>
  <si>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</si>
  <si>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</si>
  <si>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</si>
  <si>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</si>
  <si>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</si>
  <si>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</si>
  <si>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</si>
  <si>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</si>
  <si>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</si>
  <si>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</si>
  <si>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</si>
  <si>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</si>
  <si>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</si>
  <si>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</si>
  <si>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</si>
  <si>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</si>
  <si>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</si>
  <si>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</si>
  <si>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</si>
  <si>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</si>
  <si>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</si>
  <si>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</si>
  <si>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</si>
  <si>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</si>
  <si>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</si>
  <si>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</si>
  <si>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</si>
  <si>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</si>
  <si>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</si>
  <si>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</si>
  <si>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</si>
  <si>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</si>
  <si>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</si>
  <si>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</si>
  <si>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</si>
  <si>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</si>
  <si>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</si>
  <si>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</si>
  <si>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</si>
  <si>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</si>
  <si>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</si>
  <si>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</si>
  <si>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</si>
  <si>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</si>
  <si>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</si>
  <si>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</si>
  <si>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</si>
  <si>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</si>
  <si>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</si>
  <si>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</si>
  <si>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</si>
  <si>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</si>
  <si>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</si>
  <si>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</si>
  <si>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</si>
  <si>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</si>
  <si>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</si>
  <si>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</si>
  <si>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</si>
  <si>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</si>
  <si>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</si>
  <si>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</si>
  <si>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</si>
  <si>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</si>
  <si>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</si>
  <si>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</si>
  <si>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</si>
  <si>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</si>
  <si>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</si>
  <si>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</si>
  <si>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</si>
  <si>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</si>
  <si>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</si>
  <si>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</si>
  <si>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</si>
  <si>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</si>
  <si>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</si>
  <si>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</si>
  <si>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</si>
  <si>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</si>
  <si>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</si>
  <si>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</si>
  <si>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</si>
  <si>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</si>
  <si>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</si>
  <si>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</si>
  <si>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</si>
  <si>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</si>
  <si>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</si>
  <si>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</si>
  <si>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</si>
  <si>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</si>
  <si>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</si>
  <si>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</si>
  <si>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</si>
  <si>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</si>
  <si>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</si>
  <si>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</si>
  <si>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</si>
  <si>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</si>
  <si>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</si>
  <si>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</si>
  <si>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</si>
  <si>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</si>
  <si>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</si>
  <si>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</si>
  <si>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</si>
  <si>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</si>
  <si>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</si>
  <si>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</si>
  <si>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</si>
  <si>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</si>
  <si>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</si>
  <si>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</si>
  <si>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</si>
  <si>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</si>
  <si>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</si>
  <si>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</si>
  <si>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</si>
  <si>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</si>
  <si>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</si>
  <si>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</si>
  <si>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</si>
  <si>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</si>
  <si>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</si>
  <si>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</si>
  <si>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</si>
  <si>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</si>
  <si>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</si>
  <si>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</si>
  <si>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</si>
  <si>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</si>
  <si>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</si>
  <si>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</si>
  <si>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</si>
  <si>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</si>
  <si>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</si>
  <si>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</si>
  <si>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</si>
  <si>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</si>
  <si>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</si>
  <si>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</si>
  <si>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</si>
  <si>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</si>
  <si>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</si>
  <si>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</si>
  <si>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</si>
  <si>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</si>
  <si>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</si>
  <si>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</si>
  <si>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</si>
  <si>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</si>
  <si>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</si>
  <si>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</si>
  <si>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</si>
  <si>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</si>
  <si>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</si>
  <si>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</si>
  <si>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</si>
  <si>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</si>
  <si>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</si>
  <si>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</si>
  <si>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</si>
  <si>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</si>
  <si>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</si>
  <si>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</si>
  <si>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</si>
  <si>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</si>
  <si>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</si>
  <si>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</si>
  <si>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</si>
  <si>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</si>
  <si>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</si>
  <si>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</si>
  <si>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</si>
  <si>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</si>
  <si>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</si>
  <si>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</si>
  <si>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</si>
  <si>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</si>
  <si>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</si>
  <si>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</si>
  <si>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</si>
  <si>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</si>
  <si>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</si>
  <si>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</si>
  <si>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</si>
  <si>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</si>
  <si>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</si>
  <si>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</si>
  <si>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</si>
  <si>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</si>
  <si>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</si>
  <si>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</si>
  <si>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</si>
  <si>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</si>
  <si>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</si>
  <si>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</si>
  <si>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</si>
  <si>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</si>
  <si>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</si>
  <si>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</si>
  <si>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</si>
  <si>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</si>
  <si>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</si>
  <si>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</si>
  <si>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</si>
  <si>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</si>
  <si>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</si>
  <si>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</si>
  <si>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</si>
  <si>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</si>
  <si>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</si>
  <si>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</si>
  <si>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</si>
  <si>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</si>
  <si>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</si>
  <si>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</si>
  <si>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</si>
  <si>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</si>
  <si>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</si>
  <si>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</si>
  <si>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</si>
  <si>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</si>
  <si>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</si>
  <si>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</si>
  <si>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</si>
  <si>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</si>
  <si>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</si>
  <si>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</si>
  <si>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</si>
  <si>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</si>
  <si>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</si>
  <si>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</si>
  <si>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</si>
  <si>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</si>
  <si>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</si>
  <si>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</si>
  <si>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</si>
  <si>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</si>
  <si>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</si>
  <si>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</si>
  <si>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</si>
  <si>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</si>
  <si>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</si>
  <si>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</si>
  <si>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</si>
  <si>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</si>
  <si>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</si>
  <si>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</si>
  <si>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</si>
  <si>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</si>
  <si>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</si>
  <si>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</si>
  <si>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</si>
  <si>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</si>
  <si>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</si>
  <si>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</si>
  <si>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</si>
  <si>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</si>
  <si>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</si>
  <si>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</si>
  <si>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</si>
  <si>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</si>
  <si>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</si>
  <si>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</si>
  <si>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</si>
  <si>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</si>
  <si>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</si>
  <si>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</si>
  <si>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</si>
  <si>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</si>
  <si>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</si>
  <si>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</si>
  <si>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</si>
  <si>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</si>
  <si>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</si>
  <si>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</si>
  <si>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</si>
  <si>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</si>
  <si>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</si>
  <si>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</si>
  <si>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</si>
  <si>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</si>
  <si>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</si>
  <si>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</si>
  <si>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</si>
  <si>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</si>
  <si>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</si>
  <si>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</si>
  <si>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</si>
  <si>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</si>
  <si>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</si>
  <si>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</si>
  <si>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</si>
  <si>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</si>
  <si>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</si>
  <si>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</si>
  <si>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</si>
  <si>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</si>
  <si>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</si>
  <si>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</si>
  <si>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</si>
  <si>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</si>
  <si>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</si>
  <si>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</si>
  <si>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</si>
  <si>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</si>
  <si>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</si>
  <si>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</si>
  <si>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</si>
  <si>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</si>
  <si>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</si>
  <si>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</si>
  <si>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</si>
  <si>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</si>
  <si>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</si>
  <si>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</si>
  <si>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</si>
  <si>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</si>
  <si>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</si>
  <si>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</si>
  <si>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</si>
  <si>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</si>
  <si>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</si>
  <si>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</si>
  <si>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</si>
  <si>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</si>
  <si>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</si>
  <si>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</si>
  <si>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</si>
  <si>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</si>
  <si>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</si>
  <si>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</si>
  <si>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</si>
  <si>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</si>
  <si>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</si>
  <si>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</si>
  <si>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</si>
  <si>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</si>
  <si>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</si>
  <si>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</si>
  <si>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</si>
  <si>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</si>
  <si>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</si>
  <si>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</si>
  <si>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</si>
  <si>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</si>
  <si>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</si>
  <si>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</si>
  <si>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</si>
  <si>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</si>
  <si>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</si>
  <si>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</si>
  <si>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</si>
  <si>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</si>
  <si>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</si>
  <si>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</si>
  <si>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</si>
  <si>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</si>
  <si>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</si>
  <si>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</si>
  <si>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</si>
  <si>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</si>
  <si>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</si>
  <si>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</si>
  <si>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</si>
  <si>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</si>
  <si>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</si>
  <si>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</si>
  <si>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</si>
  <si>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</si>
  <si>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</si>
  <si>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</si>
  <si>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</si>
  <si>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</si>
  <si>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</si>
  <si>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</si>
  <si>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</si>
  <si>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</si>
  <si>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</si>
  <si>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</si>
  <si>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</si>
  <si>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</si>
  <si>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</si>
  <si>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</si>
  <si>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</si>
  <si>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</si>
  <si>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</si>
  <si>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</si>
  <si>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</si>
  <si>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</si>
  <si>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</si>
  <si>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</si>
  <si>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</si>
  <si>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</si>
  <si>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</si>
  <si>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</si>
  <si>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</si>
  <si>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</si>
  <si>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</si>
  <si>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</si>
  <si>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</si>
  <si>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</si>
  <si>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</si>
  <si>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</si>
  <si>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</si>
  <si>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</si>
  <si>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</si>
  <si>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</si>
  <si>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</si>
  <si>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</si>
  <si>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</si>
  <si>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</si>
  <si>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</si>
  <si>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</si>
  <si>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</si>
  <si>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</si>
  <si>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</si>
  <si>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</si>
  <si>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</si>
  <si>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</si>
  <si>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</si>
  <si>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</si>
  <si>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</si>
  <si>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</si>
  <si>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</si>
  <si>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</si>
  <si>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</si>
  <si>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</si>
  <si>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</si>
  <si>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</si>
  <si>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</si>
  <si>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</si>
  <si>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</si>
  <si>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</si>
  <si>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</si>
  <si>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</si>
  <si>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</si>
  <si>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</si>
  <si>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</si>
  <si>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</si>
  <si>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</si>
  <si>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</si>
  <si>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</si>
  <si>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</si>
  <si>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</si>
  <si>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</si>
  <si>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</si>
  <si>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</si>
  <si>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</si>
  <si>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</si>
  <si>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</si>
  <si>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</si>
  <si>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</si>
  <si>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</si>
  <si>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</si>
  <si>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</si>
  <si>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</si>
  <si>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</si>
  <si>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</si>
  <si>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</si>
  <si>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</si>
  <si>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</si>
  <si>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</si>
  <si>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</si>
  <si>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</si>
  <si>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</si>
  <si>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</si>
  <si>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</si>
  <si>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</si>
  <si>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</si>
  <si>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</si>
  <si>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</si>
  <si>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</si>
  <si>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</si>
  <si>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</si>
  <si>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</si>
  <si>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</si>
  <si>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</si>
  <si>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</si>
  <si>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</si>
  <si>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</si>
  <si>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</si>
  <si>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</si>
  <si>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</si>
  <si>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</si>
  <si>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</si>
  <si>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</si>
  <si>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</si>
  <si>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</si>
  <si>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</si>
  <si>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</si>
  <si>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</si>
  <si>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</si>
  <si>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</si>
  <si>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</si>
  <si>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</si>
  <si>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</si>
  <si>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</si>
  <si>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</si>
  <si>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</si>
  <si>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</si>
  <si>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</si>
  <si>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</si>
  <si>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</si>
  <si>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</si>
  <si>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</si>
  <si>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</si>
  <si>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</si>
  <si>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</si>
  <si>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</si>
  <si>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</si>
  <si>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</si>
  <si>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</si>
  <si>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</si>
  <si>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</si>
  <si>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</si>
  <si>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</si>
  <si>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</si>
  <si>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</si>
  <si>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</si>
  <si>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</si>
  <si>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</si>
  <si>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</si>
  <si>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</si>
  <si>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</si>
  <si>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</si>
  <si>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</si>
  <si>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</si>
  <si>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</si>
  <si>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</si>
  <si>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</si>
  <si>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</si>
  <si>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</si>
  <si>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</si>
  <si>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</si>
  <si>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</si>
  <si>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</si>
  <si>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</si>
  <si>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</si>
  <si>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</si>
  <si>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</si>
  <si>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</si>
  <si>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</si>
  <si>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</si>
  <si>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</si>
  <si>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</si>
  <si>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</si>
  <si>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</si>
  <si>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</si>
  <si>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</si>
  <si>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</si>
  <si>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</si>
  <si>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</si>
  <si>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</si>
  <si>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</si>
  <si>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</si>
  <si>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</si>
  <si>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</si>
  <si>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</si>
  <si>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</si>
  <si>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</si>
  <si>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</si>
  <si>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</si>
  <si>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</si>
  <si>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</si>
  <si>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</si>
  <si>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</si>
  <si>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</si>
  <si>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</si>
  <si>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</si>
  <si>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</si>
  <si>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</si>
  <si>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</si>
  <si>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</si>
  <si>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</si>
  <si>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</si>
  <si>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</si>
  <si>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</si>
  <si>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</si>
  <si>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</si>
  <si>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</si>
  <si>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</si>
  <si>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</si>
  <si>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</si>
  <si>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</si>
  <si>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</si>
  <si>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</si>
  <si>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</si>
  <si>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</si>
  <si>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</si>
  <si>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</si>
  <si>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</si>
  <si>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</si>
  <si>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</si>
  <si>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</si>
  <si>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</si>
  <si>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</si>
  <si>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</si>
  <si>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</si>
  <si>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</si>
  <si>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</si>
  <si>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</si>
  <si>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</si>
  <si>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</si>
  <si>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</si>
  <si>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</si>
  <si>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</si>
  <si>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</si>
  <si>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</si>
  <si>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</si>
  <si>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</si>
  <si>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</si>
  <si>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</si>
  <si>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</si>
  <si>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</si>
  <si>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</si>
  <si>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</si>
  <si>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</si>
  <si>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</si>
  <si>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</si>
  <si>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</si>
  <si>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</si>
  <si>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</si>
  <si>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</si>
  <si>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</si>
  <si>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</si>
  <si>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</si>
  <si>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</si>
  <si>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</si>
  <si>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</si>
  <si>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</si>
  <si>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</si>
  <si>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</si>
  <si>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</si>
  <si>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</si>
  <si>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</si>
  <si>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</si>
  <si>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</si>
  <si>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</si>
  <si>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</si>
  <si>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</si>
  <si>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</si>
  <si>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</si>
  <si>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</si>
  <si>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</si>
  <si>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</si>
  <si>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</si>
  <si>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</si>
  <si>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</si>
  <si>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</si>
  <si>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</si>
  <si>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</si>
  <si>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</si>
  <si>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</si>
  <si>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</si>
  <si>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</si>
  <si>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</si>
  <si>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</si>
  <si>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</si>
  <si>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</si>
  <si>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</si>
  <si>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</si>
  <si>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</si>
  <si>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</si>
  <si>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</si>
  <si>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</si>
  <si>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</si>
  <si>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</si>
  <si>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</si>
  <si>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</si>
  <si>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</si>
  <si>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</si>
  <si>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</si>
  <si>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</si>
  <si>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</si>
  <si>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</si>
  <si>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</si>
  <si>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</si>
  <si>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</si>
  <si>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</si>
  <si>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</si>
  <si>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</si>
  <si>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</si>
  <si>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</si>
  <si>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</si>
  <si>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</si>
  <si>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</si>
  <si>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</si>
  <si>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</si>
  <si>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</si>
  <si>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</si>
  <si>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</si>
  <si>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</si>
  <si>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</si>
  <si>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</si>
  <si>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</si>
  <si>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</si>
  <si>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</si>
  <si>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</si>
  <si>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</si>
  <si>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</si>
  <si>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</si>
  <si>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</si>
  <si>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</si>
  <si>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</si>
  <si>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</si>
  <si>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</si>
  <si>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</si>
  <si>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</si>
  <si>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</si>
  <si>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</si>
  <si>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</si>
  <si>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</si>
  <si>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</si>
  <si>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</si>
  <si>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</si>
  <si>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</si>
  <si>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</si>
  <si>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</si>
  <si>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</si>
  <si>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</si>
  <si>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</si>
  <si>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</si>
  <si>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</si>
  <si>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</si>
  <si>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</si>
  <si>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</si>
  <si>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</si>
  <si>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</si>
  <si>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</si>
  <si>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</si>
  <si>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</si>
  <si>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</si>
  <si>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</si>
  <si>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</si>
  <si>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</si>
  <si>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</si>
  <si>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</si>
  <si>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</si>
  <si>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</si>
  <si>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</si>
  <si>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</si>
  <si>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</si>
  <si>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</si>
  <si>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</si>
  <si>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</si>
  <si>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</si>
  <si>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</si>
  <si>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</si>
  <si>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</si>
  <si>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</si>
  <si>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</si>
  <si>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</si>
  <si>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</si>
  <si>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</si>
  <si>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</si>
  <si>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</si>
  <si>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</si>
  <si>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</si>
  <si>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</si>
  <si>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</si>
  <si>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</si>
  <si>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</si>
  <si>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</si>
  <si>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</si>
  <si>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</si>
  <si>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</si>
  <si>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</si>
  <si>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</si>
  <si>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</si>
  <si>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</si>
  <si>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</si>
  <si>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</si>
  <si>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</si>
  <si>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</si>
  <si>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</si>
  <si>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</si>
  <si>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</si>
  <si>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</si>
  <si>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</si>
  <si>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</si>
  <si>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</si>
  <si>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</si>
  <si>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</si>
  <si>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</si>
  <si>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</si>
  <si>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</si>
  <si>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</si>
  <si>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</si>
  <si>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</si>
  <si>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</si>
  <si>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</si>
  <si>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</si>
  <si>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</si>
  <si>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</si>
  <si>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</si>
  <si>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</si>
  <si>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</si>
  <si>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</si>
  <si>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</si>
  <si>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</si>
  <si>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</si>
  <si>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</si>
  <si>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</si>
  <si>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</si>
  <si>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</si>
  <si>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</si>
  <si>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</si>
  <si>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</si>
  <si>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</si>
  <si>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</si>
  <si>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</si>
  <si>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</si>
  <si>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</si>
  <si>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</si>
  <si>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</si>
  <si>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</si>
  <si>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</si>
  <si>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</si>
  <si>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</si>
  <si>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</si>
  <si>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</si>
  <si>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</si>
  <si>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</si>
  <si>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</si>
  <si>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</si>
  <si>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</si>
  <si>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</si>
  <si>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</si>
  <si>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</si>
  <si>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</si>
  <si>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</si>
  <si>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</si>
  <si>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</si>
  <si>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</si>
  <si>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</si>
  <si>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</si>
  <si>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</si>
  <si>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</si>
  <si>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</si>
  <si>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</si>
  <si>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</si>
  <si>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</si>
  <si>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</si>
  <si>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</si>
  <si>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</si>
  <si>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</si>
  <si>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</si>
  <si>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</si>
  <si>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</si>
  <si>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</si>
  <si>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</si>
  <si>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</si>
  <si>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</si>
  <si>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</si>
  <si>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</si>
  <si>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</si>
  <si>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</si>
  <si>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</si>
  <si>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</si>
  <si>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</si>
  <si>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</si>
  <si>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</si>
  <si>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</si>
  <si>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</si>
  <si>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</si>
  <si>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</si>
  <si>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</si>
  <si>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</si>
  <si>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</si>
  <si>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</si>
  <si>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</si>
  <si>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</si>
  <si>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</si>
  <si>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</si>
  <si>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</si>
  <si>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</si>
  <si>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</si>
  <si>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</si>
  <si>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</si>
  <si>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</si>
  <si>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</si>
  <si>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</si>
  <si>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</si>
  <si>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</si>
  <si>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</si>
  <si>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</si>
  <si>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</si>
  <si>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</si>
  <si>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</si>
  <si>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</si>
  <si>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</si>
  <si>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</si>
  <si>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</si>
  <si>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</si>
  <si>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</si>
  <si>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</si>
  <si>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</si>
  <si>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</si>
  <si>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</si>
  <si>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</si>
  <si>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</si>
  <si>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</si>
  <si>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</si>
  <si>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</si>
  <si>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</si>
  <si>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</si>
  <si>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</si>
  <si>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</si>
  <si>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</si>
  <si>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</si>
  <si>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</si>
  <si>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</si>
  <si>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</si>
  <si>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</si>
  <si>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</si>
  <si>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</si>
  <si>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</si>
  <si>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</si>
  <si>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</si>
  <si>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</si>
  <si>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</si>
  <si>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</si>
  <si>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</si>
  <si>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</si>
  <si>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</si>
  <si>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</si>
  <si>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</si>
  <si>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</si>
  <si>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</si>
  <si>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</si>
  <si>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</si>
  <si>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</si>
  <si>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</si>
  <si>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</si>
  <si>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</si>
  <si>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</si>
  <si>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</si>
  <si>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</si>
  <si>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</si>
  <si>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</si>
  <si>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</si>
  <si>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</si>
  <si>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</si>
  <si>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</si>
  <si>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</si>
  <si>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</si>
  <si>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</si>
  <si>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</si>
  <si>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</si>
  <si>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</si>
  <si>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</si>
  <si>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</si>
  <si>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</si>
  <si>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</si>
  <si>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</si>
  <si>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</si>
  <si>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</si>
  <si>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</si>
  <si>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</si>
  <si>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</si>
  <si>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</si>
  <si>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</si>
  <si>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</si>
  <si>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</si>
  <si>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</si>
  <si>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</si>
  <si>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</si>
  <si>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</si>
  <si>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</si>
  <si>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</si>
  <si>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</si>
  <si>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</si>
  <si>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</si>
  <si>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</si>
  <si>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</si>
  <si>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</si>
  <si>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</si>
  <si>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</si>
  <si>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</si>
  <si>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</si>
  <si>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</si>
  <si>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</si>
  <si>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</si>
  <si>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</si>
  <si>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</si>
  <si>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</si>
  <si>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</si>
  <si>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</si>
  <si>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</si>
  <si>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</si>
  <si>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</si>
  <si>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</si>
  <si>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</si>
  <si>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</si>
  <si>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</si>
  <si>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</si>
  <si>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</si>
  <si>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</si>
  <si>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</si>
  <si>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</si>
  <si>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</si>
  <si>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</si>
  <si>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</si>
  <si>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</si>
  <si>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</si>
  <si>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</si>
  <si>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</si>
  <si>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</si>
  <si>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</si>
  <si>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</si>
  <si>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</si>
  <si>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</si>
  <si>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</si>
  <si>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</si>
  <si>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</si>
  <si>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</si>
  <si>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</si>
  <si>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</si>
  <si>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</si>
  <si>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</si>
  <si>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</si>
  <si>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</si>
  <si>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</si>
  <si>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</si>
  <si>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</si>
  <si>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</si>
  <si>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</si>
  <si>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</si>
  <si>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</si>
  <si>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</si>
  <si>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</si>
  <si>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</si>
  <si>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</si>
  <si>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</si>
  <si>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</si>
  <si>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</si>
  <si>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</si>
  <si>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</si>
  <si>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</si>
  <si>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</si>
  <si>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</si>
  <si>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</si>
  <si>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</si>
  <si>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</si>
  <si>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</si>
  <si>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</si>
  <si>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</si>
  <si>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</si>
  <si>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</si>
  <si>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</si>
  <si>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</si>
  <si>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</si>
  <si>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</si>
  <si>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</si>
  <si>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</si>
  <si>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</si>
  <si>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</si>
  <si>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</si>
  <si>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</si>
  <si>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</si>
  <si>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</si>
  <si>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</si>
  <si>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</si>
  <si>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</si>
  <si>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</si>
  <si>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</si>
  <si>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</si>
  <si>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</si>
  <si>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</si>
  <si>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</si>
  <si>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</si>
  <si>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</si>
  <si>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</si>
  <si>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</si>
  <si>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</si>
  <si>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</si>
  <si>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</si>
  <si>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</si>
  <si>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</si>
  <si>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</si>
  <si>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</si>
  <si>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</si>
  <si>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</si>
  <si>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</si>
  <si>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</si>
  <si>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</si>
  <si>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</si>
  <si>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</si>
  <si>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</si>
  <si>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</si>
  <si>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</si>
  <si>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</si>
  <si>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</si>
  <si>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</si>
  <si>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</si>
  <si>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</si>
  <si>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</si>
  <si>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</si>
  <si>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</si>
  <si>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</si>
  <si>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</si>
  <si>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</si>
  <si>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</si>
  <si>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</si>
  <si>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</si>
  <si>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</si>
  <si>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</si>
  <si>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</si>
  <si>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</si>
  <si>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</si>
  <si>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</si>
  <si>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</si>
  <si>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</si>
  <si>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</si>
  <si>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</si>
  <si>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</si>
  <si>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</si>
  <si>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</si>
  <si>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</si>
  <si>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</si>
  <si>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</si>
  <si>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</si>
  <si>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</si>
  <si>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</si>
  <si>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</si>
  <si>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</si>
  <si>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</si>
  <si>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</si>
  <si>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</si>
  <si>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</si>
  <si>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</si>
  <si>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</si>
  <si>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</si>
  <si>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</si>
  <si>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</si>
  <si>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</si>
  <si>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</si>
  <si>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</si>
  <si>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</si>
  <si>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</si>
  <si>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</si>
  <si>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</si>
  <si>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</si>
  <si>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</si>
  <si>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</si>
  <si>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</si>
  <si>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</si>
  <si>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</si>
  <si>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</si>
  <si>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</si>
  <si>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</si>
  <si>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</si>
  <si>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</si>
  <si>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</si>
  <si>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</si>
  <si>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</si>
  <si>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</si>
  <si>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</si>
  <si>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</si>
  <si>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</si>
  <si>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</si>
  <si>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</si>
  <si>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</si>
  <si>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</si>
  <si>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</si>
  <si>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</si>
  <si>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</si>
  <si>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</si>
  <si>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</si>
  <si>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</si>
  <si>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</si>
  <si>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</si>
  <si>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</si>
  <si>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</si>
  <si>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</si>
  <si>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</si>
  <si>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</si>
  <si>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</si>
  <si>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</si>
  <si>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</si>
  <si>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</si>
  <si>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</si>
  <si>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</si>
  <si>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</si>
  <si>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</si>
  <si>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</si>
  <si>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</si>
  <si>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</si>
  <si>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</si>
  <si>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</si>
  <si>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</si>
  <si>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</si>
  <si>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</si>
  <si>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</si>
  <si>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</si>
  <si>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</si>
  <si>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</si>
  <si>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</si>
  <si>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</si>
  <si>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</si>
  <si>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</si>
  <si>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</si>
  <si>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</si>
  <si>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</si>
  <si>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</si>
  <si>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</si>
  <si>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</si>
  <si>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</si>
  <si>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</si>
  <si>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</si>
  <si>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</si>
  <si>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</si>
  <si>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</si>
  <si>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</si>
  <si>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</si>
  <si>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</si>
  <si>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</si>
  <si>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</si>
  <si>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</si>
  <si>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</si>
  <si>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</si>
  <si>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</si>
  <si>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</si>
  <si>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</si>
  <si>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</si>
  <si>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</si>
  <si>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</si>
  <si>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</si>
  <si>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</si>
  <si>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</si>
  <si>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</si>
  <si>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</si>
  <si>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</si>
  <si>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</si>
  <si>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</si>
  <si>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</si>
  <si>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</si>
  <si>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</si>
  <si>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</si>
  <si>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</si>
  <si>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</si>
  <si>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</si>
  <si>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</si>
  <si>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</si>
  <si>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</si>
  <si>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</si>
  <si>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</si>
  <si>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</si>
  <si>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</si>
  <si>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</si>
  <si>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</si>
  <si>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</si>
  <si>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</si>
  <si>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</si>
  <si>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</si>
  <si>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</si>
  <si>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</si>
  <si>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</si>
  <si>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</si>
  <si>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</si>
  <si>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</si>
  <si>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</si>
  <si>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</si>
  <si>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</si>
  <si>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</si>
  <si>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</si>
  <si>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</si>
  <si>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</si>
  <si>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</si>
  <si>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</si>
  <si>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</si>
  <si>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</si>
  <si>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</si>
  <si>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</si>
  <si>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</si>
  <si>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</si>
  <si>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</si>
  <si>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</si>
  <si>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</si>
  <si>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</si>
  <si>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</si>
  <si>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</si>
  <si>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</si>
  <si>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</si>
  <si>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</si>
  <si>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</si>
  <si>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</si>
  <si>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</si>
  <si>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</si>
  <si>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</si>
  <si>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</si>
  <si>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</si>
  <si>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</si>
  <si>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</si>
  <si>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</si>
  <si>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</si>
  <si>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</si>
  <si>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</si>
  <si>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</si>
  <si>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</si>
  <si>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</si>
  <si>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</si>
  <si>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</si>
  <si>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</si>
  <si>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</si>
  <si>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</si>
  <si>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</si>
  <si>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</si>
  <si>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</si>
  <si>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</si>
  <si>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</si>
  <si>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</si>
  <si>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</si>
  <si>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</si>
  <si>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</si>
  <si>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</si>
  <si>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</si>
  <si>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</si>
  <si>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</si>
  <si>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</si>
  <si>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</si>
  <si>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</si>
  <si>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</si>
  <si>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</si>
  <si>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</si>
  <si>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</si>
  <si>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</si>
  <si>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</si>
  <si>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</si>
  <si>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</si>
  <si>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</si>
  <si>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</si>
  <si>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</si>
  <si>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</si>
  <si>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</si>
  <si>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</si>
  <si>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</si>
  <si>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</si>
  <si>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</si>
  <si>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</si>
  <si>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</si>
  <si>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</si>
  <si>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</si>
  <si>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</si>
  <si>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</si>
  <si>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</si>
  <si>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</si>
  <si>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</si>
  <si>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</si>
  <si>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</si>
  <si>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</si>
  <si>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</si>
  <si>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</si>
  <si>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</si>
  <si>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</si>
  <si>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</si>
  <si>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</si>
  <si>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</si>
  <si>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</si>
  <si>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</si>
  <si>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</si>
  <si>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</si>
  <si>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</si>
  <si>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</si>
  <si>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</si>
  <si>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</si>
  <si>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</si>
  <si>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</si>
  <si>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</si>
  <si>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</si>
  <si>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</si>
  <si>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</si>
  <si>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</si>
  <si>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</si>
  <si>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</si>
  <si>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</si>
  <si>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</si>
  <si>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</si>
  <si>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</si>
  <si>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</si>
  <si>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</si>
  <si>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</si>
  <si>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</si>
  <si>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</si>
  <si>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</si>
  <si>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</si>
  <si>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</si>
  <si>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</si>
  <si>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</si>
  <si>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</si>
  <si>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</si>
  <si>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</si>
  <si>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</si>
  <si>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</si>
  <si>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</si>
  <si>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</si>
  <si>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</si>
  <si>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</si>
  <si>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</si>
  <si>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</si>
  <si>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</si>
  <si>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</si>
  <si>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</si>
  <si>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</si>
  <si>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</si>
  <si>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</si>
  <si>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</si>
  <si>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</si>
  <si>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</si>
  <si>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</si>
  <si>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</si>
  <si>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</si>
  <si>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</si>
  <si>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</si>
  <si>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</si>
  <si>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</si>
  <si>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</si>
  <si>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</si>
  <si>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</si>
  <si>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</si>
  <si>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</si>
  <si>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</si>
  <si>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</si>
  <si>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</si>
  <si>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</si>
  <si>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</si>
  <si>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</si>
  <si>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</si>
  <si>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</si>
  <si>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</si>
  <si>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</si>
  <si>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</si>
  <si>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</si>
  <si>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</si>
  <si>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</si>
  <si>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</si>
  <si>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</si>
  <si>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</si>
  <si>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</si>
  <si>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</si>
  <si>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</si>
  <si>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</si>
  <si>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</si>
  <si>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</si>
  <si>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</si>
  <si>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</si>
  <si>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</si>
  <si>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</si>
  <si>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</si>
  <si>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</si>
  <si>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</si>
  <si>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</si>
  <si>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</si>
  <si>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</si>
  <si>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</si>
  <si>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</si>
  <si>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</si>
  <si>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</si>
  <si>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</si>
  <si>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</si>
  <si>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</si>
  <si>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</si>
  <si>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</si>
  <si>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</si>
  <si>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</si>
  <si>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</si>
  <si>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</si>
  <si>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</si>
  <si>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</si>
  <si>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</si>
  <si>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</si>
  <si>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</si>
  <si>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</si>
  <si>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</si>
  <si>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</si>
  <si>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</si>
  <si>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</si>
  <si>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</si>
  <si>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</si>
  <si>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</si>
  <si>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</si>
  <si>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</si>
  <si>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</si>
  <si>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</si>
  <si>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</si>
  <si>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</si>
  <si>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</si>
  <si>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</si>
  <si>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</si>
  <si>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</si>
  <si>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</si>
  <si>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</si>
  <si>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</si>
  <si>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</si>
  <si>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</si>
  <si>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</si>
  <si>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</si>
  <si>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</si>
  <si>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</si>
  <si>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</si>
  <si>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</si>
  <si>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</si>
  <si>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</si>
  <si>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</si>
  <si>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</si>
  <si>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</si>
  <si>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</si>
  <si>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</si>
  <si>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</si>
  <si>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</si>
  <si>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</si>
  <si>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</si>
  <si>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</si>
  <si>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</si>
  <si>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</si>
  <si>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</si>
  <si>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</si>
  <si>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</si>
  <si>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</si>
  <si>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</si>
  <si>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</si>
  <si>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</si>
  <si>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</si>
  <si>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</si>
  <si>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</si>
  <si>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</si>
  <si>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</si>
  <si>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</si>
  <si>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</si>
  <si>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</si>
  <si>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</si>
  <si>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</si>
  <si>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</si>
  <si>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</si>
  <si>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</si>
  <si>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</si>
  <si>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</si>
  <si>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</si>
  <si>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</si>
  <si>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</si>
  <si>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</si>
  <si>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</si>
  <si>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</si>
  <si>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</si>
  <si>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</si>
  <si>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</si>
  <si>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</si>
  <si>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</si>
  <si>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</si>
  <si>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</si>
  <si>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</si>
  <si>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</si>
  <si>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</si>
  <si>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</si>
  <si>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</si>
  <si>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</si>
  <si>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</si>
  <si>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</si>
  <si>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</si>
  <si>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</si>
  <si>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</si>
  <si>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</si>
  <si>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</si>
  <si>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</si>
  <si>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</si>
  <si>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</si>
  <si>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</si>
  <si>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</si>
  <si>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</si>
  <si>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</si>
  <si>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</si>
  <si>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</si>
  <si>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</si>
  <si>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</si>
  <si>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</si>
  <si>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</si>
  <si>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</si>
  <si>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</si>
  <si>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</si>
  <si>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</si>
  <si>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</si>
  <si>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</si>
  <si>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</si>
  <si>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</si>
  <si>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</si>
  <si>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</si>
  <si>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</si>
  <si>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</si>
  <si>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</si>
  <si>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</si>
  <si>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</si>
  <si>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</si>
  <si>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</si>
  <si>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</si>
  <si>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</si>
  <si>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</si>
  <si>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</si>
  <si>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</si>
  <si>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</si>
  <si>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</si>
  <si>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</si>
  <si>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</si>
  <si>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</si>
  <si>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</si>
  <si>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</si>
  <si>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</si>
  <si>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</si>
  <si>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</si>
  <si>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</si>
  <si>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</si>
  <si>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</si>
  <si>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</si>
  <si>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</si>
  <si>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</si>
  <si>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</si>
  <si>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</si>
  <si>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</si>
  <si>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</si>
  <si>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</si>
  <si>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</si>
  <si>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</si>
  <si>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</si>
  <si>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</si>
  <si>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</si>
  <si>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</si>
  <si>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</si>
  <si>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</si>
  <si>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</si>
  <si>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</si>
  <si>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</si>
  <si>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</si>
  <si>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</si>
  <si>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</si>
  <si>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</si>
  <si>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</si>
  <si>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</si>
  <si>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</si>
  <si>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</si>
  <si>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</si>
  <si>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</si>
  <si>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</si>
  <si>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</si>
  <si>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</si>
  <si>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</si>
  <si>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</si>
  <si>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</si>
  <si>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</si>
  <si>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</si>
  <si>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</si>
  <si>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</si>
  <si>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</si>
  <si>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</si>
  <si>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</si>
  <si>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</si>
  <si>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</si>
  <si>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</si>
  <si>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</si>
  <si>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</si>
  <si>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</si>
  <si>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</si>
  <si>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</si>
  <si>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</si>
  <si>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</si>
  <si>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</si>
  <si>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</si>
  <si>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</si>
  <si>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</si>
  <si>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</si>
  <si>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</si>
  <si>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</si>
  <si>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</si>
  <si>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</si>
  <si>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</si>
  <si>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</si>
  <si>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</si>
  <si>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</si>
  <si>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</si>
  <si>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</si>
  <si>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</si>
  <si>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</si>
  <si>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</si>
  <si>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</si>
  <si>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</si>
  <si>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</si>
  <si>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</si>
  <si>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</si>
  <si>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</si>
  <si>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</si>
  <si>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</si>
  <si>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</si>
  <si>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</si>
  <si>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</si>
  <si>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</si>
  <si>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</si>
  <si>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</si>
  <si>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</si>
  <si>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</si>
  <si>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</si>
  <si>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</si>
  <si>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</si>
  <si>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</si>
  <si>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</si>
  <si>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</si>
  <si>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</si>
  <si>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</si>
  <si>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</si>
  <si>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</si>
  <si>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</si>
  <si>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</si>
  <si>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</si>
  <si>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</si>
  <si>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</si>
  <si>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</si>
  <si>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</si>
  <si>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</si>
  <si>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</si>
  <si>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</si>
  <si>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</si>
  <si>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</si>
  <si>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</si>
  <si>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</si>
  <si>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</si>
  <si>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</si>
  <si>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</si>
  <si>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</si>
  <si>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</si>
  <si>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</si>
  <si>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</si>
  <si>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</si>
  <si>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</si>
  <si>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</si>
  <si>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</si>
  <si>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</si>
  <si>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</si>
  <si>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</si>
  <si>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</si>
  <si>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</si>
  <si>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</si>
  <si>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</si>
  <si>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</si>
  <si>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</si>
  <si>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</si>
  <si>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</si>
  <si>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</si>
  <si>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</si>
  <si>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</si>
  <si>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</si>
  <si>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</si>
  <si>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</si>
  <si>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</si>
  <si>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</si>
  <si>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</si>
  <si>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</si>
  <si>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</si>
  <si>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</si>
  <si>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</si>
  <si>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</si>
  <si>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</si>
  <si>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</si>
  <si>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</si>
  <si>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</si>
  <si>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</si>
  <si>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</si>
  <si>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</si>
  <si>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</si>
  <si>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</si>
  <si>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</si>
  <si>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</si>
  <si>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</si>
  <si>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</si>
  <si>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</si>
  <si>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</si>
  <si>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</si>
  <si>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</si>
  <si>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</si>
  <si>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</si>
  <si>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</si>
  <si>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</si>
  <si>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</si>
  <si>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</si>
  <si>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</si>
  <si>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</si>
  <si>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</si>
  <si>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</si>
  <si>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</si>
  <si>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</si>
  <si>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</si>
  <si>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</si>
  <si>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</si>
  <si>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</si>
  <si>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</si>
  <si>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</si>
  <si>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</si>
  <si>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</si>
  <si>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</si>
  <si>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</si>
  <si>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</si>
  <si>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</si>
  <si>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</si>
  <si>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</si>
  <si>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</si>
  <si>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</si>
  <si>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</si>
  <si>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</si>
  <si>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</si>
  <si>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</si>
  <si>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</si>
  <si>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</si>
  <si>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</si>
  <si>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</si>
  <si>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</si>
  <si>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</si>
  <si>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</si>
  <si>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</si>
  <si>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</si>
  <si>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</si>
  <si>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</si>
  <si>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</si>
  <si>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</si>
  <si>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</si>
  <si>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</si>
  <si>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</si>
  <si>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</si>
  <si>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</si>
  <si>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</si>
  <si>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</si>
  <si>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</si>
  <si>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</si>
  <si>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</si>
  <si>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</si>
  <si>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</si>
  <si>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</si>
  <si>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</si>
  <si>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</si>
  <si>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</si>
  <si>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</si>
  <si>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</si>
  <si>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</si>
  <si>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</si>
  <si>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</si>
  <si>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</si>
  <si>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</si>
  <si>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</si>
  <si>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</si>
  <si>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</si>
  <si>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</si>
  <si>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</si>
  <si>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</si>
  <si>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</si>
  <si>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</si>
  <si>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</si>
  <si>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</si>
  <si>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</si>
  <si>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</si>
  <si>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</si>
  <si>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</si>
  <si>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</si>
  <si>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</si>
  <si>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</si>
  <si>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</si>
  <si>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</si>
  <si>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</si>
  <si>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</si>
  <si>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</si>
  <si>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</si>
  <si>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</si>
  <si>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</si>
  <si>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</si>
  <si>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</si>
  <si>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</si>
  <si>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</si>
  <si>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</si>
  <si>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</si>
  <si>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</si>
  <si>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</si>
  <si>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</si>
  <si>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</si>
  <si>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</si>
  <si>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</si>
  <si>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</si>
  <si>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</si>
  <si>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</si>
  <si>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</si>
  <si>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</si>
  <si>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</si>
  <si>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</si>
  <si>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</si>
  <si>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</si>
  <si>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</si>
  <si>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</si>
  <si>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</si>
  <si>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</si>
  <si>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</si>
  <si>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</si>
  <si>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</si>
  <si>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</si>
  <si>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</si>
  <si>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</si>
  <si>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</si>
  <si>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</si>
  <si>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</si>
  <si>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</si>
  <si>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</si>
  <si>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</si>
  <si>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</si>
  <si>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</si>
  <si>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</si>
  <si>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</si>
  <si>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</si>
  <si>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</si>
  <si>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</si>
  <si>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</si>
  <si>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</si>
  <si>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</si>
  <si>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</si>
  <si>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</si>
  <si>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</si>
  <si>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</si>
  <si>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</si>
  <si>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</si>
  <si>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</si>
  <si>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</si>
  <si>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</si>
  <si>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</si>
  <si>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</si>
  <si>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</si>
  <si>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</si>
  <si>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</si>
  <si>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</si>
  <si>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</si>
  <si>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</si>
  <si>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</si>
  <si>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</si>
  <si>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</si>
  <si>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</si>
  <si>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</si>
  <si>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</si>
  <si>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</si>
  <si>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</si>
  <si>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</si>
  <si>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</si>
  <si>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</si>
  <si>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</si>
  <si>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</si>
  <si>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</si>
  <si>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</si>
  <si>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</si>
  <si>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</si>
  <si>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</si>
  <si>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</si>
  <si>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</si>
  <si>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</si>
  <si>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</si>
  <si>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</si>
  <si>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</si>
  <si>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</si>
  <si>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</si>
  <si>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</si>
  <si>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</si>
  <si>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</si>
  <si>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</si>
  <si>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</si>
  <si>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</si>
  <si>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</si>
  <si>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</si>
  <si>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</si>
  <si>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</si>
  <si>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</si>
  <si>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</si>
  <si>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</si>
  <si>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</si>
  <si>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</si>
  <si>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</si>
  <si>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</si>
  <si>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</si>
  <si>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</si>
  <si>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</si>
  <si>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</si>
  <si>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</si>
  <si>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</si>
  <si>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</si>
  <si>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</si>
  <si>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</si>
  <si>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</si>
  <si>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</si>
  <si>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</si>
  <si>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</si>
  <si>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</si>
  <si>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</si>
  <si>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</si>
  <si>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</si>
  <si>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</si>
  <si>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</si>
  <si>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</si>
  <si>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</si>
  <si>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</si>
  <si>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</si>
  <si>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</si>
  <si>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</si>
  <si>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</si>
  <si>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</si>
  <si>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</si>
  <si>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</si>
  <si>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</si>
  <si>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</si>
  <si>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</si>
  <si>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</si>
  <si>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</si>
  <si>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</si>
  <si>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</si>
  <si>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</si>
  <si>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</si>
  <si>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</si>
  <si>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</si>
  <si>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</si>
  <si>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</si>
  <si>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</si>
  <si>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</si>
  <si>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</si>
  <si>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</si>
  <si>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</si>
  <si>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</si>
  <si>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</si>
  <si>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</si>
  <si>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</si>
  <si>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</si>
  <si>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</si>
  <si>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</si>
  <si>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</si>
  <si>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</si>
  <si>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</si>
  <si>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</si>
  <si>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</si>
  <si>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</si>
  <si>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</si>
  <si>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</si>
  <si>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</si>
  <si>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</si>
  <si>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</si>
  <si>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</si>
  <si>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</si>
  <si>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</si>
  <si>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</si>
  <si>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</si>
  <si>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</si>
  <si>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</si>
  <si>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</si>
  <si>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</si>
  <si>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</si>
  <si>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</si>
  <si>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</si>
  <si>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</si>
  <si>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</si>
  <si>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</si>
  <si>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</si>
  <si>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</si>
  <si>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</si>
  <si>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</si>
  <si>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</si>
  <si>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</si>
  <si>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</si>
  <si>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</si>
  <si>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</si>
  <si>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</si>
  <si>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</si>
  <si>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</si>
  <si>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</si>
  <si>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</si>
  <si>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</si>
  <si>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</si>
  <si>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</si>
  <si>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</si>
  <si>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</si>
  <si>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</si>
  <si>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</si>
  <si>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</si>
  <si>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</si>
  <si>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</si>
  <si>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</si>
  <si>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</si>
  <si>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</si>
  <si>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</si>
  <si>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</si>
  <si>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</si>
  <si>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</si>
  <si>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</si>
  <si>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</si>
  <si>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</si>
  <si>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</si>
  <si>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</si>
  <si>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</si>
  <si>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</si>
  <si>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</si>
  <si>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</si>
  <si>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</si>
  <si>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</si>
  <si>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</si>
  <si>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</si>
  <si>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</si>
  <si>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</si>
  <si>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</si>
  <si>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</si>
  <si>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</si>
  <si>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</si>
  <si>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</si>
  <si>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</si>
  <si>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</si>
  <si>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</si>
  <si>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</si>
  <si>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</si>
  <si>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</si>
  <si>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</si>
  <si>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</si>
  <si>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</si>
  <si>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</si>
  <si>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</si>
  <si>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</si>
  <si>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</si>
  <si>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</si>
  <si>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</si>
  <si>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</si>
  <si>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</si>
  <si>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</si>
  <si>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</si>
  <si>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</si>
  <si>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</si>
  <si>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</si>
  <si>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</si>
  <si>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</si>
  <si>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</si>
  <si>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</si>
  <si>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</si>
  <si>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</si>
  <si>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</si>
  <si>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</si>
  <si>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</si>
  <si>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</si>
  <si>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</si>
  <si>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</si>
  <si>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</si>
  <si>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</si>
  <si>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</si>
  <si>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</si>
  <si>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</si>
  <si>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</si>
  <si>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</si>
  <si>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</si>
  <si>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</si>
  <si>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</si>
  <si>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</si>
  <si>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</si>
  <si>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</si>
  <si>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</si>
  <si>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</si>
  <si>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</si>
  <si>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</si>
  <si>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</si>
  <si>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</si>
  <si>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</si>
  <si>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</si>
  <si>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</si>
  <si>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</si>
  <si>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</si>
  <si>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</si>
  <si>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</si>
  <si>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</si>
  <si>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</si>
  <si>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</si>
  <si>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</si>
  <si>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</si>
  <si>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</si>
  <si>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</si>
  <si>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</si>
  <si>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</si>
  <si>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</si>
  <si>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</si>
  <si>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</si>
  <si>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</si>
  <si>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</si>
  <si>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</si>
  <si>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</si>
  <si>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</si>
  <si>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</si>
  <si>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</si>
  <si>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</si>
  <si>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</si>
  <si>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</si>
  <si>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</si>
  <si>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</si>
  <si>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</si>
  <si>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</si>
  <si>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</si>
  <si>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</si>
  <si>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</si>
  <si>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</si>
  <si>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</si>
  <si>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</si>
  <si>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</si>
  <si>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</si>
  <si>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</si>
  <si>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</si>
  <si>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</si>
  <si>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</si>
  <si>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</si>
  <si>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</si>
  <si>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</si>
  <si>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</si>
  <si>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</si>
  <si>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</si>
  <si>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</si>
  <si>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</si>
  <si>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</si>
  <si>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</si>
  <si>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</si>
  <si>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</si>
  <si>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</si>
  <si>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</si>
  <si>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</si>
  <si>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</si>
  <si>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</si>
  <si>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</si>
  <si>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</si>
  <si>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</si>
  <si>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</si>
  <si>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</si>
  <si>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</si>
  <si>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</si>
  <si>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</si>
  <si>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</si>
  <si>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</si>
  <si>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</si>
  <si>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</si>
  <si>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</si>
  <si>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</si>
  <si>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</si>
  <si>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</si>
  <si>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</si>
  <si>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</si>
  <si>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</si>
  <si>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</si>
  <si>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</si>
  <si>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</si>
  <si>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</si>
  <si>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</si>
  <si>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</si>
  <si>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</si>
  <si>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</si>
  <si>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</si>
  <si>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</si>
  <si>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</si>
  <si>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</si>
  <si>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</si>
  <si>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</si>
  <si>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</si>
  <si>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</si>
  <si>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</si>
  <si>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</si>
  <si>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</si>
  <si>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</si>
  <si>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</si>
  <si>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</si>
  <si>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</si>
  <si>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</si>
  <si>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</si>
  <si>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</si>
  <si>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</si>
  <si>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</si>
  <si>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</si>
  <si>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</si>
  <si>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</si>
  <si>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</si>
  <si>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</si>
  <si>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</si>
  <si>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</si>
  <si>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</si>
  <si>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</si>
  <si>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</si>
  <si>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</si>
  <si>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</si>
  <si>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</si>
  <si>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</si>
  <si>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</si>
  <si>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</si>
  <si>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</si>
  <si>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</si>
  <si>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</si>
  <si>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</si>
  <si>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</si>
  <si>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</si>
  <si>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</si>
  <si>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</si>
  <si>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</si>
  <si>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</si>
  <si>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</si>
  <si>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</si>
  <si>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</si>
  <si>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</si>
  <si>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</si>
  <si>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</si>
  <si>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</si>
  <si>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</si>
  <si>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</si>
  <si>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</si>
  <si>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</si>
  <si>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</si>
  <si>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</si>
  <si>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</si>
  <si>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</si>
  <si>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</si>
  <si>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</si>
  <si>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</si>
  <si>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</si>
  <si>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</si>
  <si>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</si>
  <si>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</si>
  <si>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</si>
  <si>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</si>
  <si>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</si>
  <si>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</si>
  <si>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</si>
  <si>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</si>
  <si>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</si>
  <si>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</si>
  <si>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</si>
  <si>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</si>
  <si>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</si>
  <si>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</si>
  <si>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</si>
  <si>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</si>
  <si>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</si>
  <si>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</si>
  <si>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</si>
  <si>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</si>
  <si>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</si>
  <si>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</si>
  <si>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</si>
  <si>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</si>
  <si>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</si>
  <si>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</si>
  <si>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</si>
  <si>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</si>
  <si>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</si>
  <si>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</si>
  <si>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</si>
  <si>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</si>
  <si>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</si>
  <si>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</si>
  <si>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</si>
  <si>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</si>
  <si>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</si>
  <si>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</si>
  <si>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</si>
  <si>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</si>
  <si>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</si>
  <si>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</si>
  <si>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</si>
  <si>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</si>
  <si>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</si>
  <si>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</si>
  <si>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</si>
  <si>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</si>
  <si>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</si>
  <si>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</si>
  <si>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</si>
  <si>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</si>
  <si>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</si>
  <si>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</si>
  <si>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</si>
  <si>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</si>
  <si>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</si>
  <si>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</si>
  <si>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</si>
  <si>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</si>
  <si>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</si>
  <si>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</si>
  <si>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</si>
  <si>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</si>
  <si>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</si>
  <si>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</si>
  <si>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</si>
  <si>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</si>
  <si>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</si>
  <si>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</si>
  <si>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</si>
  <si>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</si>
  <si>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</si>
  <si>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</si>
  <si>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</si>
  <si>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</si>
  <si>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</si>
  <si>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</si>
  <si>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</si>
  <si>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</si>
  <si>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</si>
  <si>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</si>
  <si>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</si>
  <si>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</si>
  <si>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</si>
  <si>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</si>
  <si>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</si>
  <si>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</si>
  <si>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</si>
  <si>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</si>
  <si>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</si>
  <si>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</si>
  <si>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</si>
  <si>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</si>
  <si>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</si>
  <si>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</si>
  <si>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</si>
  <si>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</si>
  <si>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</si>
  <si>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</si>
  <si>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</si>
  <si>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</si>
  <si>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</si>
  <si>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</si>
  <si>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</si>
  <si>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</si>
  <si>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</si>
  <si>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</si>
  <si>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</si>
  <si>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</si>
  <si>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</si>
  <si>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</si>
  <si>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</si>
  <si>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</si>
  <si>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</si>
  <si>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</si>
  <si>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</si>
  <si>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</si>
  <si>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</si>
  <si>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</si>
  <si>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</si>
  <si>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</si>
  <si>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</si>
  <si>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</si>
  <si>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</si>
  <si>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</si>
  <si>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</si>
  <si>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</si>
  <si>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</si>
  <si>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</si>
  <si>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</si>
  <si>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</si>
  <si>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</si>
  <si>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</si>
  <si>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</si>
  <si>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</si>
  <si>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</si>
  <si>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</si>
  <si>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</si>
  <si>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</si>
  <si>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</si>
  <si>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</si>
  <si>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</si>
  <si>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</si>
  <si>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</si>
  <si>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</si>
  <si>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</si>
  <si>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</si>
  <si>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</si>
  <si>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</si>
  <si>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</si>
  <si>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</si>
  <si>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</si>
  <si>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</si>
  <si>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</si>
  <si>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</si>
  <si>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</si>
  <si>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</si>
  <si>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</si>
  <si>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</si>
  <si>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</si>
  <si>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</si>
  <si>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</si>
  <si>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</si>
  <si>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</si>
  <si>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</si>
  <si>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</si>
  <si>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</si>
  <si>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</si>
  <si>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</si>
  <si>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</si>
  <si>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</si>
  <si>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</si>
  <si>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</si>
  <si>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</si>
  <si>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</si>
  <si>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</si>
  <si>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</si>
  <si>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</si>
  <si>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</si>
  <si>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</si>
  <si>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</si>
  <si>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</si>
  <si>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</si>
  <si>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</si>
  <si>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</si>
  <si>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</si>
  <si>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</si>
  <si>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</si>
  <si>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</si>
  <si>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</si>
  <si>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</si>
  <si>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</si>
  <si>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</si>
  <si>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</si>
  <si>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</si>
  <si>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</si>
  <si>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</si>
  <si>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</si>
  <si>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</si>
  <si>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</si>
  <si>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</si>
  <si>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</si>
  <si>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</si>
  <si>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</si>
  <si>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</si>
  <si>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</si>
  <si>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</si>
  <si>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</si>
  <si>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</si>
  <si>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</si>
  <si>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</si>
  <si>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</si>
  <si>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</si>
  <si>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</si>
  <si>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</si>
  <si>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</si>
  <si>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</si>
  <si>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</si>
  <si>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</si>
  <si>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</si>
  <si>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</si>
  <si>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</si>
  <si>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</si>
  <si>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</si>
  <si>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</si>
  <si>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</si>
  <si>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</si>
  <si>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</si>
  <si>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</si>
  <si>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</si>
  <si>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</si>
  <si>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</si>
  <si>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</si>
  <si>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</si>
  <si>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</si>
  <si>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</si>
  <si>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</si>
  <si>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</si>
  <si>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</si>
  <si>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</si>
  <si>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</si>
  <si>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</si>
  <si>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</si>
  <si>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</si>
  <si>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</si>
  <si>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</si>
  <si>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</si>
  <si>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</si>
  <si>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</si>
  <si>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</si>
  <si>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</si>
  <si>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</si>
  <si>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</si>
  <si>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</si>
  <si>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</si>
  <si>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</si>
  <si>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</si>
  <si>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</si>
  <si>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</si>
  <si>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</si>
  <si>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</si>
  <si>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</si>
  <si>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</si>
  <si>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</si>
  <si>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</si>
  <si>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</si>
  <si>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</si>
  <si>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</si>
  <si>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</si>
  <si>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</si>
  <si>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</si>
  <si>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</si>
  <si>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</si>
  <si>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</si>
  <si>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</si>
  <si>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</si>
  <si>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</si>
  <si>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</si>
  <si>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</si>
  <si>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</si>
  <si>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</si>
  <si>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</si>
  <si>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</si>
  <si>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</si>
  <si>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</si>
  <si>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</si>
  <si>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</si>
  <si>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</si>
  <si>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</si>
  <si>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</si>
  <si>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</si>
  <si>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</si>
  <si>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</si>
  <si>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</si>
  <si>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</si>
  <si>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</si>
  <si>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</si>
  <si>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</si>
  <si>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</si>
  <si>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</si>
  <si>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</si>
  <si>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</si>
  <si>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</si>
  <si>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</si>
  <si>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</si>
  <si>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</si>
  <si>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</si>
  <si>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</si>
  <si>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</si>
  <si>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</si>
  <si>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</si>
  <si>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</si>
  <si>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</si>
  <si>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</si>
  <si>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</si>
  <si>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</si>
  <si>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</si>
  <si>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</si>
  <si>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</si>
  <si>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</si>
  <si>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</si>
  <si>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</si>
  <si>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</si>
  <si>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</si>
  <si>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</si>
  <si>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</si>
  <si>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</si>
  <si>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</si>
  <si>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</si>
  <si>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</si>
  <si>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</si>
  <si>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</si>
  <si>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</si>
  <si>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</si>
  <si>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</si>
  <si>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</si>
  <si>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</si>
  <si>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</si>
  <si>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</si>
  <si>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</si>
  <si>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</si>
  <si>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</si>
  <si>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</si>
  <si>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</si>
  <si>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</si>
  <si>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</si>
  <si>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</si>
  <si>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</si>
  <si>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</si>
  <si>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</si>
  <si>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</si>
  <si>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</si>
  <si>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</si>
  <si>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</si>
  <si>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</si>
  <si>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</si>
  <si>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</si>
  <si>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</si>
  <si>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</si>
  <si>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</si>
  <si>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</si>
  <si>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</si>
  <si>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</si>
  <si>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</si>
  <si>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</si>
  <si>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</si>
  <si>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</si>
  <si>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</si>
  <si>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</si>
  <si>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</si>
  <si>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</si>
  <si>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</si>
  <si>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</si>
  <si>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</si>
  <si>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</si>
  <si>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</si>
  <si>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</si>
  <si>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</si>
  <si>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</si>
  <si>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</si>
  <si>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</si>
  <si>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</si>
  <si>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</si>
  <si>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</si>
  <si>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</si>
  <si>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</si>
  <si>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</si>
  <si>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</si>
  <si>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</si>
  <si>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</si>
  <si>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</si>
  <si>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</si>
  <si>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</si>
  <si>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</si>
  <si>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</si>
  <si>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</si>
  <si>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</si>
  <si>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</si>
  <si>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</si>
  <si>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</si>
  <si>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</si>
  <si>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</si>
  <si>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</si>
  <si>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</si>
  <si>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</si>
  <si>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</si>
  <si>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</si>
  <si>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</si>
  <si>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</si>
  <si>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</si>
  <si>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</si>
  <si>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</si>
  <si>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</si>
  <si>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</si>
  <si>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</si>
  <si>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</si>
  <si>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</si>
  <si>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</si>
  <si>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</si>
  <si>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</si>
  <si>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</si>
  <si>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</si>
  <si>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</si>
  <si>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</si>
  <si>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</si>
  <si>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</si>
  <si>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</si>
  <si>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</si>
  <si>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</si>
  <si>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</si>
  <si>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</si>
  <si>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</si>
  <si>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</si>
  <si>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</si>
  <si>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</si>
  <si>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</si>
  <si>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</si>
  <si>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</si>
  <si>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</si>
  <si>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</si>
  <si>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</si>
  <si>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</si>
  <si>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</si>
  <si>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</si>
  <si>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</si>
  <si>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</si>
  <si>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</si>
  <si>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</si>
  <si>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</si>
  <si>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</si>
  <si>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</si>
  <si>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</si>
  <si>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</si>
  <si>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</si>
  <si>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</si>
  <si>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</si>
  <si>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</si>
  <si>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</si>
  <si>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</si>
  <si>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</si>
  <si>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</si>
  <si>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</si>
  <si>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</si>
  <si>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</si>
  <si>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</si>
  <si>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</si>
  <si>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</si>
  <si>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</si>
  <si>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</si>
  <si>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</si>
  <si>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</si>
  <si>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</si>
  <si>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</si>
  <si>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</si>
  <si>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</si>
  <si>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</si>
  <si>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</si>
  <si>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</si>
  <si>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</si>
  <si>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</si>
  <si>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</si>
  <si>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</si>
  <si>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</si>
  <si>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</si>
  <si>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</si>
  <si>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</si>
  <si>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</si>
  <si>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</si>
  <si>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</si>
  <si>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</si>
  <si>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</si>
  <si>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</si>
  <si>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</si>
  <si>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</si>
  <si>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</si>
  <si>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</si>
  <si>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</si>
  <si>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</si>
  <si>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</si>
  <si>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</si>
  <si>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</si>
  <si>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</si>
  <si>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</si>
  <si>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</si>
  <si>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</si>
  <si>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</si>
  <si>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</si>
  <si>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</si>
  <si>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</si>
  <si>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</si>
  <si>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</si>
  <si>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</si>
  <si>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</si>
  <si>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</si>
  <si>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</si>
  <si>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</si>
  <si>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</si>
  <si>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</si>
  <si>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</si>
  <si>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</si>
  <si>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</si>
  <si>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</si>
  <si>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</si>
  <si>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</si>
  <si>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</si>
  <si>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</si>
  <si>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</si>
  <si>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</si>
  <si>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</si>
  <si>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</si>
  <si>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</si>
  <si>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</si>
  <si>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</si>
  <si>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</si>
  <si>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</si>
  <si>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</si>
  <si>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</si>
  <si>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</si>
  <si>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</si>
  <si>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</si>
  <si>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</si>
  <si>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</si>
  <si>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</si>
  <si>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</si>
  <si>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</si>
  <si>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</si>
  <si>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</si>
  <si>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</si>
  <si>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</si>
  <si>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</si>
  <si>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</si>
  <si>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</si>
  <si>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</si>
  <si>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</si>
  <si>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</si>
  <si>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</si>
  <si>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</si>
  <si>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</si>
  <si>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</si>
  <si>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</si>
  <si>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</si>
  <si>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</si>
  <si>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</si>
  <si>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</si>
  <si>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</si>
  <si>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</si>
  <si>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</si>
  <si>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</si>
  <si>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</si>
  <si>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</si>
  <si>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</si>
  <si>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</si>
  <si>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</si>
  <si>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</si>
  <si>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</si>
  <si>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</si>
  <si>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</si>
  <si>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</si>
  <si>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</si>
  <si>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</si>
  <si>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</si>
  <si>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</si>
  <si>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</si>
  <si>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</si>
  <si>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</si>
  <si>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</si>
  <si>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</si>
  <si>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</si>
  <si>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</si>
  <si>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</si>
  <si>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</si>
  <si>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</si>
  <si>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</si>
  <si>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</si>
  <si>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</si>
  <si>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</si>
  <si>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</si>
  <si>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</si>
  <si>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</si>
  <si>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</si>
  <si>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</si>
  <si>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</si>
  <si>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</si>
  <si>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</si>
  <si>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</si>
  <si>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</si>
  <si>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</si>
  <si>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</si>
  <si>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</si>
  <si>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</si>
  <si>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</si>
  <si>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</si>
  <si>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</si>
  <si>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</si>
  <si>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</si>
  <si>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</si>
  <si>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</si>
  <si>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</si>
  <si>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</si>
  <si>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</si>
  <si>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</si>
  <si>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</si>
  <si>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</si>
  <si>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</si>
  <si>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</si>
  <si>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</si>
  <si>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</si>
  <si>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</si>
  <si>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</si>
  <si>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</si>
  <si>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</si>
  <si>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</si>
  <si>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</si>
  <si>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</si>
  <si>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</si>
  <si>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</si>
  <si>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</si>
  <si>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</si>
  <si>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</si>
  <si>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</si>
  <si>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</si>
  <si>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</si>
  <si>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</si>
  <si>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</si>
  <si>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</si>
  <si>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</si>
  <si>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</si>
  <si>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</si>
  <si>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</si>
  <si>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</si>
  <si>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</si>
  <si>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</si>
  <si>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</si>
  <si>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</si>
  <si>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</si>
  <si>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</si>
  <si>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</si>
  <si>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</si>
  <si>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</si>
  <si>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</si>
  <si>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</si>
  <si>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</si>
  <si>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</si>
  <si>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</si>
  <si>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</si>
  <si>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</si>
  <si>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</si>
  <si>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</si>
  <si>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</si>
  <si>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</si>
  <si>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</si>
  <si>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</si>
  <si>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</si>
  <si>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</si>
  <si>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</si>
  <si>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</si>
  <si>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</si>
  <si>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</si>
  <si>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</si>
  <si>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</si>
  <si>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</si>
  <si>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</si>
  <si>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</si>
  <si>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</si>
  <si>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</si>
  <si>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</si>
  <si>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</si>
  <si>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</si>
  <si>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</si>
  <si>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</si>
  <si>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</si>
  <si>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</si>
  <si>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</si>
  <si>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</si>
  <si>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</si>
  <si>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</si>
  <si>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</si>
  <si>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</si>
  <si>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</si>
  <si>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</si>
  <si>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</si>
  <si>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</si>
  <si>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</si>
  <si>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</si>
  <si>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</si>
  <si>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</si>
  <si>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</si>
  <si>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</si>
  <si>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</si>
  <si>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</si>
  <si>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</si>
  <si>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</si>
  <si>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</si>
  <si>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</si>
  <si>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</si>
  <si>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</si>
  <si>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</si>
  <si>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</si>
  <si>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</si>
  <si>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</si>
  <si>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</si>
  <si>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</si>
  <si>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</si>
  <si>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</si>
  <si>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</si>
  <si>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</si>
  <si>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</si>
  <si>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</si>
  <si>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</si>
  <si>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</si>
  <si>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</si>
  <si>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</si>
  <si>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</si>
  <si>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</si>
  <si>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</si>
  <si>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</si>
  <si>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</si>
  <si>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</si>
  <si>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</si>
  <si>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</si>
  <si>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</si>
  <si>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</si>
  <si>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</si>
  <si>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</si>
  <si>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</si>
  <si>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</si>
  <si>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</si>
  <si>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</si>
  <si>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</si>
  <si>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</si>
  <si>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</si>
  <si>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</si>
  <si>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</si>
  <si>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</si>
  <si>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</si>
  <si>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</si>
  <si>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</si>
  <si>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</si>
  <si>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</si>
  <si>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</si>
  <si>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</si>
  <si>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</si>
  <si>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</si>
  <si>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</si>
  <si>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</si>
  <si>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</si>
  <si>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</si>
  <si>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</si>
  <si>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</si>
  <si>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</si>
  <si>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</si>
  <si>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</si>
  <si>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</si>
  <si>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</si>
  <si>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</si>
  <si>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</si>
  <si>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</si>
  <si>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</si>
  <si>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</si>
  <si>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</si>
  <si>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</si>
  <si>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</si>
  <si>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</si>
  <si>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</si>
  <si>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</si>
  <si>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</si>
  <si>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</si>
  <si>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</si>
  <si>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</si>
  <si>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</si>
  <si>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</si>
  <si>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</si>
  <si>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</si>
  <si>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</si>
  <si>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</si>
  <si>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</si>
  <si>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</si>
  <si>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</si>
  <si>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</si>
  <si>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</si>
  <si>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</si>
  <si>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</si>
  <si>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</si>
  <si>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</si>
  <si>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</si>
  <si>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</si>
  <si>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</si>
  <si>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</si>
  <si>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</si>
  <si>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</si>
  <si>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</si>
  <si>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</si>
  <si>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</si>
  <si>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</si>
  <si>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</si>
  <si>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</si>
  <si>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</si>
  <si>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</si>
  <si>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</si>
  <si>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</si>
  <si>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</si>
  <si>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</si>
  <si>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</si>
  <si>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</si>
  <si>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</si>
  <si>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</si>
  <si>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</si>
  <si>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</si>
  <si>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</si>
  <si>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</si>
  <si>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</si>
  <si>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</si>
  <si>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</si>
  <si>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</si>
  <si>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</si>
  <si>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</si>
  <si>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</si>
  <si>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</si>
  <si>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</si>
  <si>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</si>
  <si>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</si>
  <si>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</si>
  <si>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</si>
  <si>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</si>
  <si>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</si>
  <si>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</si>
  <si>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</si>
  <si>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</si>
  <si>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</si>
  <si>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</si>
  <si>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</si>
  <si>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</si>
  <si>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</si>
  <si>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</si>
  <si>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</si>
  <si>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</si>
  <si>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</si>
  <si>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</si>
  <si>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</si>
  <si>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</si>
  <si>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</si>
  <si>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</si>
  <si>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</si>
  <si>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</si>
  <si>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</si>
  <si>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</si>
  <si>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</si>
  <si>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</si>
  <si>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</si>
  <si>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</si>
  <si>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</si>
  <si>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</si>
  <si>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</si>
  <si>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</si>
  <si>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</si>
  <si>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</si>
  <si>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</si>
  <si>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</si>
  <si>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</si>
  <si>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</si>
  <si>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</si>
  <si>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</si>
  <si>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</si>
  <si>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</si>
  <si>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</si>
  <si>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</si>
  <si>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</si>
  <si>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</si>
  <si>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</si>
  <si>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</si>
  <si>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</si>
  <si>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</si>
  <si>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</si>
  <si>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</si>
  <si>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</si>
  <si>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</si>
  <si>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</si>
  <si>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</si>
  <si>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</si>
  <si>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</si>
  <si>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</si>
  <si>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</si>
  <si>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</si>
  <si>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</si>
  <si>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</si>
  <si>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</si>
  <si>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</si>
  <si>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</si>
  <si>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</si>
  <si>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</si>
  <si>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</si>
  <si>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</si>
  <si>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</si>
  <si>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</si>
  <si>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</si>
  <si>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</si>
  <si>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</si>
  <si>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</si>
  <si>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</si>
  <si>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</si>
  <si>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</si>
  <si>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</si>
  <si>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</si>
  <si>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</si>
  <si>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</si>
  <si>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</si>
  <si>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</si>
  <si>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</si>
  <si>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</si>
  <si>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</si>
  <si>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</si>
  <si>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</si>
  <si>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</si>
  <si>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</si>
  <si>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</si>
  <si>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</si>
  <si>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</si>
  <si>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</si>
  <si>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</si>
  <si>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</si>
  <si>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</si>
  <si>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</si>
  <si>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</si>
  <si>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</si>
  <si>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</si>
  <si>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</si>
  <si>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</si>
  <si>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</si>
  <si>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</si>
  <si>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</si>
  <si>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</si>
  <si>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</si>
  <si>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</si>
  <si>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</si>
  <si>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</si>
  <si>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</si>
  <si>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</si>
  <si>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</si>
  <si>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</si>
  <si>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</si>
  <si>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</si>
  <si>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</si>
  <si>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</si>
  <si>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</si>
  <si>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</si>
  <si>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</si>
  <si>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</si>
  <si>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</si>
  <si>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</si>
  <si>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</si>
  <si>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</si>
  <si>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</si>
  <si>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</si>
  <si>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</si>
  <si>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</si>
  <si>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</si>
  <si>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</si>
  <si>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</si>
  <si>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</si>
  <si>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</si>
  <si>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</si>
  <si>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</si>
  <si>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</si>
  <si>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</si>
  <si>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</si>
  <si>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</si>
  <si>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</si>
  <si>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</si>
  <si>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</si>
  <si>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</si>
  <si>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</si>
  <si>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</si>
  <si>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</si>
  <si>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</si>
  <si>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</si>
  <si>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</si>
  <si>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</si>
  <si>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</si>
  <si>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</si>
  <si>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</si>
  <si>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</si>
  <si>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</si>
  <si>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</si>
  <si>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</si>
  <si>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</si>
  <si>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</si>
  <si>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</si>
  <si>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</si>
  <si>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</si>
  <si>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</si>
  <si>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</si>
  <si>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</si>
  <si>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</si>
  <si>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</si>
  <si>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</si>
  <si>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</si>
  <si>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</si>
  <si>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</si>
  <si>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</si>
  <si>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</si>
  <si>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</si>
  <si>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</si>
  <si>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</si>
  <si>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</si>
  <si>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</si>
  <si>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</si>
  <si>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</si>
  <si>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</si>
  <si>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</si>
  <si>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</si>
  <si>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</si>
  <si>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</si>
  <si>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</si>
  <si>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</si>
  <si>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</si>
  <si>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</si>
  <si>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</si>
  <si>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</si>
  <si>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</si>
  <si>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</si>
  <si>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</si>
  <si>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</si>
  <si>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</si>
  <si>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</si>
  <si>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</si>
  <si>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</si>
  <si>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</si>
  <si>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</si>
  <si>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</si>
  <si>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</si>
  <si>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</si>
  <si>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</si>
  <si>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</si>
  <si>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</si>
  <si>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</si>
  <si>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</si>
  <si>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</si>
  <si>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</si>
  <si>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</si>
  <si>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</si>
  <si>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</si>
  <si>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</si>
  <si>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</si>
  <si>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</si>
  <si>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</si>
  <si>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</si>
  <si>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</si>
  <si>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</si>
  <si>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</si>
  <si>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</si>
  <si>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</si>
  <si>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</si>
  <si>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</si>
  <si>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</si>
  <si>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</si>
  <si>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</si>
  <si>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</si>
  <si>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</si>
  <si>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</si>
  <si>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</si>
  <si>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</si>
  <si>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</si>
  <si>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</si>
  <si>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</si>
  <si>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</si>
  <si>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</si>
  <si>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</si>
  <si>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</si>
  <si>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</si>
  <si>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</si>
  <si>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</si>
  <si>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</si>
  <si>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</si>
  <si>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</si>
  <si>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</si>
  <si>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</si>
  <si>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</si>
  <si>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</si>
  <si>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</si>
  <si>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</si>
  <si>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</si>
  <si>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</si>
  <si>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</si>
  <si>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</si>
  <si>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</si>
  <si>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</si>
  <si>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</si>
  <si>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</si>
  <si>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</si>
  <si>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</si>
  <si>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</si>
  <si>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</si>
  <si>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</si>
  <si>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</si>
  <si>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</si>
  <si>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</si>
  <si>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</si>
  <si>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</si>
  <si>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</si>
  <si>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</si>
  <si>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</si>
  <si>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</si>
  <si>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</si>
  <si>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</si>
  <si>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</si>
  <si>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</si>
  <si>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</si>
  <si>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</si>
  <si>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</si>
  <si>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</si>
  <si>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</si>
  <si>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</si>
  <si>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</si>
  <si>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</si>
  <si>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</si>
  <si>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</si>
  <si>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</si>
  <si>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</si>
  <si>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</si>
  <si>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</si>
  <si>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</si>
  <si>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</si>
  <si>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</si>
  <si>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</si>
  <si>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</si>
  <si>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</si>
  <si>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</si>
  <si>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</si>
  <si>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</si>
  <si>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</si>
  <si>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</si>
  <si>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</si>
  <si>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</si>
  <si>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</si>
  <si>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</si>
  <si>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</si>
  <si>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</si>
  <si>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</si>
  <si>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</si>
  <si>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</si>
  <si>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</si>
  <si>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</si>
  <si>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</si>
  <si>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</si>
  <si>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</si>
  <si>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</si>
  <si>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</si>
  <si>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</si>
  <si>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</si>
  <si>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</si>
  <si>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</si>
  <si>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</si>
  <si>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</si>
  <si>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</si>
  <si>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</si>
  <si>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</si>
  <si>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</si>
  <si>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</si>
  <si>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</si>
  <si>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</si>
  <si>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</si>
  <si>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</si>
  <si>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</si>
  <si>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</si>
  <si>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</si>
  <si>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</si>
  <si>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</si>
  <si>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</si>
  <si>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</si>
  <si>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</si>
  <si>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</si>
  <si>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</si>
  <si>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</si>
  <si>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</si>
  <si>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</si>
  <si>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</si>
  <si>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</si>
  <si>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</si>
  <si>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</si>
  <si>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</si>
  <si>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</si>
  <si>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</si>
  <si>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</si>
  <si>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</si>
  <si>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</si>
  <si>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</si>
  <si>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</si>
  <si>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</si>
  <si>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</si>
  <si>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</si>
  <si>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</si>
  <si>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</si>
  <si>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</si>
  <si>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</si>
  <si>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</si>
  <si>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</si>
  <si>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</si>
  <si>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</si>
  <si>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</si>
  <si>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</si>
  <si>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</si>
  <si>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</si>
  <si>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</si>
  <si>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</si>
  <si>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</si>
  <si>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</si>
  <si>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</si>
  <si>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</si>
  <si>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</si>
  <si>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</si>
  <si>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</si>
  <si>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</si>
  <si>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</si>
  <si>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</si>
  <si>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</si>
  <si>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</si>
  <si>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</si>
  <si>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</si>
  <si>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</si>
  <si>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</si>
  <si>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</si>
  <si>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</si>
  <si>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</si>
  <si>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</si>
  <si>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</si>
  <si>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</si>
  <si>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</si>
  <si>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</si>
  <si>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</si>
  <si>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</si>
  <si>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</si>
  <si>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</si>
  <si>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</si>
  <si>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</si>
  <si>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</si>
  <si>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</si>
  <si>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</si>
  <si>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</si>
  <si>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</si>
  <si>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</si>
  <si>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</si>
  <si>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</si>
  <si>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</si>
  <si>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</si>
  <si>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</si>
  <si>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</si>
  <si>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</si>
  <si>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</si>
  <si>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</si>
  <si>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</si>
  <si>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</si>
  <si>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</si>
  <si>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</si>
  <si>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</si>
  <si>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</si>
  <si>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</si>
  <si>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</si>
  <si>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</si>
  <si>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</si>
  <si>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</si>
  <si>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</si>
  <si>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</si>
  <si>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</si>
  <si>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</si>
  <si>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</si>
  <si>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</si>
  <si>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</si>
  <si>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</si>
  <si>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</si>
  <si>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</si>
  <si>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</si>
  <si>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</si>
  <si>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</si>
  <si>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</si>
  <si>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</si>
  <si>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</si>
  <si>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</si>
  <si>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</si>
  <si>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</si>
  <si>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</si>
  <si>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</si>
  <si>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</si>
  <si>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</si>
  <si>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</si>
  <si>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</si>
  <si>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</si>
  <si>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</si>
  <si>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</si>
  <si>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</si>
  <si>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</si>
  <si>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</si>
  <si>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</si>
  <si>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</si>
  <si>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</si>
  <si>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</si>
  <si>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</si>
  <si>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</si>
  <si>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</si>
  <si>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</si>
  <si>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</si>
  <si>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</si>
  <si>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</si>
  <si>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</si>
  <si>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</si>
  <si>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</si>
  <si>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</si>
  <si>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</si>
  <si>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</si>
  <si>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</si>
  <si>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</si>
  <si>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</si>
  <si>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</si>
  <si>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</si>
  <si>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</si>
  <si>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</si>
  <si>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</si>
  <si>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</si>
  <si>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</si>
  <si>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</si>
  <si>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</si>
  <si>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</si>
  <si>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</si>
  <si>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</si>
  <si>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</si>
  <si>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</si>
  <si>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</si>
  <si>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</si>
  <si>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</si>
  <si>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</si>
  <si>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</si>
  <si>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</si>
  <si>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</si>
  <si>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</si>
  <si>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</si>
  <si>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</si>
  <si>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</si>
  <si>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</si>
  <si>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</si>
  <si>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</si>
  <si>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</si>
  <si>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</si>
  <si>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</si>
  <si>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</si>
  <si>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</si>
  <si>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</si>
  <si>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</si>
  <si>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</si>
  <si>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</si>
  <si>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</si>
  <si>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</si>
  <si>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</si>
  <si>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</si>
  <si>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</si>
  <si>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</si>
  <si>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</si>
  <si>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</si>
  <si>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</si>
  <si>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</si>
  <si>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</si>
  <si>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</si>
  <si>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</si>
  <si>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</si>
  <si>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</si>
  <si>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</si>
  <si>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</si>
  <si>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</si>
  <si>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</si>
  <si>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</si>
  <si>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</si>
  <si>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</si>
  <si>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</si>
  <si>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</si>
  <si>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</si>
  <si>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</si>
  <si>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</si>
  <si>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</si>
  <si>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</si>
  <si>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</si>
  <si>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</si>
  <si>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</si>
  <si>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</si>
  <si>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</si>
  <si>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</si>
  <si>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</si>
  <si>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</si>
  <si>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</si>
  <si>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</si>
  <si>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</si>
  <si>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</si>
  <si>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</si>
  <si>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</si>
  <si>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</si>
  <si>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</si>
  <si>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</si>
  <si>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</si>
  <si>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</si>
  <si>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</si>
  <si>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</si>
  <si>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</si>
  <si>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</si>
  <si>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</si>
  <si>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</si>
  <si>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</si>
  <si>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</si>
  <si>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</si>
  <si>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</si>
  <si>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</si>
  <si>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</si>
  <si>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</si>
  <si>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</si>
  <si>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</si>
  <si>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</si>
  <si>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</si>
  <si>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</si>
  <si>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</si>
  <si>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</si>
  <si>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</si>
  <si>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</si>
  <si>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</si>
  <si>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</si>
  <si>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</si>
  <si>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</si>
  <si>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</si>
  <si>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</si>
  <si>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</si>
  <si>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</si>
  <si>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</si>
  <si>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</si>
  <si>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</si>
  <si>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</si>
  <si>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</si>
  <si>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</si>
  <si>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</si>
  <si>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</si>
  <si>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</si>
  <si>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</si>
  <si>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</si>
  <si>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</si>
  <si>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</si>
  <si>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</si>
  <si>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</si>
  <si>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</si>
  <si>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</si>
  <si>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</si>
  <si>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</si>
  <si>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</si>
  <si>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</si>
  <si>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</si>
  <si>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</si>
  <si>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</si>
  <si>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</si>
  <si>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</si>
  <si>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</si>
  <si>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</si>
  <si>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</si>
  <si>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</si>
  <si>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</si>
  <si>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</si>
  <si>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</si>
  <si>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</si>
  <si>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</si>
  <si>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</si>
  <si>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</si>
  <si>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</si>
  <si>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</si>
  <si>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</si>
  <si>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</si>
  <si>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</si>
  <si>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</si>
  <si>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</si>
  <si>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</si>
  <si>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</si>
  <si>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</si>
  <si>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</si>
  <si>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</si>
  <si>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</si>
  <si>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</si>
  <si>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</si>
  <si>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</si>
  <si>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</si>
  <si>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</si>
  <si>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</si>
  <si>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</si>
  <si>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</si>
  <si>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</si>
  <si>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</si>
  <si>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</si>
  <si>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</si>
  <si>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</si>
  <si>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</si>
  <si>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</si>
  <si>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</si>
  <si>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</si>
  <si>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</si>
  <si>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</si>
  <si>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</si>
  <si>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</si>
  <si>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</si>
  <si>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</si>
  <si>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</si>
  <si>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</si>
  <si>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</si>
  <si>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</si>
  <si>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</si>
  <si>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</si>
  <si>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</si>
  <si>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</si>
  <si>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</si>
  <si>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</si>
  <si>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</si>
  <si>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</si>
  <si>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</si>
  <si>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</si>
  <si>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</si>
  <si>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</si>
  <si>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</si>
  <si>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</si>
  <si>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</si>
  <si>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</si>
  <si>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</si>
  <si>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</si>
  <si>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</si>
  <si>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</si>
  <si>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</si>
  <si>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</si>
  <si>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</si>
  <si>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</si>
  <si>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</si>
  <si>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</si>
  <si>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</si>
  <si>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</si>
  <si>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</si>
  <si>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</si>
  <si>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</si>
  <si>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</si>
  <si>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</si>
  <si>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</si>
  <si>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</si>
  <si>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</si>
  <si>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</si>
  <si>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</si>
  <si>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</si>
  <si>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</si>
  <si>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</si>
  <si>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</si>
  <si>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</si>
  <si>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</si>
  <si>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</si>
  <si>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</si>
  <si>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</si>
  <si>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</si>
  <si>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</si>
  <si>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</si>
  <si>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</si>
  <si>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</si>
  <si>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</si>
  <si>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</si>
  <si>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</si>
  <si>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</si>
  <si>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</si>
  <si>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</si>
  <si>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</si>
  <si>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</si>
  <si>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</si>
  <si>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</si>
  <si>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</si>
  <si>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</si>
  <si>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</si>
  <si>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</si>
  <si>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</si>
  <si>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</si>
  <si>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</si>
  <si>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</si>
  <si>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</si>
  <si>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</si>
  <si>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</si>
  <si>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</si>
  <si>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</si>
  <si>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</si>
  <si>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</si>
  <si>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</si>
  <si>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</si>
  <si>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</si>
  <si>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</si>
  <si>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</si>
  <si>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</si>
  <si>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</si>
  <si>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</si>
  <si>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</si>
  <si>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</si>
  <si>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</si>
  <si>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</si>
  <si>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</si>
  <si>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</si>
  <si>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</si>
  <si>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</si>
  <si>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</si>
  <si>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</si>
  <si>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</si>
  <si>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</si>
  <si>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</si>
  <si>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</si>
  <si>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</si>
  <si>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</si>
  <si>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</si>
  <si>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</si>
  <si>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</si>
  <si>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</si>
  <si>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</si>
  <si>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</si>
  <si>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</si>
  <si>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</si>
  <si>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</si>
  <si>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</si>
  <si>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</si>
  <si>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</si>
  <si>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</si>
  <si>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</si>
  <si>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</si>
  <si>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</si>
  <si>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</si>
  <si>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</si>
  <si>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</si>
  <si>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</si>
  <si>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</si>
  <si>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</si>
  <si>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</si>
  <si>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</si>
  <si>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</si>
  <si>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</si>
  <si>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</si>
  <si>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</si>
  <si>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</si>
  <si>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</si>
  <si>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</si>
  <si>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</si>
  <si>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</si>
  <si>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</si>
  <si>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</si>
  <si>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</si>
  <si>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</si>
  <si>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</si>
  <si>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</si>
  <si>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</si>
  <si>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</si>
  <si>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</si>
  <si>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</si>
  <si>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</si>
  <si>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</si>
  <si>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</si>
  <si>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</si>
  <si>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</si>
  <si>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</si>
  <si>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</si>
  <si>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</si>
  <si>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</si>
  <si>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</si>
  <si>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</si>
  <si>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</si>
  <si>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</si>
  <si>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</si>
  <si>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</si>
  <si>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</si>
  <si>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</si>
  <si>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</si>
  <si>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</si>
  <si>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</si>
  <si>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</si>
  <si>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</si>
  <si>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</si>
  <si>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</si>
  <si>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</si>
  <si>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</si>
  <si>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</si>
  <si>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</si>
  <si>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</si>
  <si>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</si>
  <si>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</si>
  <si>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</si>
  <si>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</si>
  <si>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</si>
  <si>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</si>
  <si>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</si>
  <si>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</si>
  <si>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</si>
  <si>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</si>
  <si>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</si>
  <si>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</si>
  <si>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</si>
  <si>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</si>
  <si>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</si>
  <si>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</si>
  <si>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</si>
  <si>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</si>
  <si>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</si>
  <si>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</si>
  <si>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</si>
  <si>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</si>
  <si>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</si>
  <si>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</si>
  <si>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</si>
  <si>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</si>
  <si>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</si>
  <si>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</si>
  <si>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</si>
  <si>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</si>
  <si>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</si>
  <si>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</si>
  <si>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</si>
  <si>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</si>
  <si>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</si>
  <si>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</si>
  <si>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</si>
  <si>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</si>
  <si>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</si>
  <si>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</si>
  <si>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</si>
  <si>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</si>
  <si>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</si>
  <si>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</si>
  <si>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</si>
  <si>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</si>
  <si>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</si>
  <si>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</si>
  <si>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</si>
  <si>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</si>
  <si>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</si>
  <si>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</si>
  <si>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</si>
  <si>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</si>
  <si>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</si>
  <si>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</si>
  <si>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</si>
  <si>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</si>
  <si>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</si>
  <si>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</si>
  <si>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</si>
  <si>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</si>
  <si>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</si>
  <si>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</si>
  <si>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</si>
  <si>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</si>
  <si>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</si>
  <si>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</si>
  <si>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</si>
  <si>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</si>
  <si>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</si>
  <si>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</si>
  <si>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</si>
  <si>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</si>
  <si>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</si>
  <si>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</si>
  <si>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</si>
  <si>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</si>
  <si>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</si>
  <si>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</si>
  <si>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</si>
  <si>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</si>
  <si>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</si>
  <si>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</si>
  <si>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</si>
  <si>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</si>
  <si>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</si>
  <si>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</si>
  <si>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</si>
  <si>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</si>
  <si>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</si>
  <si>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</si>
  <si>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</si>
  <si>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</si>
  <si>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</si>
  <si>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</si>
  <si>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</si>
  <si>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</si>
  <si>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</si>
  <si>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</si>
  <si>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</si>
  <si>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</si>
  <si>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</si>
  <si>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</si>
  <si>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</si>
  <si>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</si>
  <si>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</si>
  <si>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</si>
  <si>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</si>
  <si>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</si>
  <si>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</si>
  <si>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</si>
  <si>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</si>
  <si>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</si>
  <si>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</si>
  <si>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</si>
  <si>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</si>
  <si>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</si>
  <si>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</si>
  <si>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</si>
  <si>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</si>
  <si>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</si>
  <si>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</si>
  <si>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</si>
  <si>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</si>
  <si>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</si>
  <si>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</si>
  <si>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</si>
  <si>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</si>
  <si>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</si>
  <si>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</si>
  <si>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</si>
  <si>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</si>
  <si>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</si>
  <si>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</si>
  <si>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</si>
  <si>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</si>
  <si>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</si>
  <si>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</si>
  <si>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</si>
  <si>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</si>
  <si>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</si>
  <si>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</si>
  <si>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</si>
  <si>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</si>
  <si>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</si>
  <si>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</si>
  <si>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</si>
  <si>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</si>
  <si>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</si>
  <si>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</si>
  <si>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</si>
  <si>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</si>
  <si>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</si>
  <si>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</si>
  <si>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</si>
  <si>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</si>
  <si>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</si>
  <si>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</si>
  <si>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</si>
  <si>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</si>
  <si>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</si>
  <si>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</si>
  <si>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</si>
  <si>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</si>
  <si>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</si>
  <si>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</si>
  <si>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</si>
  <si>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</si>
  <si>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</si>
  <si>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</si>
  <si>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</si>
  <si>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</si>
  <si>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</si>
  <si>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</si>
  <si>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</si>
  <si>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</si>
  <si>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</si>
  <si>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</si>
  <si>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</si>
  <si>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</si>
  <si>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</si>
  <si>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</si>
  <si>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</si>
  <si>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</si>
  <si>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</si>
  <si>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</si>
  <si>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</si>
  <si>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</si>
  <si>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</si>
  <si>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</si>
  <si>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</si>
  <si>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</si>
  <si>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</si>
  <si>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</si>
  <si>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</si>
  <si>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</si>
  <si>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</si>
  <si>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</si>
  <si>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</si>
  <si>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</si>
  <si>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</si>
  <si>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</si>
  <si>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</si>
  <si>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</si>
  <si>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</si>
  <si>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</si>
  <si>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</si>
  <si>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</si>
  <si>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</si>
  <si>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</si>
  <si>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</si>
  <si>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</si>
  <si>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</si>
  <si>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</si>
  <si>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</si>
  <si>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</si>
  <si>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</si>
  <si>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</si>
  <si>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</si>
  <si>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</si>
  <si>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</si>
  <si>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</si>
  <si>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</si>
  <si>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</si>
  <si>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</si>
  <si>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</si>
  <si>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</si>
  <si>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</si>
  <si>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</si>
  <si>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</si>
  <si>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</si>
  <si>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</si>
  <si>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</si>
  <si>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</si>
  <si>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</si>
  <si>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</si>
  <si>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</si>
  <si>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</si>
  <si>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</si>
  <si>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</si>
  <si>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</si>
  <si>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</si>
  <si>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</si>
  <si>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</si>
  <si>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</si>
  <si>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</si>
  <si>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</si>
  <si>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</si>
  <si>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</si>
  <si>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</si>
  <si>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</si>
  <si>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</si>
  <si>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</si>
  <si>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</si>
  <si>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</si>
  <si>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</si>
  <si>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</si>
  <si>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</si>
  <si>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</si>
  <si>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</si>
  <si>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</si>
  <si>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</si>
  <si>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</si>
  <si>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</si>
  <si>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</si>
  <si>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</si>
  <si>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</si>
  <si>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</si>
  <si>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</si>
  <si>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</si>
  <si>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</si>
  <si>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</si>
  <si>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</si>
  <si>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</si>
  <si>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</si>
  <si>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</si>
  <si>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</si>
  <si>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</si>
  <si>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</si>
  <si>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</si>
  <si>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</si>
  <si>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</si>
  <si>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</si>
  <si>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</si>
  <si>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</si>
  <si>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</si>
  <si>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</si>
  <si>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</si>
  <si>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</si>
  <si>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</si>
  <si>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</si>
  <si>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</si>
  <si>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</si>
  <si>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</si>
  <si>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</si>
  <si>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</si>
  <si>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</si>
  <si>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</si>
  <si>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</si>
  <si>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</si>
  <si>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</si>
  <si>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</si>
  <si>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</si>
  <si>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</si>
  <si>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</si>
  <si>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</si>
  <si>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</si>
  <si>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</si>
  <si>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</si>
  <si>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</si>
  <si>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</si>
  <si>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</si>
  <si>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</si>
  <si>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</si>
  <si>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</si>
  <si>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</si>
  <si>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</si>
  <si>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</si>
  <si>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</si>
  <si>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</si>
  <si>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</si>
  <si>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</si>
  <si>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</si>
  <si>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</si>
  <si>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</si>
  <si>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</si>
  <si>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</si>
  <si>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</si>
  <si>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</si>
  <si>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</si>
  <si>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</si>
  <si>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</si>
  <si>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</si>
  <si>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</si>
  <si>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</si>
  <si>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</si>
  <si>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</si>
  <si>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</si>
  <si>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</si>
  <si>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</si>
  <si>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</si>
  <si>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</si>
  <si>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</si>
  <si>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</si>
  <si>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</si>
  <si>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</si>
  <si>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</si>
  <si>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</si>
  <si>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</si>
  <si>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</si>
  <si>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</si>
  <si>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</si>
  <si>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</si>
  <si>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</si>
  <si>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</si>
  <si>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</si>
  <si>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</si>
  <si>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</si>
  <si>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</si>
  <si>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</si>
  <si>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</si>
  <si>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</si>
  <si>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</si>
  <si>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</si>
  <si>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</si>
  <si>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</si>
  <si>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</si>
  <si>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</si>
  <si>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</si>
  <si>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</si>
  <si>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</si>
  <si>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</si>
  <si>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</si>
  <si>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</si>
  <si>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</si>
  <si>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</si>
  <si>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</si>
  <si>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</si>
  <si>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</si>
  <si>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</si>
  <si>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</si>
  <si>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</si>
  <si>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</si>
  <si>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</si>
  <si>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</si>
  <si>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</si>
  <si>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</si>
  <si>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</si>
  <si>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</si>
  <si>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</si>
  <si>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</si>
  <si>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</si>
  <si>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</si>
  <si>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</si>
  <si>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</si>
  <si>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</si>
  <si>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</si>
  <si>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</si>
  <si>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</si>
  <si>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</si>
  <si>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</si>
  <si>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</si>
  <si>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</si>
  <si>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</si>
  <si>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</si>
  <si>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</si>
  <si>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</si>
  <si>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</si>
  <si>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</si>
  <si>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</si>
  <si>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</si>
  <si>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</si>
  <si>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</si>
  <si>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</si>
  <si>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</si>
  <si>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</si>
  <si>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</si>
  <si>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</si>
  <si>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</si>
  <si>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</si>
  <si>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</si>
  <si>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</si>
  <si>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</si>
  <si>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</si>
  <si>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</si>
  <si>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</si>
  <si>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</si>
  <si>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</si>
  <si>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</si>
  <si>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</si>
  <si>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</si>
  <si>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</si>
  <si>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</si>
  <si>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</si>
  <si>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</si>
  <si>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</si>
  <si>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</si>
  <si>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</si>
  <si>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</si>
  <si>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</si>
  <si>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</si>
  <si>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</si>
  <si>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</si>
  <si>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</si>
  <si>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</si>
  <si>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</si>
  <si>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</si>
  <si>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</si>
  <si>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</si>
  <si>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</si>
  <si>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</si>
  <si>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</si>
  <si>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</si>
  <si>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</si>
  <si>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</si>
  <si>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</si>
  <si>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</si>
  <si>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</si>
  <si>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</si>
  <si>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</si>
  <si>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</si>
  <si>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</si>
  <si>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</si>
  <si>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</si>
  <si>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</si>
  <si>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</si>
  <si>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</si>
  <si>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</si>
  <si>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</si>
  <si>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</si>
  <si>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</si>
  <si>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</si>
  <si>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</si>
  <si>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</si>
  <si>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</si>
  <si>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</si>
  <si>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</si>
  <si>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</si>
  <si>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</si>
  <si>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</si>
  <si>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</si>
  <si>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</si>
  <si>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</si>
  <si>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</si>
  <si>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</si>
  <si>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</si>
  <si>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</si>
  <si>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</si>
  <si>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</si>
  <si>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</si>
  <si>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</si>
  <si>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</si>
  <si>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</si>
  <si>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</si>
  <si>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</si>
  <si>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</si>
  <si>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</si>
  <si>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</si>
  <si>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</si>
  <si>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</si>
  <si>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</si>
  <si>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</si>
  <si>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</si>
  <si>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</si>
  <si>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</si>
  <si>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</si>
  <si>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</si>
  <si>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</si>
  <si>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</si>
  <si>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</si>
  <si>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</si>
  <si>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</si>
  <si>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</si>
  <si>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</si>
  <si>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</si>
  <si>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</si>
  <si>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</si>
  <si>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</si>
  <si>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</si>
  <si>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</si>
  <si>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</si>
  <si>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</si>
  <si>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</si>
  <si>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</si>
  <si>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</si>
  <si>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</si>
  <si>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</si>
  <si>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</si>
  <si>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</si>
  <si>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</si>
  <si>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</si>
  <si>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</si>
  <si>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</si>
  <si>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</si>
  <si>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</si>
  <si>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</si>
  <si>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</si>
  <si>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</si>
  <si>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</si>
  <si>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</si>
  <si>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</si>
  <si>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</si>
  <si>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</si>
  <si>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</si>
  <si>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</si>
  <si>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</si>
  <si>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</si>
  <si>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</si>
  <si>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</si>
  <si>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</si>
  <si>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</si>
  <si>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</si>
  <si>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</si>
  <si>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</si>
  <si>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</si>
  <si>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</si>
  <si>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</si>
  <si>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</si>
  <si>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</si>
  <si>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</si>
  <si>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</si>
  <si>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</si>
  <si>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</si>
  <si>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</si>
  <si>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</si>
  <si>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</si>
  <si>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</si>
  <si>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</si>
  <si>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</si>
  <si>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</si>
  <si>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</si>
  <si>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</si>
  <si>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</si>
  <si>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</si>
  <si>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</si>
  <si>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</si>
  <si>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</si>
  <si>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</si>
  <si>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</si>
  <si>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</si>
  <si>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</si>
  <si>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</si>
  <si>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</si>
  <si>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</si>
  <si>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</si>
  <si>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</si>
  <si>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</si>
  <si>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</si>
  <si>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</si>
  <si>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</si>
  <si>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</si>
  <si>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</si>
  <si>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</si>
  <si>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</si>
  <si>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</si>
  <si>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</si>
  <si>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</si>
  <si>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</si>
  <si>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</si>
  <si>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</si>
  <si>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</si>
  <si>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</si>
  <si>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</si>
  <si>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</si>
  <si>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</si>
  <si>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</si>
  <si>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</si>
  <si>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</si>
  <si>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</si>
  <si>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</si>
  <si>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</si>
  <si>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</si>
  <si>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</si>
  <si>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</si>
  <si>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</si>
  <si>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</si>
  <si>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</si>
  <si>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</si>
  <si>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</si>
  <si>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</si>
  <si>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</si>
  <si>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</si>
  <si>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</si>
  <si>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</si>
  <si>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</si>
  <si>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</si>
  <si>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</si>
  <si>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</si>
  <si>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</si>
  <si>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</si>
  <si>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</si>
  <si>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</si>
  <si>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</si>
  <si>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</si>
  <si>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</si>
  <si>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</si>
  <si>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</si>
  <si>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</si>
  <si>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</si>
  <si>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</si>
  <si>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</si>
  <si>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</si>
  <si>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</si>
  <si>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</si>
  <si>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</si>
  <si>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</si>
  <si>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</si>
  <si>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</si>
  <si>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</si>
  <si>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</si>
  <si>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</si>
  <si>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</si>
  <si>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</si>
  <si>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</si>
  <si>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</si>
  <si>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</si>
  <si>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</si>
  <si>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</si>
  <si>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</si>
  <si>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</si>
  <si>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</si>
  <si>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</si>
  <si>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</si>
  <si>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</si>
  <si>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</si>
  <si>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</si>
  <si>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</si>
  <si>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</si>
  <si>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</si>
  <si>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</si>
  <si>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</si>
  <si>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</si>
  <si>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</si>
  <si>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</si>
  <si>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</si>
  <si>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</si>
  <si>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</si>
  <si>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</si>
  <si>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</si>
  <si>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</si>
  <si>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</si>
  <si>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</si>
  <si>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</si>
  <si>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</si>
  <si>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</si>
  <si>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</si>
  <si>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</si>
  <si>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</si>
  <si>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</si>
  <si>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</si>
  <si>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</si>
  <si>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</si>
  <si>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</si>
  <si>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</si>
  <si>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</si>
  <si>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</si>
  <si>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</si>
  <si>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</si>
  <si>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</si>
  <si>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</si>
  <si>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</si>
  <si>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</si>
  <si>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</si>
  <si>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</si>
  <si>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</si>
  <si>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</si>
  <si>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</si>
  <si>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</si>
  <si>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</si>
  <si>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</si>
  <si>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</si>
  <si>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</si>
  <si>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</si>
  <si>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</si>
  <si>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</si>
  <si>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</si>
  <si>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</si>
  <si>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</si>
  <si>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</si>
  <si>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</si>
  <si>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</si>
  <si>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</si>
  <si>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</si>
  <si>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</si>
  <si>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</si>
  <si>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</si>
  <si>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</si>
  <si>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</si>
  <si>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</si>
  <si>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</si>
  <si>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</si>
  <si>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</si>
  <si>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</si>
  <si>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</si>
  <si>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</si>
  <si>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</si>
  <si>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</si>
  <si>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</si>
  <si>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</si>
  <si>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</si>
  <si>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</si>
  <si>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</si>
  <si>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</si>
  <si>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</si>
  <si>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</si>
  <si>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</si>
  <si>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</si>
  <si>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</si>
  <si>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</si>
  <si>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</si>
  <si>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</si>
  <si>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</si>
  <si>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</si>
  <si>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</si>
  <si>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</si>
  <si>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</si>
  <si>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</si>
  <si>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</si>
  <si>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</si>
  <si>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</si>
  <si>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</si>
  <si>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</si>
  <si>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</si>
  <si>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</si>
  <si>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</si>
  <si>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</si>
  <si>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</si>
  <si>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</si>
  <si>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</si>
  <si>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</si>
  <si>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</si>
  <si>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</si>
  <si>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</si>
  <si>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</si>
  <si>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</si>
  <si>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</si>
  <si>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</si>
  <si>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</si>
  <si>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</si>
  <si>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</si>
  <si>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</si>
  <si>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</si>
  <si>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</si>
  <si>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</si>
  <si>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</si>
  <si>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</si>
  <si>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</si>
  <si>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</si>
  <si>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</si>
  <si>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</si>
  <si>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</si>
  <si>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</si>
  <si>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</si>
  <si>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</si>
  <si>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</si>
  <si>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</si>
  <si>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</si>
  <si>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</si>
  <si>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</si>
  <si>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</si>
  <si>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</si>
  <si>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</si>
  <si>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</si>
  <si>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</si>
  <si>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</si>
  <si>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</si>
  <si>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</si>
  <si>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</si>
  <si>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</si>
  <si>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</si>
  <si>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</si>
  <si>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</si>
  <si>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</si>
  <si>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</si>
  <si>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</si>
  <si>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</si>
  <si>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</si>
  <si>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</si>
  <si>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</si>
  <si>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</si>
  <si>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</si>
  <si>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</si>
  <si>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</si>
  <si>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</si>
  <si>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</si>
  <si>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</si>
  <si>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</si>
  <si>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</si>
  <si>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</si>
  <si>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</si>
  <si>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</si>
  <si>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</si>
  <si>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</si>
  <si>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</si>
  <si>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</si>
  <si>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</si>
  <si>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</si>
  <si>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</si>
  <si>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</si>
  <si>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</si>
  <si>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</si>
  <si>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</si>
  <si>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</si>
  <si>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</si>
  <si>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</si>
  <si>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</si>
  <si>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</si>
  <si>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</si>
  <si>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</si>
  <si>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</si>
  <si>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</si>
  <si>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</si>
  <si>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</si>
  <si>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</si>
  <si>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</si>
  <si>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</si>
  <si>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</si>
  <si>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</si>
  <si>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</si>
  <si>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</si>
  <si>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</si>
  <si>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</si>
  <si>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</si>
  <si>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</si>
  <si>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</si>
  <si>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</si>
  <si>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</si>
  <si>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</si>
  <si>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</si>
  <si>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</si>
  <si>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</si>
  <si>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</si>
  <si>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</si>
  <si>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</si>
  <si>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</si>
  <si>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</si>
  <si>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</si>
  <si>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</si>
  <si>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</si>
  <si>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</si>
  <si>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</si>
  <si>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</si>
  <si>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</si>
  <si>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</si>
  <si>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</si>
  <si>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</si>
  <si>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</si>
  <si>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</si>
  <si>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</si>
  <si>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</si>
  <si>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</si>
  <si>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</si>
  <si>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</si>
  <si>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</si>
  <si>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</si>
  <si>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</si>
  <si>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</si>
  <si>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</si>
  <si>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</si>
  <si>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</si>
  <si>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</si>
  <si>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</si>
  <si>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</si>
  <si>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</si>
  <si>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</si>
  <si>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</si>
  <si>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</si>
  <si>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</si>
  <si>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</si>
  <si>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</si>
  <si>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</si>
  <si>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</si>
  <si>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</si>
  <si>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</si>
  <si>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</si>
  <si>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</si>
  <si>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</si>
  <si>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</si>
  <si>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</si>
  <si>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</si>
  <si>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</si>
  <si>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</si>
  <si>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</si>
  <si>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</si>
  <si>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</si>
  <si>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</si>
  <si>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</si>
  <si>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</si>
  <si>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</si>
  <si>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</si>
  <si>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</si>
  <si>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</si>
  <si>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</si>
  <si>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</si>
  <si>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</si>
  <si>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</si>
  <si>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</si>
  <si>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</si>
  <si>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</si>
  <si>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</si>
  <si>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</si>
  <si>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</si>
  <si>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</si>
  <si>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</si>
  <si>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</si>
  <si>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</si>
  <si>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</si>
  <si>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</si>
  <si>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</si>
  <si>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</si>
  <si>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</si>
  <si>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</si>
  <si>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</si>
  <si>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</si>
  <si>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</si>
  <si>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</si>
  <si>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</si>
  <si>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</si>
  <si>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</si>
  <si>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</si>
  <si>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</si>
  <si>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</si>
  <si>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</si>
  <si>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</si>
  <si>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</si>
  <si>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</si>
  <si>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</si>
  <si>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</si>
  <si>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</si>
  <si>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</si>
  <si>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</si>
  <si>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</si>
  <si>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</si>
  <si>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</si>
  <si>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</si>
  <si>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</si>
  <si>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</si>
  <si>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</si>
  <si>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</si>
  <si>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</si>
  <si>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</si>
  <si>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</si>
  <si>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</si>
  <si>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</si>
  <si>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</si>
  <si>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</si>
  <si>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</si>
  <si>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</si>
  <si>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</si>
  <si>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</si>
  <si>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</si>
  <si>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</si>
  <si>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</si>
  <si>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</si>
  <si>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</si>
  <si>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</si>
  <si>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</si>
  <si>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</si>
  <si>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</si>
  <si>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</si>
  <si>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</si>
  <si>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</si>
  <si>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</si>
  <si>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</si>
  <si>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</si>
  <si>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</si>
  <si>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</si>
  <si>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</si>
  <si>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</si>
  <si>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</si>
  <si>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</si>
  <si>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</si>
  <si>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</si>
  <si>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</si>
  <si>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</si>
  <si>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</si>
  <si>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</si>
  <si>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</si>
  <si>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</si>
  <si>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</si>
  <si>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</si>
  <si>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</si>
  <si>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</si>
  <si>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</si>
  <si>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</si>
  <si>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</si>
  <si>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</si>
  <si>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</si>
  <si>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</si>
  <si>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</si>
  <si>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</si>
  <si>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</si>
  <si>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</si>
  <si>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</si>
  <si>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</si>
  <si>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</si>
  <si>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</si>
  <si>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</si>
  <si>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</si>
  <si>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</si>
  <si>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</si>
  <si>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</si>
  <si>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</si>
  <si>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</si>
  <si>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</si>
  <si>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</si>
  <si>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</si>
  <si>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</si>
  <si>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</si>
  <si>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</si>
  <si>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</si>
  <si>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</si>
  <si>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</si>
  <si>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</si>
  <si>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</si>
  <si>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</si>
  <si>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</si>
  <si>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</si>
  <si>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</si>
  <si>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</si>
  <si>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</si>
  <si>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</si>
  <si>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</si>
  <si>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</si>
  <si>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</si>
  <si>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</si>
  <si>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</si>
  <si>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</si>
  <si>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</si>
  <si>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</si>
  <si>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</si>
  <si>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</si>
  <si>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</si>
  <si>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</si>
  <si>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</si>
  <si>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</si>
  <si>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</si>
  <si>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</si>
  <si>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</si>
  <si>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</si>
  <si>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</si>
  <si>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</si>
  <si>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</si>
  <si>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</si>
  <si>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</si>
  <si>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</si>
  <si>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</si>
  <si>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</si>
  <si>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</si>
  <si>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</si>
  <si>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</si>
  <si>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</si>
  <si>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</si>
  <si>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</si>
  <si>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</si>
  <si>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</si>
  <si>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</si>
  <si>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</si>
  <si>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</si>
  <si>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</si>
  <si>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</si>
  <si>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</si>
  <si>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</si>
  <si>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</si>
  <si>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</si>
  <si>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</si>
  <si>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</si>
  <si>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</si>
  <si>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</si>
  <si>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</si>
  <si>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</si>
  <si>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</si>
  <si>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</si>
  <si>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</si>
  <si>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</si>
  <si>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</si>
  <si>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</si>
  <si>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</si>
  <si>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</si>
  <si>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</si>
  <si>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</si>
  <si>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</si>
  <si>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</si>
  <si>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</si>
  <si>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</si>
  <si>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</si>
  <si>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</si>
  <si>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</si>
  <si>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</si>
  <si>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</si>
  <si>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</si>
  <si>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</si>
  <si>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</si>
  <si>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</si>
  <si>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</si>
  <si>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</si>
  <si>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</si>
  <si>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</si>
  <si>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</si>
  <si>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</si>
  <si>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</si>
  <si>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</si>
  <si>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</si>
  <si>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</si>
  <si>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</si>
  <si>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</si>
  <si>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</si>
  <si>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</si>
  <si>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</si>
  <si>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</si>
  <si>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</si>
  <si>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</si>
  <si>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</si>
  <si>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</si>
  <si>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</si>
  <si>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</si>
  <si>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</si>
  <si>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</si>
  <si>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</si>
  <si>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</si>
  <si>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</si>
  <si>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</si>
  <si>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</si>
  <si>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</si>
  <si>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</si>
  <si>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</si>
  <si>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</si>
  <si>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</si>
  <si>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</si>
  <si>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</si>
  <si>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</si>
  <si>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</si>
  <si>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</si>
  <si>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</si>
  <si>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</si>
  <si>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</si>
  <si>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</si>
  <si>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</si>
  <si>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</si>
  <si>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</si>
  <si>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</si>
  <si>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</si>
  <si>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</si>
  <si>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</si>
  <si>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</si>
  <si>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</si>
  <si>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</si>
  <si>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</si>
  <si>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</si>
  <si>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</si>
  <si>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</si>
  <si>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</si>
  <si>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</si>
  <si>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</si>
  <si>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</si>
  <si>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</si>
  <si>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</si>
  <si>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</si>
  <si>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</si>
  <si>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</si>
  <si>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</si>
  <si>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</si>
  <si>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</si>
  <si>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</si>
  <si>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</si>
  <si>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</si>
  <si>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</si>
  <si>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</si>
  <si>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</si>
  <si>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</si>
  <si>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</si>
  <si>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</si>
  <si>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</si>
  <si>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</si>
  <si>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</si>
  <si>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</si>
  <si>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</si>
  <si>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</si>
  <si>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</si>
  <si>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</si>
  <si>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</si>
  <si>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</si>
  <si>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</si>
  <si>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</si>
  <si>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</si>
  <si>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</si>
  <si>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</si>
  <si>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</si>
  <si>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</si>
  <si>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</si>
  <si>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</si>
  <si>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</si>
  <si>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</si>
  <si>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</si>
  <si>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</si>
  <si>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</si>
  <si>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</si>
  <si>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</si>
  <si>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</si>
  <si>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</si>
  <si>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</si>
  <si>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</si>
  <si>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</si>
  <si>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</si>
  <si>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</si>
  <si>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</si>
  <si>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</si>
  <si>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</si>
  <si>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</si>
  <si>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</si>
  <si>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</si>
  <si>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</si>
  <si>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</si>
  <si>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</si>
  <si>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</si>
  <si>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</si>
  <si>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</si>
  <si>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</si>
  <si>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</si>
  <si>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</si>
  <si>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</si>
  <si>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</si>
  <si>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</si>
  <si>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</si>
  <si>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</si>
  <si>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</si>
  <si>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</si>
  <si>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</si>
  <si>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</si>
  <si>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</si>
  <si>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</si>
  <si>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</si>
  <si>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</si>
  <si>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</si>
  <si>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</si>
  <si>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</si>
  <si>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</si>
  <si>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</si>
  <si>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</si>
  <si>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</si>
  <si>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</si>
  <si>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</si>
  <si>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</si>
  <si>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</si>
  <si>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</si>
  <si>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</si>
  <si>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</si>
  <si>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</si>
  <si>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</si>
  <si>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</si>
  <si>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</si>
  <si>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</si>
  <si>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</si>
  <si>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</si>
  <si>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</si>
  <si>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</si>
  <si>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</si>
  <si>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</si>
  <si>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</si>
  <si>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</si>
  <si>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</si>
  <si>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</si>
  <si>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</si>
  <si>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</si>
  <si>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</si>
  <si>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</si>
  <si>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</si>
  <si>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</si>
  <si>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</si>
  <si>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</si>
  <si>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</si>
  <si>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</si>
  <si>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</si>
  <si>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</si>
  <si>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</si>
  <si>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</si>
  <si>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</si>
  <si>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</si>
  <si>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</si>
  <si>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</si>
  <si>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</si>
  <si>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</si>
  <si>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</si>
  <si>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</si>
  <si>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</si>
  <si>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</si>
  <si>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</si>
  <si>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</si>
  <si>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</si>
  <si>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</si>
  <si>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</si>
  <si>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</si>
  <si>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</si>
  <si>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</si>
  <si>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</si>
  <si>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</si>
  <si>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</si>
  <si>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</si>
  <si>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</si>
  <si>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</si>
  <si>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</si>
  <si>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</si>
  <si>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</si>
  <si>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</si>
  <si>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</si>
  <si>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</si>
  <si>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</si>
  <si>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</si>
  <si>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</si>
  <si>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</si>
  <si>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</si>
  <si>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</si>
  <si>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</si>
  <si>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</si>
  <si>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</si>
  <si>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</si>
  <si>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</si>
  <si>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</si>
  <si>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</si>
  <si>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</si>
  <si>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</si>
  <si>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</si>
  <si>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</si>
  <si>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</si>
  <si>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</si>
  <si>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</si>
  <si>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</si>
  <si>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</si>
  <si>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</si>
  <si>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</si>
  <si>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</si>
  <si>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</si>
  <si>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</si>
  <si>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</si>
  <si>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</si>
  <si>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</si>
  <si>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</si>
  <si>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</si>
  <si>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</si>
  <si>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</si>
  <si>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</si>
  <si>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</si>
  <si>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</si>
  <si>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</si>
  <si>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</si>
  <si>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</si>
  <si>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</si>
  <si>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</si>
  <si>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</si>
  <si>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</si>
  <si>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</si>
  <si>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</si>
  <si>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</si>
  <si>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</si>
  <si>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</si>
  <si>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</si>
  <si>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</si>
  <si>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</si>
  <si>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</si>
  <si>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</si>
  <si>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</si>
  <si>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</si>
  <si>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</si>
  <si>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</si>
  <si>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</si>
  <si>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</si>
  <si>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</si>
  <si>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</si>
  <si>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</si>
  <si>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</si>
  <si>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</si>
  <si>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</si>
  <si>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</si>
  <si>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</si>
  <si>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</si>
  <si>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</si>
  <si>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</si>
  <si>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</si>
  <si>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</si>
  <si>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</si>
  <si>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</si>
  <si>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</si>
  <si>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</si>
  <si>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</si>
  <si>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</si>
  <si>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</si>
  <si>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</si>
  <si>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</si>
  <si>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</si>
  <si>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</si>
  <si>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</si>
  <si>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</si>
  <si>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</si>
  <si>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</si>
  <si>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</si>
  <si>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</si>
  <si>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</si>
  <si>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</si>
  <si>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</si>
  <si>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</si>
  <si>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</si>
  <si>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</si>
  <si>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</si>
  <si>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</si>
  <si>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</si>
  <si>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</si>
  <si>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</si>
  <si>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</si>
  <si>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</si>
  <si>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</si>
  <si>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</si>
  <si>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</si>
  <si>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</si>
  <si>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</si>
  <si>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</si>
  <si>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</si>
  <si>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</si>
  <si>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</si>
  <si>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</si>
  <si>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</si>
  <si>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</si>
  <si>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</si>
  <si>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</si>
  <si>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</si>
  <si>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</si>
  <si>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</si>
  <si>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</si>
  <si>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</si>
  <si>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</si>
  <si>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</si>
  <si>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</si>
  <si>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</si>
  <si>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</si>
  <si>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</si>
  <si>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</si>
  <si>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</si>
  <si>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</si>
  <si>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</si>
  <si>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</si>
  <si>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</si>
  <si>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</si>
  <si>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</si>
  <si>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</si>
  <si>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</si>
  <si>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</si>
  <si>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</si>
  <si>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</si>
  <si>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</si>
  <si>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</si>
  <si>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</si>
  <si>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</si>
  <si>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</si>
  <si>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</si>
  <si>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</si>
  <si>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</si>
  <si>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</si>
  <si>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</si>
  <si>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</si>
  <si>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</si>
  <si>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</si>
  <si>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</si>
  <si>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</si>
  <si>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</si>
  <si>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</si>
  <si>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</si>
  <si>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</si>
  <si>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</si>
  <si>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</si>
  <si>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</si>
  <si>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</si>
  <si>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</si>
  <si>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</si>
  <si>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</si>
  <si>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</si>
  <si>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</si>
  <si>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</si>
  <si>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</si>
  <si>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</si>
  <si>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</si>
  <si>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</si>
  <si>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</si>
  <si>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</si>
  <si>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</si>
  <si>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</si>
  <si>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</si>
  <si>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</si>
  <si>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</si>
  <si>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</si>
  <si>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</si>
  <si>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</si>
  <si>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</si>
  <si>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</si>
  <si>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</si>
  <si>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</si>
  <si>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</si>
  <si>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</si>
  <si>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</si>
  <si>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</si>
  <si>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</si>
  <si>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</si>
  <si>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</si>
  <si>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</si>
  <si>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</si>
  <si>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</si>
  <si>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</si>
  <si>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</si>
  <si>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</si>
  <si>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</si>
  <si>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</si>
  <si>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</si>
  <si>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</si>
  <si>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</si>
  <si>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</si>
  <si>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</si>
  <si>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</si>
  <si>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</si>
  <si>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</si>
  <si>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</si>
  <si>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</si>
  <si>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</si>
  <si>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</si>
  <si>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</si>
  <si>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</si>
  <si>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</si>
  <si>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</si>
  <si>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</si>
  <si>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</si>
  <si>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</si>
  <si>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</si>
  <si>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</si>
  <si>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</si>
  <si>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</si>
  <si>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</si>
  <si>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</si>
  <si>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</si>
  <si>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</si>
  <si>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</si>
  <si>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</si>
  <si>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</si>
  <si>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</si>
  <si>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</si>
  <si>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</si>
  <si>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</si>
  <si>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</si>
  <si>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</si>
  <si>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</si>
  <si>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</si>
  <si>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</si>
  <si>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</si>
  <si>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</si>
  <si>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</si>
  <si>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</si>
  <si>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</si>
  <si>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</si>
  <si>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</si>
  <si>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</si>
  <si>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</si>
  <si>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</si>
  <si>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</si>
  <si>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</si>
  <si>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</si>
  <si>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</si>
  <si>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</si>
  <si>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</si>
  <si>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</si>
  <si>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</si>
  <si>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</si>
  <si>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</si>
  <si>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</si>
  <si>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</si>
  <si>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</si>
  <si>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</si>
  <si>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</si>
  <si>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</si>
  <si>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</si>
  <si>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</si>
  <si>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</si>
  <si>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</si>
  <si>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</si>
  <si>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</si>
  <si>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</si>
  <si>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</si>
  <si>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</si>
  <si>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</si>
  <si>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</si>
  <si>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</si>
  <si>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</si>
  <si>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</si>
  <si>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</si>
  <si>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</si>
  <si>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</si>
  <si>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</si>
  <si>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</si>
  <si>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</si>
  <si>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</si>
  <si>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</si>
  <si>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</si>
  <si>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</si>
  <si>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</si>
  <si>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</si>
  <si>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</si>
  <si>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</si>
  <si>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</si>
  <si>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</si>
  <si>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</si>
  <si>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</si>
  <si>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</si>
  <si>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</si>
  <si>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</si>
  <si>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</si>
  <si>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</si>
  <si>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</si>
  <si>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</si>
  <si>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</si>
  <si>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</si>
  <si>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</si>
  <si>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</si>
  <si>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</si>
  <si>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</si>
  <si>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</si>
  <si>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</si>
  <si>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</si>
  <si>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</si>
  <si>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</si>
  <si>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</si>
  <si>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</si>
  <si>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</si>
  <si>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</si>
  <si>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</si>
  <si>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</si>
  <si>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</si>
  <si>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</si>
  <si>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</si>
  <si>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</si>
  <si>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</si>
  <si>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</si>
  <si>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</si>
  <si>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</si>
  <si>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</si>
  <si>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</si>
  <si>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</si>
  <si>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</si>
  <si>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</si>
  <si>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</si>
  <si>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</si>
  <si>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</si>
  <si>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</si>
  <si>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</si>
  <si>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</si>
  <si>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</si>
  <si>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</si>
  <si>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</si>
  <si>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</si>
  <si>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</si>
  <si>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</si>
  <si>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</si>
  <si>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</si>
  <si>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</si>
  <si>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</si>
  <si>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</si>
  <si>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</si>
  <si>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</si>
  <si>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</si>
  <si>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</si>
  <si>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</si>
  <si>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</si>
  <si>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</si>
  <si>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</si>
  <si>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</si>
  <si>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</si>
  <si>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</si>
  <si>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</si>
  <si>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</si>
  <si>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</si>
  <si>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</si>
  <si>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</si>
  <si>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</si>
  <si>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</si>
  <si>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</si>
  <si>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</si>
  <si>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</si>
  <si>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</si>
  <si>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</si>
  <si>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</si>
  <si>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</si>
  <si>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</si>
  <si>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</si>
  <si>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</si>
  <si>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</si>
  <si>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</si>
  <si>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</si>
  <si>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</si>
  <si>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</si>
  <si>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</si>
  <si>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</si>
  <si>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</si>
  <si>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</si>
  <si>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</si>
  <si>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</si>
  <si>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</si>
  <si>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</si>
  <si>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</si>
  <si>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</si>
  <si>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</si>
  <si>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</si>
  <si>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</si>
  <si>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</si>
  <si>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</si>
  <si>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</si>
  <si>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</si>
  <si>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</si>
  <si>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</si>
  <si>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</si>
  <si>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</si>
  <si>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</si>
  <si>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</si>
  <si>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</si>
  <si>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</si>
  <si>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</si>
  <si>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</si>
  <si>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</si>
  <si>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</si>
  <si>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</si>
  <si>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</si>
  <si>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</si>
  <si>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</si>
  <si>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</si>
  <si>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</si>
  <si>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</si>
  <si>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</si>
  <si>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</si>
  <si>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</si>
  <si>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</si>
  <si>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</si>
  <si>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</si>
  <si>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</si>
  <si>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</si>
  <si>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</si>
  <si>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</si>
  <si>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</si>
  <si>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</si>
  <si>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</si>
  <si>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</si>
  <si>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</si>
  <si>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</si>
  <si>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</si>
  <si>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</si>
  <si>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</si>
  <si>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</si>
  <si>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</si>
  <si>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</si>
  <si>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</si>
  <si>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</si>
  <si>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</si>
  <si>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</si>
  <si>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</si>
  <si>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</si>
  <si>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</si>
  <si>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</si>
  <si>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</si>
  <si>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</si>
  <si>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</si>
  <si>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</si>
  <si>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</si>
  <si>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</si>
  <si>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</si>
  <si>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</si>
  <si>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</si>
  <si>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</si>
  <si>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</si>
  <si>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</si>
  <si>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</si>
  <si>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</si>
  <si>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</si>
  <si>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</si>
  <si>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</si>
  <si>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</si>
  <si>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</si>
  <si>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</si>
  <si>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</si>
  <si>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</si>
  <si>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</si>
  <si>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</si>
  <si>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</si>
  <si>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</si>
  <si>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</si>
  <si>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</si>
  <si>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</si>
  <si>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</si>
  <si>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</si>
  <si>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</si>
  <si>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</si>
  <si>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</si>
  <si>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</si>
  <si>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</si>
  <si>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</si>
  <si>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</si>
  <si>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</si>
  <si>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</si>
  <si>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</si>
  <si>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</si>
  <si>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</si>
  <si>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</si>
  <si>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</si>
  <si>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</si>
  <si>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</si>
  <si>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</si>
  <si>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</si>
  <si>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</si>
  <si>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</si>
  <si>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</si>
  <si>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</si>
  <si>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</si>
  <si>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</si>
  <si>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</si>
  <si>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</si>
  <si>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</si>
  <si>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</si>
  <si>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</si>
  <si>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</si>
  <si>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</si>
  <si>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</si>
  <si>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</si>
  <si>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</si>
  <si>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</si>
  <si>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</si>
  <si>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</si>
  <si>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</si>
  <si>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</si>
  <si>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</si>
  <si>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</si>
  <si>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</si>
  <si>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</si>
  <si>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</si>
  <si>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</si>
  <si>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</si>
  <si>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</si>
  <si>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</si>
  <si>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</si>
  <si>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</si>
  <si>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</si>
  <si>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</si>
  <si>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</si>
  <si>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</si>
  <si>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</si>
  <si>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</si>
  <si>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</si>
  <si>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</si>
  <si>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</si>
  <si>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</si>
  <si>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</si>
  <si>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</si>
  <si>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</si>
  <si>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</si>
  <si>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</si>
  <si>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</si>
  <si>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</si>
  <si>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</si>
  <si>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</si>
  <si>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</si>
  <si>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</si>
  <si>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</si>
  <si>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</si>
  <si>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</si>
  <si>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</si>
  <si>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</si>
  <si>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</si>
  <si>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</si>
  <si>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</si>
  <si>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</si>
  <si>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</si>
  <si>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</si>
  <si>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</si>
  <si>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</si>
  <si>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</si>
  <si>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</si>
  <si>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</si>
  <si>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</si>
  <si>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</si>
  <si>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</si>
  <si>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</si>
  <si>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</si>
  <si>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</si>
  <si>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</si>
  <si>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</si>
  <si>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</si>
  <si>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</si>
  <si>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</si>
  <si>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</si>
  <si>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</si>
  <si>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</si>
  <si>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</si>
  <si>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</si>
  <si>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</si>
  <si>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</si>
  <si>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</si>
  <si>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</si>
  <si>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</si>
  <si>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</si>
  <si>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</si>
  <si>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</si>
  <si>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</si>
  <si>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</si>
  <si>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</si>
  <si>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</si>
  <si>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</si>
  <si>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</si>
  <si>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</si>
  <si>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</si>
  <si>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</si>
  <si>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</si>
  <si>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</si>
  <si>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</si>
  <si>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</si>
  <si>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</si>
  <si>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</si>
  <si>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</si>
  <si>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</si>
  <si>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</si>
  <si>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</si>
  <si>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</si>
  <si>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</si>
  <si>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</si>
  <si>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</si>
  <si>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</si>
  <si>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</si>
  <si>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</si>
  <si>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</si>
  <si>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</si>
  <si>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</si>
  <si>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</si>
  <si>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</si>
  <si>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</si>
  <si>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</si>
  <si>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</si>
  <si>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</si>
  <si>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</si>
  <si>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</si>
  <si>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</si>
  <si>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</si>
  <si>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</si>
  <si>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</si>
  <si>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</si>
  <si>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</si>
  <si>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</si>
  <si>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</si>
  <si>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</si>
  <si>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</si>
  <si>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</si>
  <si>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</si>
  <si>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</si>
  <si>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</si>
  <si>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</si>
  <si>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</si>
  <si>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</si>
  <si>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</si>
  <si>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</si>
  <si>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</si>
  <si>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</si>
  <si>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</si>
  <si>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</si>
  <si>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</si>
  <si>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</si>
  <si>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</si>
  <si>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</si>
  <si>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</si>
  <si>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</si>
  <si>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</si>
  <si>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</si>
  <si>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</si>
  <si>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</si>
  <si>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</si>
  <si>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</si>
  <si>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</si>
  <si>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</si>
  <si>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</si>
  <si>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</si>
  <si>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</si>
  <si>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</si>
  <si>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</si>
  <si>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</si>
  <si>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</si>
  <si>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</si>
  <si>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</si>
  <si>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</si>
  <si>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</si>
  <si>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</si>
  <si>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</si>
  <si>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</si>
  <si>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</si>
  <si>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</si>
  <si>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</si>
  <si>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</si>
  <si>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</si>
  <si>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</si>
  <si>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</si>
  <si>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</si>
  <si>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</si>
  <si>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</si>
  <si>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</si>
  <si>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</si>
  <si>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</si>
  <si>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</si>
  <si>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</si>
  <si>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</si>
  <si>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</si>
  <si>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</si>
  <si>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</si>
  <si>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</si>
  <si>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</si>
  <si>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</si>
  <si>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</si>
  <si>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</si>
  <si>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</si>
  <si>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</si>
  <si>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</si>
  <si>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</si>
  <si>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</si>
  <si>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</si>
  <si>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</si>
  <si>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</si>
  <si>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</si>
  <si>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</si>
  <si>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</si>
  <si>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</si>
  <si>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</si>
  <si>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</si>
  <si>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</si>
  <si>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</si>
  <si>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</si>
  <si>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</si>
  <si>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</si>
  <si>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</si>
  <si>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</si>
  <si>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</si>
  <si>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</si>
  <si>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</si>
  <si>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</si>
  <si>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</si>
  <si>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</si>
  <si>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</si>
  <si>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</si>
  <si>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</si>
  <si>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</si>
  <si>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</si>
  <si>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</si>
  <si>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</si>
  <si>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</si>
  <si>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</si>
  <si>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</si>
  <si>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</si>
  <si>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</si>
  <si>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</si>
  <si>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</si>
  <si>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</si>
  <si>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</si>
  <si>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</si>
  <si>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</si>
  <si>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</si>
  <si>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</si>
  <si>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</si>
  <si>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</si>
  <si>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</si>
  <si>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</si>
  <si>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</si>
  <si>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</si>
  <si>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</si>
  <si>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</si>
  <si>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</si>
  <si>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</si>
  <si>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</si>
  <si>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</si>
  <si>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</si>
  <si>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</si>
  <si>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</si>
  <si>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</si>
  <si>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</si>
  <si>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</si>
  <si>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</si>
  <si>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</si>
  <si>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</si>
  <si>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</si>
  <si>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</si>
  <si>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</si>
  <si>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</si>
  <si>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</si>
  <si>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</si>
  <si>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</si>
  <si>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</si>
  <si>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</si>
  <si>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</si>
  <si>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</si>
  <si>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</si>
  <si>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</si>
  <si>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</si>
  <si>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</si>
  <si>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</si>
  <si>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</si>
  <si>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</si>
  <si>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</si>
  <si>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</si>
  <si>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</si>
  <si>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</si>
  <si>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</si>
  <si>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</si>
  <si>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</si>
  <si>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</si>
  <si>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</si>
  <si>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</si>
  <si>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</si>
  <si>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</si>
  <si>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</si>
  <si>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</si>
  <si>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</si>
  <si>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</si>
  <si>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</si>
  <si>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</si>
  <si>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</si>
  <si>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</si>
  <si>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</si>
  <si>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</si>
  <si>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</si>
  <si>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</si>
  <si>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</si>
  <si>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</si>
  <si>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</si>
  <si>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</si>
  <si>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</si>
  <si>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</si>
  <si>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</si>
  <si>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</si>
  <si>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</si>
  <si>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</si>
  <si>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</si>
  <si>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</si>
  <si>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</si>
  <si>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</si>
  <si>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</si>
  <si>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</si>
  <si>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</si>
  <si>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</si>
  <si>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</si>
  <si>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</si>
  <si>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</si>
  <si>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</si>
  <si>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</si>
  <si>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</si>
  <si>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</si>
  <si>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</si>
  <si>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</si>
  <si>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</si>
  <si>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</si>
  <si>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</si>
  <si>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</si>
  <si>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</si>
  <si>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</si>
  <si>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</si>
  <si>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</si>
  <si>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</si>
  <si>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</si>
  <si>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</si>
  <si>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</si>
  <si>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</si>
  <si>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</si>
  <si>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</si>
  <si>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</si>
  <si>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</si>
  <si>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</si>
  <si>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</si>
  <si>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</si>
  <si>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</si>
  <si>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</si>
  <si>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</si>
  <si>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</si>
  <si>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</si>
  <si>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</si>
  <si>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</si>
  <si>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</si>
  <si>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</si>
  <si>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</si>
  <si>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</si>
  <si>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</si>
  <si>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</si>
  <si>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</si>
  <si>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</si>
  <si>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</si>
  <si>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</si>
  <si>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</si>
  <si>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</si>
  <si>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</si>
  <si>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</si>
  <si>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</si>
  <si>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</si>
  <si>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</si>
  <si>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</si>
  <si>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</si>
  <si>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</si>
  <si>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</si>
  <si>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</si>
  <si>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</si>
  <si>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</si>
  <si>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</si>
  <si>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</si>
  <si>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</si>
  <si>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</si>
  <si>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</si>
  <si>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</si>
  <si>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</si>
  <si>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</si>
  <si>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</si>
  <si>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</si>
  <si>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</si>
  <si>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</si>
  <si>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</si>
  <si>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</si>
  <si>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</si>
  <si>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</si>
  <si>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</si>
  <si>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</si>
  <si>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</si>
  <si>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</si>
  <si>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</si>
  <si>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</si>
  <si>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</si>
  <si>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</si>
  <si>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</si>
  <si>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</si>
  <si>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</si>
  <si>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</si>
  <si>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</si>
  <si>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</si>
  <si>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</si>
  <si>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</si>
  <si>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</si>
  <si>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</si>
  <si>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</si>
  <si>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</si>
  <si>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</si>
  <si>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</si>
  <si>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</si>
  <si>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</si>
  <si>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</si>
  <si>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</si>
  <si>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</si>
  <si>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</si>
  <si>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</si>
  <si>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</si>
  <si>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</si>
  <si>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</si>
  <si>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</si>
  <si>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</si>
  <si>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</si>
  <si>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</si>
  <si>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</si>
  <si>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</si>
  <si>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</si>
  <si>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</si>
  <si>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</si>
  <si>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</si>
  <si>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</si>
  <si>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</si>
  <si>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</si>
  <si>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</si>
  <si>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</si>
  <si>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</si>
  <si>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</si>
  <si>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</si>
  <si>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</si>
  <si>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</si>
  <si>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</si>
  <si>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</si>
  <si>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</si>
  <si>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</si>
  <si>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</si>
  <si>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</si>
  <si>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</si>
  <si>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</si>
  <si>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</si>
  <si>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</si>
  <si>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</si>
  <si>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</si>
  <si>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</si>
  <si>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</si>
  <si>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</si>
  <si>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</si>
  <si>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</si>
  <si>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</si>
  <si>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</si>
  <si>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</si>
  <si>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</si>
  <si>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</si>
  <si>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</si>
  <si>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</si>
  <si>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</si>
  <si>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</si>
  <si>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</si>
  <si>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</si>
  <si>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</si>
  <si>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</si>
  <si>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</si>
  <si>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</si>
  <si>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</si>
  <si>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</si>
  <si>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</si>
  <si>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</si>
  <si>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</si>
  <si>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</si>
  <si>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</si>
  <si>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</si>
  <si>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</si>
  <si>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</si>
  <si>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</si>
  <si>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</si>
  <si>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</si>
  <si>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</si>
  <si>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</si>
  <si>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</si>
  <si>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</si>
  <si>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</si>
  <si>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</si>
  <si>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</si>
  <si>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</si>
  <si>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</si>
  <si>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</si>
  <si>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</si>
  <si>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</si>
  <si>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</si>
  <si>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</si>
  <si>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</si>
  <si>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</si>
  <si>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</si>
  <si>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</si>
  <si>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</si>
  <si>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</si>
  <si>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</si>
  <si>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</si>
  <si>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</si>
  <si>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</si>
  <si>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</si>
  <si>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</si>
  <si>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</si>
  <si>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</si>
  <si>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</si>
  <si>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</si>
  <si>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</si>
  <si>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</si>
  <si>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</si>
  <si>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</si>
  <si>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</si>
  <si>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</si>
  <si>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</si>
  <si>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</si>
  <si>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</si>
  <si>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</si>
  <si>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</si>
  <si>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</si>
  <si>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</si>
  <si>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</si>
  <si>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</si>
  <si>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</si>
  <si>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</si>
  <si>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</si>
  <si>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</si>
  <si>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</si>
  <si>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</si>
  <si>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</si>
  <si>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</si>
  <si>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</si>
  <si>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</si>
  <si>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</si>
  <si>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</si>
  <si>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</si>
  <si>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</si>
  <si>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</si>
  <si>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</si>
  <si>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</si>
  <si>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</si>
  <si>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</si>
  <si>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</si>
  <si>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</si>
  <si>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</si>
  <si>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</si>
  <si>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</si>
  <si>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</si>
  <si>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</si>
  <si>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</si>
  <si>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</si>
  <si>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</si>
  <si>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</si>
  <si>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</si>
  <si>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</si>
  <si>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</si>
  <si>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</si>
  <si>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</si>
  <si>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</si>
  <si>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</si>
  <si>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</si>
  <si>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</si>
  <si>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</si>
  <si>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</si>
  <si>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</si>
  <si>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</si>
  <si>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</si>
  <si>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</si>
  <si>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</si>
  <si>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</si>
  <si>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</si>
  <si>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</si>
  <si>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</si>
  <si>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</si>
  <si>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</si>
  <si>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</si>
  <si>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</si>
  <si>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</si>
  <si>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</si>
  <si>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</si>
  <si>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</si>
  <si>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</si>
  <si>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</si>
  <si>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</si>
  <si>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</si>
  <si>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</si>
  <si>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</si>
  <si>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</si>
  <si>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</si>
  <si>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</si>
  <si>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</si>
  <si>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</si>
  <si>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</si>
  <si>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</si>
  <si>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</si>
  <si>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</si>
  <si>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</si>
  <si>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</si>
  <si>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</si>
  <si>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</si>
  <si>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</si>
  <si>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</si>
  <si>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</si>
  <si>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</si>
  <si>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</si>
  <si>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</si>
  <si>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</si>
  <si>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</si>
  <si>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</si>
  <si>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</si>
  <si>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</si>
  <si>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</si>
  <si>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</si>
  <si>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</si>
  <si>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</si>
  <si>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</si>
  <si>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</si>
  <si>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</si>
  <si>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</si>
  <si>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</si>
  <si>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</si>
  <si>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</si>
  <si>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</si>
  <si>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</si>
  <si>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</si>
  <si>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</si>
  <si>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</si>
  <si>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</si>
  <si>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</si>
  <si>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</si>
  <si>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</si>
  <si>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</si>
  <si>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</si>
  <si>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</si>
  <si>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</si>
  <si>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</si>
  <si>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</si>
  <si>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</si>
  <si>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</si>
  <si>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</si>
  <si>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</si>
  <si>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</si>
  <si>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</si>
  <si>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</si>
  <si>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</si>
  <si>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</si>
  <si>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</si>
  <si>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</si>
  <si>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</si>
  <si>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</si>
  <si>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</si>
  <si>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</si>
  <si>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</si>
  <si>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</si>
  <si>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</si>
  <si>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</si>
  <si>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</si>
  <si>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</si>
  <si>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</si>
  <si>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</si>
  <si>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</si>
  <si>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</si>
  <si>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</si>
  <si>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</si>
  <si>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</si>
  <si>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</si>
  <si>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</si>
  <si>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</si>
  <si>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</si>
  <si>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</si>
  <si>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</si>
  <si>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</si>
  <si>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</si>
  <si>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</si>
  <si>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</si>
  <si>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</si>
  <si>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</si>
  <si>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</si>
  <si>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</si>
  <si>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</si>
  <si>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</si>
  <si>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</si>
  <si>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</si>
  <si>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</si>
  <si>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</si>
  <si>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</si>
  <si>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</si>
  <si>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</si>
  <si>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</si>
  <si>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</si>
  <si>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</si>
  <si>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</si>
  <si>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</si>
  <si>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</si>
  <si>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</si>
  <si>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</si>
  <si>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</si>
  <si>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</si>
  <si>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</si>
  <si>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</si>
  <si>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</si>
  <si>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</si>
  <si>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</si>
  <si>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</si>
  <si>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</si>
  <si>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</si>
  <si>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</si>
  <si>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</si>
  <si>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</si>
  <si>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</si>
  <si>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</si>
  <si>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</si>
  <si>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</si>
  <si>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</si>
  <si>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</si>
  <si>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</si>
  <si>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</si>
  <si>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</si>
  <si>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</si>
  <si>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</si>
  <si>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</si>
  <si>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</si>
  <si>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</si>
  <si>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</si>
  <si>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</si>
  <si>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</si>
  <si>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</si>
  <si>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</si>
  <si>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</si>
  <si>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</si>
  <si>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</si>
  <si>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</si>
  <si>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</si>
  <si>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</si>
  <si>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</si>
  <si>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</si>
  <si>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</si>
  <si>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</si>
  <si>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</si>
  <si>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</si>
  <si>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</si>
  <si>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</si>
  <si>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</si>
  <si>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</si>
  <si>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</si>
  <si>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</si>
  <si>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</si>
  <si>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</si>
  <si>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</si>
  <si>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</si>
  <si>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</si>
  <si>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</si>
  <si>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</si>
  <si>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</si>
  <si>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</si>
  <si>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</si>
  <si>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</si>
  <si>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</si>
  <si>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</si>
  <si>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</si>
  <si>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</si>
  <si>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</si>
  <si>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</si>
  <si>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</si>
  <si>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</si>
  <si>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</si>
  <si>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</si>
  <si>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</si>
  <si>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</si>
  <si>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</si>
  <si>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</si>
  <si>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</si>
  <si>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</si>
  <si>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</si>
  <si>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</si>
  <si>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</si>
  <si>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</si>
  <si>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</si>
  <si>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</si>
  <si>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</si>
  <si>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</si>
  <si>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</si>
  <si>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</si>
  <si>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</si>
  <si>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</si>
  <si>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</si>
  <si>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</si>
  <si>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</si>
  <si>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</si>
  <si>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</si>
  <si>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</si>
  <si>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</si>
  <si>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</si>
  <si>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</si>
  <si>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</si>
  <si>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</si>
  <si>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</si>
  <si>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</si>
  <si>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</si>
  <si>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</si>
  <si>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</si>
  <si>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</si>
  <si>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</si>
  <si>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</si>
  <si>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</si>
  <si>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</si>
  <si>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</si>
  <si>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</si>
  <si>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</si>
  <si>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</si>
  <si>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</si>
  <si>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</si>
  <si>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</si>
  <si>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</si>
  <si>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</si>
  <si>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</si>
  <si>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</si>
  <si>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</si>
  <si>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</si>
  <si>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</si>
  <si>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</si>
  <si>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</si>
  <si>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</si>
  <si>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</si>
  <si>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</si>
  <si>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</si>
  <si>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</si>
  <si>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</si>
  <si>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</si>
  <si>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</si>
  <si>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</si>
  <si>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</si>
  <si>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</si>
  <si>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</si>
  <si>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</si>
  <si>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</si>
  <si>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</si>
  <si>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</si>
  <si>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</si>
  <si>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</si>
  <si>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</si>
  <si>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</si>
  <si>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</si>
  <si>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</si>
  <si>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</si>
  <si>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</si>
  <si>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</si>
  <si>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</si>
  <si>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</si>
  <si>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</si>
  <si>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</si>
  <si>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</si>
  <si>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</si>
  <si>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</si>
  <si>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</si>
  <si>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</si>
  <si>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</si>
  <si>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</si>
  <si>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</si>
  <si>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</si>
  <si>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</si>
  <si>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</si>
  <si>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</si>
  <si>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</si>
  <si>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</si>
  <si>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</si>
  <si>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</si>
  <si>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</si>
  <si>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</si>
  <si>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</si>
  <si>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</si>
  <si>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</si>
  <si>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</si>
  <si>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</si>
  <si>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</si>
  <si>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</si>
  <si>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</si>
  <si>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</si>
  <si>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</si>
  <si>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</si>
  <si>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</si>
  <si>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</si>
  <si>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</si>
  <si>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</si>
  <si>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</si>
  <si>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</si>
  <si>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</si>
  <si>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</si>
  <si>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</si>
  <si>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</si>
  <si>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</si>
  <si>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</si>
  <si>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</si>
  <si>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</si>
  <si>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</si>
  <si>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</si>
  <si>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</si>
  <si>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</si>
  <si>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</si>
  <si>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</si>
  <si>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</si>
  <si>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</si>
  <si>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</si>
  <si>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</si>
  <si>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</si>
  <si>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</si>
  <si>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</si>
  <si>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</si>
  <si>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</si>
  <si>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</si>
  <si>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</si>
  <si>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</si>
  <si>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</si>
  <si>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</si>
  <si>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</si>
  <si>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</si>
  <si>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</si>
  <si>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</si>
  <si>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</si>
  <si>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</si>
  <si>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</si>
  <si>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</si>
  <si>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</si>
  <si>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</si>
  <si>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</si>
  <si>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</si>
  <si>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</si>
  <si>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</si>
  <si>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</si>
  <si>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</si>
  <si>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</si>
  <si>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</si>
  <si>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</si>
  <si>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</si>
  <si>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</si>
  <si>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</si>
  <si>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</si>
  <si>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</si>
  <si>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</si>
  <si>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</si>
  <si>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</si>
  <si>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</si>
  <si>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</si>
  <si>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</si>
  <si>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</si>
  <si>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</si>
  <si>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</si>
  <si>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</si>
  <si>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</si>
  <si>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</si>
  <si>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</si>
  <si>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</si>
  <si>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</si>
  <si>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</si>
  <si>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</si>
  <si>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</si>
  <si>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</si>
  <si>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</si>
  <si>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</si>
  <si>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</si>
  <si>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</si>
  <si>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</si>
  <si>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</si>
  <si>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</si>
  <si>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</si>
  <si>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</si>
  <si>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</si>
  <si>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</si>
  <si>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</si>
  <si>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</si>
  <si>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</si>
  <si>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</si>
  <si>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</si>
  <si>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</si>
  <si>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</si>
  <si>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</si>
  <si>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</si>
  <si>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</si>
  <si>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</si>
  <si>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</si>
  <si>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</si>
  <si>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</si>
  <si>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</si>
  <si>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</si>
  <si>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</si>
  <si>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</si>
  <si>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</si>
  <si>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</si>
  <si>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</si>
  <si>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</si>
  <si>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</si>
  <si>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</si>
  <si>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</si>
  <si>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</si>
  <si>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</si>
  <si>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</si>
  <si>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</si>
  <si>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</si>
  <si>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</si>
  <si>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</si>
  <si>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</si>
  <si>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</si>
  <si>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</si>
  <si>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</si>
  <si>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</si>
  <si>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</si>
  <si>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</si>
  <si>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</si>
  <si>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</si>
  <si>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</si>
  <si>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</si>
  <si>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</si>
  <si>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</si>
  <si>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</si>
  <si>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</si>
  <si>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</si>
  <si>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</si>
  <si>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</si>
  <si>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</si>
  <si>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</si>
  <si>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</si>
  <si>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</si>
  <si>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</si>
  <si>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</si>
  <si>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</si>
  <si>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</si>
  <si>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</si>
  <si>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</si>
  <si>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</si>
  <si>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</si>
  <si>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</si>
  <si>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</si>
  <si>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</si>
  <si>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</si>
  <si>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</si>
  <si>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</si>
  <si>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</si>
  <si>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</si>
  <si>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</si>
  <si>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</si>
  <si>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</si>
  <si>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</si>
  <si>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</si>
  <si>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</si>
  <si>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</si>
  <si>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</si>
  <si>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</si>
  <si>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</si>
  <si>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</si>
  <si>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</si>
  <si>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</si>
  <si>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</si>
  <si>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</si>
  <si>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</si>
  <si>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</si>
  <si>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</si>
  <si>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</si>
  <si>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</si>
  <si>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</si>
  <si>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</si>
  <si>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</si>
  <si>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</si>
  <si>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</si>
  <si>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</si>
  <si>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</si>
  <si>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</si>
  <si>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</si>
  <si>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</si>
  <si>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</si>
  <si>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</si>
  <si>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</si>
  <si>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</si>
  <si>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</si>
  <si>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</si>
  <si>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</si>
  <si>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</si>
  <si>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</si>
  <si>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</si>
  <si>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</si>
  <si>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</si>
  <si>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</si>
  <si>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</si>
  <si>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</si>
  <si>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</si>
  <si>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</si>
  <si>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</si>
  <si>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</si>
  <si>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</si>
  <si>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</si>
  <si>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</si>
  <si>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</si>
  <si>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</si>
  <si>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</si>
  <si>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</si>
  <si>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</si>
  <si>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</si>
  <si>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</si>
  <si>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</si>
  <si>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</si>
  <si>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</si>
  <si>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</si>
  <si>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</si>
  <si>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</si>
  <si>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</si>
  <si>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</si>
  <si>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</si>
  <si>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</si>
  <si>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</si>
  <si>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</si>
  <si>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</si>
  <si>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</si>
  <si>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</si>
  <si>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</si>
  <si>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</si>
  <si>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</si>
  <si>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</si>
  <si>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</si>
  <si>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</si>
  <si>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</si>
  <si>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</si>
  <si>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</si>
  <si>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</si>
  <si>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</si>
  <si>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</si>
  <si>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</si>
  <si>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</si>
  <si>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</si>
  <si>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</si>
  <si>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</si>
  <si>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</si>
  <si>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</si>
  <si>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</si>
  <si>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</si>
  <si>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</si>
  <si>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</si>
  <si>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</si>
  <si>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</si>
  <si>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</si>
  <si>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</si>
  <si>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</si>
  <si>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</si>
  <si>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</si>
  <si>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</si>
  <si>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</si>
  <si>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</si>
  <si>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</si>
  <si>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</si>
  <si>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</si>
  <si>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</si>
  <si>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</si>
  <si>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</si>
  <si>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</si>
  <si>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</si>
  <si>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</si>
  <si>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</si>
  <si>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</si>
  <si>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</si>
  <si>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</si>
  <si>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</si>
  <si>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</si>
  <si>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</si>
  <si>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</si>
  <si>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</si>
  <si>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</si>
  <si>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</si>
  <si>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</si>
  <si>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</si>
  <si>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</si>
  <si>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</si>
  <si>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</si>
  <si>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</si>
  <si>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</si>
  <si>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</si>
  <si>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</si>
  <si>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</si>
  <si>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</si>
  <si>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</si>
  <si>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</si>
  <si>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</si>
  <si>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</si>
  <si>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</si>
  <si>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</si>
  <si>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</si>
  <si>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</si>
  <si>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</si>
  <si>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</si>
  <si>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</si>
  <si>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</si>
  <si>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</si>
  <si>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</si>
  <si>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</si>
  <si>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</si>
  <si>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</si>
  <si>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</si>
  <si>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</si>
  <si>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</si>
  <si>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</si>
  <si>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</si>
  <si>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</si>
  <si>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</si>
  <si>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</si>
  <si>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</si>
  <si>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</si>
  <si>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</si>
  <si>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</si>
  <si>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</si>
  <si>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</si>
  <si>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</si>
  <si>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</si>
  <si>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</si>
  <si>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</si>
  <si>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</si>
  <si>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</si>
  <si>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</si>
  <si>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</si>
  <si>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</si>
  <si>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</si>
  <si>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</si>
  <si>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</si>
  <si>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</si>
  <si>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</si>
  <si>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</si>
  <si>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</si>
  <si>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</si>
  <si>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</si>
  <si>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</si>
  <si>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</si>
  <si>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</si>
  <si>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</si>
  <si>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</si>
  <si>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</si>
  <si>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</si>
  <si>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</si>
  <si>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</si>
  <si>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</si>
  <si>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</si>
  <si>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</si>
  <si>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</si>
  <si>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</si>
  <si>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</si>
  <si>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</si>
  <si>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</si>
  <si>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</si>
  <si>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</si>
  <si>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</si>
  <si>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</si>
  <si>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</si>
  <si>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</si>
  <si>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</si>
  <si>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</si>
  <si>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</si>
  <si>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</si>
  <si>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</si>
  <si>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</si>
  <si>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</si>
  <si>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</si>
  <si>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</si>
  <si>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</si>
  <si>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</si>
  <si>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</si>
  <si>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</si>
  <si>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</si>
  <si>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</si>
  <si>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</si>
  <si>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</si>
  <si>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</si>
  <si>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</si>
  <si>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</si>
  <si>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</si>
  <si>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</si>
  <si>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</si>
  <si>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</si>
  <si>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</si>
  <si>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</si>
  <si>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</si>
  <si>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</si>
  <si>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</si>
  <si>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</si>
  <si>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</si>
  <si>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</si>
  <si>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</si>
  <si>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</si>
  <si>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</si>
  <si>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</si>
  <si>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</si>
  <si>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</si>
  <si>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</si>
  <si>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</si>
  <si>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</si>
  <si>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</si>
  <si>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</si>
  <si>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</si>
  <si>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</si>
  <si>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</si>
  <si>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</si>
  <si>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</si>
  <si>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</si>
  <si>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</si>
  <si>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</si>
  <si>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</si>
  <si>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</si>
  <si>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</si>
  <si>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</si>
  <si>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</si>
  <si>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</si>
  <si>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</si>
  <si>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</si>
  <si>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</si>
  <si>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</si>
  <si>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</si>
  <si>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</si>
  <si>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</si>
  <si>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</si>
  <si>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</si>
  <si>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</si>
  <si>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</si>
  <si>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</si>
  <si>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</si>
  <si>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</si>
  <si>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</si>
  <si>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</si>
  <si>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</si>
  <si>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</si>
  <si>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</si>
  <si>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</si>
  <si>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</si>
  <si>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</si>
  <si>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</si>
  <si>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</si>
  <si>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</si>
  <si>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</si>
  <si>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</si>
  <si>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</si>
  <si>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</si>
  <si>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</si>
  <si>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</si>
  <si>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</si>
  <si>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</si>
  <si>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</si>
  <si>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</si>
  <si>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</si>
  <si>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</si>
  <si>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</si>
  <si>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</si>
  <si>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</si>
  <si>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</si>
  <si>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</si>
  <si>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</si>
  <si>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</si>
  <si>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</si>
  <si>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</si>
  <si>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</si>
  <si>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</si>
  <si>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</si>
  <si>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</si>
  <si>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</si>
  <si>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</si>
  <si>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</si>
  <si>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</si>
  <si>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</si>
  <si>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</si>
  <si>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</si>
  <si>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</si>
  <si>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</si>
  <si>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</si>
  <si>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</si>
  <si>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</si>
  <si>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</si>
  <si>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</si>
  <si>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</si>
  <si>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</si>
  <si>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</si>
  <si>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</si>
  <si>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</si>
  <si>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</si>
  <si>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</si>
  <si>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</si>
  <si>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</si>
  <si>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</si>
  <si>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</si>
  <si>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</si>
  <si>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</si>
  <si>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</si>
  <si>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</si>
  <si>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</si>
  <si>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</si>
  <si>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</si>
  <si>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</si>
  <si>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</si>
  <si>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</si>
  <si>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</si>
  <si>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</si>
  <si>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</si>
  <si>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</si>
  <si>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</si>
  <si>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</si>
  <si>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</si>
  <si>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</si>
  <si>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</si>
  <si>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</si>
  <si>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</si>
  <si>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</si>
  <si>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</si>
  <si>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</si>
  <si>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</si>
  <si>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</si>
  <si>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</si>
  <si>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</si>
  <si>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</si>
  <si>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</si>
  <si>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</si>
  <si>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</si>
  <si>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</si>
  <si>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</si>
  <si>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</si>
  <si>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</si>
  <si>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</si>
  <si>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</si>
  <si>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</si>
  <si>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</si>
  <si>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</si>
  <si>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</si>
  <si>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</si>
  <si>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</si>
  <si>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</si>
  <si>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</si>
  <si>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</si>
  <si>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</si>
  <si>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</si>
  <si>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</si>
  <si>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</si>
  <si>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</si>
  <si>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</si>
  <si>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</si>
  <si>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</si>
  <si>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</si>
  <si>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</si>
  <si>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</si>
  <si>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</si>
  <si>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</si>
  <si>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</si>
  <si>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</si>
  <si>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</si>
  <si>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</si>
  <si>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</si>
  <si>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</si>
  <si>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</si>
  <si>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</si>
  <si>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</si>
  <si>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</si>
  <si>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</si>
  <si>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</si>
  <si>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</si>
  <si>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</si>
  <si>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</si>
  <si>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</si>
  <si>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</si>
  <si>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</si>
  <si>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</si>
  <si>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</si>
  <si>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</si>
  <si>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</si>
  <si>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</si>
  <si>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</si>
  <si>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</si>
  <si>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</si>
  <si>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</si>
  <si>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</si>
  <si>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</si>
  <si>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</si>
  <si>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</si>
  <si>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</si>
  <si>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</si>
  <si>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</si>
  <si>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</si>
  <si>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</si>
  <si>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</si>
  <si>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</si>
  <si>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</si>
  <si>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</si>
  <si>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</si>
  <si>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</si>
  <si>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</si>
  <si>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</si>
  <si>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</si>
  <si>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</si>
  <si>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</si>
  <si>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</si>
  <si>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</si>
  <si>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</si>
  <si>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</si>
  <si>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</si>
  <si>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</si>
  <si>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</si>
  <si>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</si>
  <si>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</si>
  <si>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</si>
  <si>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</si>
  <si>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</si>
  <si>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</si>
  <si>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</si>
  <si>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</si>
  <si>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</si>
  <si>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</si>
  <si>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</si>
  <si>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</si>
  <si>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</si>
  <si>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</si>
  <si>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</si>
  <si>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</si>
  <si>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</si>
  <si>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</si>
  <si>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</si>
  <si>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</si>
  <si>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</si>
  <si>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</si>
  <si>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</si>
  <si>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</si>
  <si>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</si>
  <si>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</si>
  <si>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</si>
  <si>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</si>
  <si>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</si>
  <si>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</si>
  <si>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</si>
  <si>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</si>
  <si>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</si>
  <si>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</si>
  <si>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</si>
  <si>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</si>
  <si>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</si>
  <si>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</si>
  <si>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</si>
  <si>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</si>
  <si>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</si>
  <si>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</si>
  <si>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</si>
  <si>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</si>
  <si>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</si>
  <si>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</si>
  <si>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</si>
  <si>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</si>
  <si>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</si>
  <si>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</si>
  <si>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</si>
  <si>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</si>
  <si>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</si>
  <si>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</si>
  <si>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</si>
  <si>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</si>
  <si>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</si>
  <si>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</si>
  <si>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</si>
  <si>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</si>
  <si>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</si>
  <si>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</si>
  <si>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</si>
  <si>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</si>
  <si>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</si>
  <si>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</si>
  <si>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</si>
  <si>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</si>
  <si>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</si>
  <si>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</si>
  <si>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</si>
  <si>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</si>
  <si>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</si>
  <si>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</si>
  <si>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</si>
  <si>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</si>
  <si>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</si>
  <si>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</si>
  <si>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</si>
  <si>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</si>
  <si>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</si>
  <si>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</si>
  <si>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</si>
  <si>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</si>
  <si>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</si>
  <si>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</si>
  <si>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</si>
  <si>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</si>
  <si>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</si>
  <si>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</si>
  <si>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</si>
  <si>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</si>
  <si>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</si>
  <si>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</si>
  <si>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</si>
  <si>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</si>
  <si>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</si>
  <si>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</si>
  <si>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</si>
  <si>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</si>
  <si>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</si>
  <si>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</si>
  <si>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</si>
  <si>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</si>
  <si>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</si>
  <si>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</si>
  <si>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</si>
  <si>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</si>
  <si>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</si>
  <si>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</si>
  <si>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</si>
  <si>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</si>
  <si>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</si>
  <si>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</si>
  <si>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</si>
  <si>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</si>
  <si>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</si>
  <si>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</si>
  <si>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</si>
  <si>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</si>
  <si>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</si>
  <si>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</si>
  <si>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</si>
  <si>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</si>
  <si>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</si>
  <si>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</si>
  <si>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</si>
  <si>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</si>
  <si>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</si>
  <si>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</si>
  <si>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</si>
  <si>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</si>
  <si>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</si>
  <si>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</si>
  <si>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</si>
  <si>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</si>
  <si>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</si>
  <si>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</si>
  <si>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</si>
  <si>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</si>
  <si>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</si>
  <si>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</si>
  <si>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</si>
  <si>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</si>
  <si>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</si>
  <si>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</si>
  <si>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</si>
  <si>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</si>
  <si>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</si>
  <si>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</si>
  <si>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</si>
  <si>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</si>
  <si>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</si>
  <si>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</si>
  <si>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</si>
  <si>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</si>
  <si>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</si>
  <si>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</si>
  <si>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</si>
  <si>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</si>
  <si>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</si>
  <si>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</si>
  <si>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</si>
  <si>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</si>
  <si>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</si>
  <si>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</si>
  <si>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</si>
  <si>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</si>
  <si>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</si>
  <si>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</si>
  <si>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</si>
  <si>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</si>
  <si>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</si>
  <si>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</si>
  <si>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</si>
  <si>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</si>
  <si>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</si>
  <si>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</si>
  <si>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</si>
  <si>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</si>
  <si>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</si>
  <si>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</si>
  <si>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</si>
  <si>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</si>
  <si>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</si>
  <si>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</si>
  <si>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</si>
  <si>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</si>
  <si>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</si>
  <si>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</si>
  <si>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</si>
  <si>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</si>
  <si>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</si>
  <si>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</si>
  <si>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</si>
  <si>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</si>
  <si>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</si>
  <si>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</si>
  <si>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</si>
  <si>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</si>
  <si>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</si>
  <si>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</si>
  <si>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</si>
  <si>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</si>
  <si>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</si>
  <si>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</si>
  <si>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</si>
  <si>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</si>
  <si>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</si>
  <si>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</si>
  <si>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</si>
  <si>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</si>
  <si>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</si>
  <si>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</si>
  <si>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</si>
  <si>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</si>
  <si>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</si>
  <si>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</si>
  <si>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</si>
  <si>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</si>
  <si>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</si>
  <si>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</si>
  <si>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</si>
  <si>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</si>
  <si>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</si>
  <si>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</si>
  <si>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</si>
  <si>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</si>
  <si>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</si>
  <si>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</si>
  <si>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</si>
  <si>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</si>
  <si>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</si>
  <si>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</si>
  <si>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</si>
  <si>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</si>
  <si>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</si>
  <si>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</si>
  <si>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</si>
  <si>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</si>
  <si>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</si>
  <si>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</si>
  <si>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</si>
  <si>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</si>
  <si>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</si>
  <si>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</si>
  <si>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</si>
  <si>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</si>
  <si>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</si>
  <si>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</si>
  <si>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</si>
  <si>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</si>
  <si>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</si>
  <si>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</si>
  <si>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</si>
  <si>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</si>
  <si>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</si>
  <si>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</si>
  <si>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</si>
  <si>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</si>
  <si>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</si>
  <si>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</si>
  <si>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</si>
  <si>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</si>
  <si>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</si>
  <si>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</si>
  <si>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</si>
  <si>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</si>
  <si>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</si>
  <si>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</si>
  <si>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</si>
  <si>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</si>
  <si>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</si>
  <si>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</si>
  <si>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</si>
  <si>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</si>
  <si>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</si>
  <si>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</si>
  <si>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</si>
  <si>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</si>
  <si>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</si>
  <si>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</si>
  <si>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</si>
  <si>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</si>
  <si>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</si>
  <si>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</si>
  <si>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</si>
  <si>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</si>
  <si>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</si>
  <si>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</si>
  <si>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</si>
  <si>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</si>
  <si>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</si>
  <si>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</si>
  <si>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</si>
  <si>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</si>
  <si>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</si>
  <si>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</si>
  <si>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</si>
  <si>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</si>
  <si>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</si>
  <si>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</si>
  <si>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</si>
  <si>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</si>
  <si>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</si>
  <si>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</si>
  <si>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</si>
  <si>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</si>
  <si>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</si>
  <si>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</si>
  <si>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</si>
  <si>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</si>
  <si>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</si>
  <si>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</si>
  <si>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</si>
  <si>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</si>
  <si>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</si>
  <si>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</si>
  <si>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</si>
  <si>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</si>
  <si>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</si>
  <si>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</si>
  <si>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</si>
  <si>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</si>
  <si>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</si>
  <si>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</si>
  <si>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</si>
  <si>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</si>
  <si>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</si>
  <si>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</si>
  <si>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</si>
  <si>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</si>
  <si>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</si>
  <si>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</si>
  <si>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</si>
  <si>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</si>
  <si>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</si>
  <si>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</si>
  <si>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</si>
  <si>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</si>
  <si>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</si>
  <si>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</si>
  <si>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</si>
  <si>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</si>
  <si>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</si>
  <si>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</si>
  <si>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</si>
  <si>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</si>
  <si>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</si>
  <si>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</si>
  <si>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</si>
  <si>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</si>
  <si>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</si>
  <si>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</si>
  <si>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</si>
  <si>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</si>
  <si>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</si>
  <si>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</si>
  <si>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</si>
  <si>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</si>
  <si>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</si>
  <si>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</si>
  <si>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</si>
  <si>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</si>
  <si>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</si>
  <si>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</si>
  <si>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</si>
  <si>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</si>
  <si>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</si>
  <si>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</si>
  <si>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</si>
  <si>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</si>
  <si>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</si>
  <si>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</si>
  <si>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</si>
  <si>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</si>
  <si>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</si>
  <si>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</si>
  <si>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</si>
  <si>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</si>
  <si>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</si>
  <si>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</si>
  <si>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</si>
  <si>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</si>
  <si>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</si>
  <si>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</si>
  <si>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</si>
  <si>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</si>
  <si>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</si>
  <si>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</si>
  <si>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</si>
  <si>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</si>
  <si>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</si>
  <si>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</si>
  <si>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</si>
  <si>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</si>
  <si>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</si>
  <si>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</si>
  <si>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</si>
  <si>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</si>
  <si>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</si>
  <si>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</si>
  <si>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</si>
  <si>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</si>
  <si>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</si>
  <si>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</si>
  <si>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</si>
  <si>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</si>
  <si>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</si>
  <si>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</si>
  <si>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</si>
  <si>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</si>
  <si>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</si>
  <si>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</si>
  <si>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</si>
  <si>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</si>
  <si>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</si>
  <si>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</si>
  <si>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</si>
  <si>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</si>
  <si>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</si>
  <si>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</si>
  <si>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</si>
  <si>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</si>
  <si>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</si>
  <si>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</si>
  <si>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</si>
  <si>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</si>
  <si>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</si>
  <si>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</si>
  <si>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</si>
  <si>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</si>
  <si>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</si>
  <si>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</si>
  <si>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</si>
  <si>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</si>
  <si>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</si>
  <si>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</si>
  <si>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</si>
  <si>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</si>
  <si>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</si>
  <si>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</si>
  <si>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</si>
  <si>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</si>
  <si>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</si>
  <si>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</si>
  <si>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</si>
  <si>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</si>
  <si>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</si>
  <si>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</si>
  <si>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</si>
  <si>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</si>
  <si>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</si>
  <si>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</si>
  <si>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</si>
  <si>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</si>
  <si>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</si>
  <si>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</si>
  <si>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</si>
  <si>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</si>
  <si>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</si>
  <si>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</si>
  <si>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</si>
  <si>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</si>
  <si>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</si>
  <si>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</si>
  <si>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</si>
  <si>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</si>
  <si>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</si>
  <si>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</si>
  <si>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</si>
  <si>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</si>
  <si>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</si>
  <si>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</si>
  <si>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</si>
  <si>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</si>
  <si>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</si>
  <si>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</si>
  <si>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</si>
  <si>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</si>
  <si>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</si>
  <si>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</si>
  <si>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</si>
  <si>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</si>
  <si>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</si>
  <si>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</si>
  <si>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</si>
  <si>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</si>
  <si>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</si>
  <si>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</si>
  <si>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</si>
  <si>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</si>
  <si>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</si>
  <si>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</si>
  <si>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</si>
  <si>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</si>
  <si>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</si>
  <si>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</si>
  <si>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</si>
  <si>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</si>
  <si>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</si>
  <si>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</si>
  <si>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</si>
  <si>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</si>
  <si>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</si>
  <si>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</si>
  <si>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</si>
  <si>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</si>
  <si>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</si>
  <si>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</si>
  <si>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</si>
  <si>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</si>
  <si>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</si>
  <si>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</si>
  <si>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</si>
  <si>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</si>
  <si>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</si>
  <si>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</si>
  <si>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</si>
  <si>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</si>
  <si>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</si>
  <si>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</si>
  <si>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</si>
  <si>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</si>
  <si>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</si>
  <si>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</si>
  <si>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</si>
  <si>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</si>
  <si>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</si>
  <si>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</si>
  <si>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</si>
  <si>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</si>
  <si>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</si>
  <si>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</si>
  <si>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</si>
  <si>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</si>
  <si>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</si>
  <si>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</si>
  <si>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</si>
  <si>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</si>
  <si>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</si>
  <si>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</si>
  <si>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</si>
  <si>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</si>
  <si>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</si>
  <si>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</si>
  <si>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</si>
  <si>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</si>
  <si>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</si>
  <si>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</si>
  <si>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</si>
  <si>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</si>
  <si>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</si>
  <si>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</si>
  <si>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</si>
  <si>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</si>
  <si>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</si>
  <si>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</si>
  <si>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</si>
  <si>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</si>
  <si>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</si>
  <si>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</si>
  <si>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</si>
  <si>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</si>
  <si>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</si>
  <si>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</si>
  <si>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</si>
  <si>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</si>
  <si>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</si>
  <si>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</si>
  <si>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</si>
  <si>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</si>
  <si>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</si>
  <si>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</si>
  <si>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</si>
  <si>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</si>
  <si>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</si>
  <si>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</si>
  <si>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</si>
  <si>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</si>
  <si>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</si>
  <si>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</si>
  <si>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</si>
  <si>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</si>
  <si>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</si>
  <si>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</si>
  <si>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</si>
  <si>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</si>
  <si>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</si>
  <si>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</si>
  <si>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</si>
  <si>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</si>
  <si>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</si>
  <si>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</si>
  <si>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</si>
  <si>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</si>
  <si>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</si>
  <si>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</si>
  <si>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</si>
  <si>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</si>
  <si>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</si>
  <si>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</si>
  <si>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</si>
  <si>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</si>
  <si>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</si>
  <si>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</si>
  <si>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</si>
  <si>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</si>
  <si>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</si>
  <si>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</si>
  <si>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</si>
  <si>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</si>
  <si>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</si>
  <si>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</si>
  <si>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</si>
  <si>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</si>
  <si>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</si>
  <si>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</si>
  <si>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</si>
  <si>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</si>
  <si>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</si>
  <si>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</si>
  <si>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</si>
  <si>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</si>
  <si>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</si>
  <si>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</si>
  <si>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</si>
  <si>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</si>
  <si>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</si>
  <si>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</si>
  <si>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</si>
  <si>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</si>
  <si>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</si>
  <si>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</si>
  <si>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</si>
  <si>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</si>
  <si>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</si>
  <si>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</si>
  <si>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</si>
  <si>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</si>
  <si>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</si>
  <si>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</si>
  <si>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</si>
  <si>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</si>
  <si>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</si>
  <si>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</si>
  <si>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</si>
  <si>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</si>
  <si>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</si>
  <si>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</si>
  <si>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</si>
  <si>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</si>
  <si>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</si>
  <si>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</si>
  <si>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</si>
  <si>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</si>
  <si>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</si>
  <si>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</si>
  <si>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</si>
  <si>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</si>
  <si>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</si>
  <si>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</si>
  <si>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</si>
  <si>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</si>
  <si>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</si>
  <si>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</si>
  <si>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</si>
  <si>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</si>
  <si>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</si>
  <si>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</si>
  <si>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</si>
  <si>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</si>
  <si>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</si>
  <si>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</si>
  <si>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</si>
  <si>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</si>
  <si>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</si>
  <si>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</si>
  <si>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</si>
  <si>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</si>
  <si>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</si>
  <si>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</si>
  <si>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</si>
  <si>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</si>
  <si>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</si>
  <si>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</si>
  <si>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</si>
  <si>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</si>
  <si>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</si>
  <si>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</si>
  <si>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</si>
  <si>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</si>
  <si>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</si>
  <si>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</si>
  <si>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</si>
  <si>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</si>
  <si>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</si>
  <si>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</si>
  <si>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</si>
  <si>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</si>
  <si>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</si>
  <si>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</si>
  <si>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</si>
  <si>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</si>
  <si>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</si>
  <si>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</si>
  <si>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</si>
  <si>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</si>
  <si>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</si>
  <si>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</si>
  <si>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</si>
  <si>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</si>
  <si>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</si>
  <si>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</si>
  <si>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</si>
  <si>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</si>
  <si>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</si>
  <si>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</si>
  <si>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</si>
  <si>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</si>
  <si>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</si>
  <si>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</si>
  <si>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</si>
  <si>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</si>
  <si>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</si>
  <si>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</si>
  <si>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</si>
  <si>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</si>
  <si>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</si>
  <si>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</si>
  <si>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</si>
  <si>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</si>
  <si>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</si>
  <si>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</si>
  <si>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</si>
  <si>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</si>
  <si>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</si>
  <si>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</si>
  <si>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</si>
  <si>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</si>
  <si>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</si>
  <si>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</si>
  <si>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</si>
  <si>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</si>
  <si>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</si>
  <si>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</si>
  <si>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</si>
  <si>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</si>
  <si>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</si>
  <si>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</si>
  <si>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</si>
  <si>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</si>
  <si>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</si>
  <si>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</si>
  <si>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</si>
  <si>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</si>
  <si>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</si>
  <si>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</si>
  <si>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</si>
  <si>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</si>
  <si>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</si>
  <si>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</si>
  <si>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</si>
  <si>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</si>
  <si>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</si>
  <si>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</si>
  <si>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</si>
  <si>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</si>
  <si>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</si>
  <si>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</si>
  <si>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</si>
  <si>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</si>
  <si>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</si>
  <si>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</si>
  <si>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</si>
  <si>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</si>
  <si>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</si>
  <si>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</si>
  <si>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</si>
  <si>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</si>
  <si>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</si>
  <si>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</si>
  <si>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</si>
  <si>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</si>
  <si>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</si>
  <si>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</si>
  <si>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</si>
  <si>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</si>
  <si>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</si>
  <si>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</si>
  <si>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</si>
  <si>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</si>
  <si>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</si>
  <si>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</si>
  <si>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</si>
  <si>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</si>
  <si>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</si>
  <si>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</si>
  <si>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</si>
  <si>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</si>
  <si>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</si>
  <si>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</si>
  <si>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</si>
  <si>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</si>
  <si>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</si>
  <si>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</si>
  <si>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</si>
  <si>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</si>
  <si>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</si>
  <si>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</si>
  <si>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</si>
  <si>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</si>
  <si>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</si>
  <si>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</si>
  <si>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</si>
  <si>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</si>
  <si>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</si>
  <si>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</si>
  <si>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</si>
  <si>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</si>
  <si>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</si>
  <si>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</si>
  <si>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</si>
  <si>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</si>
  <si>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</si>
  <si>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</si>
  <si>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</si>
  <si>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</si>
  <si>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</si>
  <si>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</si>
  <si>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</si>
  <si>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</si>
  <si>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</si>
  <si>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</si>
  <si>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</si>
  <si>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</si>
  <si>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</si>
  <si>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</si>
  <si>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</si>
  <si>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</si>
  <si>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</si>
  <si>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</si>
  <si>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</si>
  <si>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</si>
  <si>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</si>
  <si>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</si>
  <si>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</si>
  <si>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</si>
  <si>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</si>
  <si>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</si>
  <si>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</si>
  <si>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</si>
  <si>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</si>
  <si>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</si>
  <si>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</si>
  <si>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</si>
  <si>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</si>
  <si>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</si>
  <si>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</si>
  <si>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</si>
  <si>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</si>
  <si>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</si>
  <si>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</si>
  <si>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</si>
  <si>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</si>
  <si>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</si>
  <si>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</si>
  <si>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</si>
  <si>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</si>
  <si>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</si>
  <si>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</si>
  <si>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</si>
  <si>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</si>
  <si>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</si>
  <si>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</si>
  <si>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</si>
  <si>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</si>
  <si>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</si>
  <si>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</si>
  <si>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</si>
  <si>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</si>
  <si>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</si>
  <si>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</si>
  <si>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</si>
  <si>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</si>
  <si>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</si>
  <si>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</si>
  <si>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</si>
  <si>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</si>
  <si>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</si>
  <si>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</si>
  <si>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</si>
  <si>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</si>
  <si>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</si>
  <si>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</si>
  <si>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</si>
  <si>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</si>
  <si>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</si>
  <si>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</si>
  <si>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</si>
  <si>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</si>
  <si>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</si>
  <si>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</si>
  <si>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</si>
  <si>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</si>
  <si>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</si>
  <si>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</si>
  <si>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</si>
  <si>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</si>
  <si>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</si>
  <si>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</si>
  <si>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</si>
  <si>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</si>
  <si>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</si>
  <si>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</si>
  <si>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</si>
  <si>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</si>
  <si>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</si>
  <si>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</si>
  <si>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</si>
  <si>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</si>
  <si>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</si>
  <si>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</si>
  <si>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</si>
  <si>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</si>
  <si>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</si>
  <si>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</si>
  <si>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</si>
  <si>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</si>
  <si>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</si>
  <si>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</si>
  <si>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</si>
  <si>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</si>
  <si>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</si>
  <si>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</si>
  <si>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</si>
  <si>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</si>
  <si>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</si>
  <si>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</si>
  <si>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</si>
  <si>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</si>
  <si>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</si>
  <si>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</si>
  <si>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</si>
  <si>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</si>
  <si>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</si>
  <si>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</si>
  <si>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</si>
  <si>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</si>
  <si>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</si>
  <si>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</si>
  <si>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</si>
  <si>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</si>
  <si>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</si>
  <si>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</si>
  <si>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</si>
  <si>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</si>
  <si>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</si>
  <si>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</si>
  <si>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</si>
  <si>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</si>
  <si>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</si>
  <si>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</si>
  <si>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</si>
  <si>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</si>
  <si>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</si>
  <si>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</si>
  <si>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</si>
  <si>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</si>
  <si>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</si>
  <si>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</si>
  <si>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</si>
  <si>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</si>
  <si>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</si>
  <si>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</si>
  <si>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</si>
  <si>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</si>
  <si>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</si>
  <si>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</si>
  <si>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</si>
  <si>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</si>
  <si>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</si>
  <si>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</si>
  <si>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</si>
  <si>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</si>
  <si>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</si>
  <si>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</si>
  <si>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</si>
  <si>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</si>
  <si>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</si>
  <si>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</si>
  <si>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</si>
  <si>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</si>
  <si>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</si>
  <si>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</si>
  <si>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</si>
  <si>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</si>
  <si>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</si>
  <si>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</si>
  <si>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</si>
  <si>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</si>
  <si>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</si>
  <si>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</si>
  <si>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</si>
  <si>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</si>
  <si>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</si>
  <si>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</si>
  <si>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</si>
  <si>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</si>
  <si>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</si>
  <si>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</si>
  <si>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</si>
  <si>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</si>
  <si>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</si>
  <si>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</si>
  <si>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</si>
  <si>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</si>
  <si>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</si>
  <si>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</si>
  <si>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</si>
  <si>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</si>
  <si>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</si>
  <si>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</si>
  <si>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</si>
  <si>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</si>
  <si>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</si>
  <si>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</si>
  <si>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</si>
  <si>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</si>
  <si>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</si>
  <si>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</si>
  <si>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</si>
  <si>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</si>
  <si>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</si>
  <si>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</si>
  <si>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</si>
  <si>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</si>
  <si>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</si>
  <si>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</si>
  <si>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</si>
  <si>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</si>
  <si>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</si>
  <si>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</si>
  <si>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</si>
  <si>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</si>
  <si>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</si>
  <si>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</si>
  <si>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</si>
  <si>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</si>
  <si>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</si>
  <si>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</si>
  <si>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</si>
  <si>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</si>
  <si>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</si>
  <si>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</si>
  <si>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</si>
  <si>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</si>
  <si>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</si>
  <si>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</si>
  <si>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</si>
  <si>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</si>
  <si>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</si>
  <si>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</si>
  <si>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</si>
  <si>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</si>
  <si>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</si>
  <si>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</si>
  <si>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</si>
  <si>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</si>
  <si>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</si>
  <si>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</si>
  <si>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</si>
  <si>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</si>
  <si>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</si>
  <si>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</si>
  <si>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</si>
  <si>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</si>
  <si>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</si>
  <si>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</si>
  <si>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</si>
  <si>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</si>
  <si>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</si>
  <si>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</si>
  <si>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</si>
  <si>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</si>
  <si>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</si>
  <si>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</si>
  <si>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</si>
  <si>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</si>
  <si>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</si>
  <si>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</si>
  <si>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</si>
  <si>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</si>
  <si>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</si>
  <si>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</si>
  <si>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</si>
  <si>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</si>
  <si>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</si>
  <si>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</si>
  <si>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</si>
  <si>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</si>
  <si>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</si>
  <si>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</si>
  <si>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</si>
  <si>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</si>
  <si>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</si>
  <si>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</si>
  <si>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</si>
  <si>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</si>
  <si>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</si>
  <si>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</si>
  <si>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</si>
  <si>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</si>
  <si>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</si>
  <si>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</si>
  <si>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</si>
  <si>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</si>
  <si>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</si>
  <si>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</si>
  <si>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</si>
  <si>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</si>
  <si>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</si>
  <si>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</si>
  <si>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</si>
  <si>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</si>
  <si>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</si>
  <si>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</si>
  <si>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</si>
  <si>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</si>
  <si>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</si>
  <si>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</si>
  <si>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</si>
  <si>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</si>
  <si>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</si>
  <si>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</si>
  <si>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</si>
  <si>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</si>
  <si>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</si>
  <si>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</si>
  <si>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</si>
  <si>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</si>
  <si>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</si>
  <si>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</si>
  <si>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</si>
  <si>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</si>
  <si>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</si>
  <si>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</si>
  <si>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</si>
  <si>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</si>
  <si>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</si>
  <si>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</si>
  <si>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</si>
  <si>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</si>
  <si>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</si>
  <si>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</si>
  <si>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</si>
  <si>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</si>
  <si>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</si>
  <si>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</si>
  <si>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</si>
  <si>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</si>
  <si>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</si>
  <si>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</si>
  <si>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</si>
  <si>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</si>
  <si>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</si>
  <si>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</si>
  <si>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</si>
  <si>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</si>
  <si>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</si>
  <si>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</si>
  <si>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</si>
  <si>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</si>
  <si>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</si>
  <si>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</si>
  <si>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</si>
  <si>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</si>
  <si>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</si>
  <si>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</si>
  <si>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</si>
  <si>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</si>
  <si>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</si>
  <si>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</si>
  <si>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</si>
  <si>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</si>
  <si>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</si>
  <si>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</si>
  <si>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</si>
  <si>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</si>
  <si>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</si>
  <si>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</si>
  <si>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</si>
  <si>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</si>
  <si>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</si>
  <si>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</si>
  <si>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</si>
  <si>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</si>
  <si>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</si>
  <si>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</si>
  <si>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</si>
  <si>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</si>
  <si>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</si>
  <si>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</si>
  <si>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</si>
  <si>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</si>
  <si>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</si>
  <si>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</si>
  <si>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</si>
  <si>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</si>
  <si>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</si>
  <si>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</si>
  <si>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</si>
  <si>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</si>
  <si>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</si>
  <si>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</si>
  <si>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</si>
  <si>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</si>
  <si>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</si>
  <si>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</si>
  <si>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</si>
  <si>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</si>
  <si>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</si>
  <si>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</si>
  <si>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</si>
  <si>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</si>
  <si>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</si>
  <si>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</si>
  <si>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</si>
  <si>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</si>
  <si>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</si>
  <si>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</si>
  <si>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</si>
  <si>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</si>
  <si>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</si>
  <si>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</si>
  <si>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</si>
  <si>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</si>
  <si>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</si>
  <si>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</si>
  <si>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</si>
  <si>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</si>
  <si>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</si>
  <si>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</si>
  <si>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</si>
  <si>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</si>
  <si>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</si>
  <si>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</si>
  <si>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</si>
  <si>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</si>
  <si>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</si>
  <si>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</si>
  <si>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</si>
  <si>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</si>
  <si>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</si>
  <si>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</si>
  <si>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</si>
  <si>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</si>
  <si>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</si>
  <si>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</si>
  <si>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</si>
  <si>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</si>
  <si>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</si>
  <si>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</si>
  <si>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</si>
  <si>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</si>
  <si>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</si>
  <si>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</si>
  <si>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</si>
  <si>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</si>
  <si>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</si>
  <si>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</si>
  <si>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</si>
  <si>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</si>
  <si>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</si>
  <si>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</si>
  <si>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</si>
  <si>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</si>
  <si>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</si>
  <si>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</si>
  <si>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</si>
  <si>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</si>
  <si>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</si>
  <si>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</si>
  <si>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</si>
  <si>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</si>
  <si>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</si>
  <si>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</si>
  <si>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</si>
  <si>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</si>
  <si>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</si>
  <si>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</si>
  <si>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</si>
  <si>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</si>
  <si>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</si>
  <si>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</si>
  <si>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</si>
  <si>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</si>
  <si>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</si>
  <si>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</si>
  <si>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</si>
  <si>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</si>
  <si>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</si>
  <si>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</si>
  <si>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</si>
  <si>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</si>
  <si>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</si>
  <si>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</si>
  <si>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</si>
  <si>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</si>
  <si>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</si>
  <si>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</si>
  <si>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</si>
  <si>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</si>
  <si>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</si>
  <si>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</si>
  <si>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</si>
  <si>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</si>
  <si>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</si>
  <si>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</si>
  <si>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</si>
  <si>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</si>
  <si>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</si>
  <si>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</si>
  <si>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</si>
  <si>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</si>
  <si>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</si>
  <si>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</si>
  <si>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</si>
  <si>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</si>
  <si>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</si>
  <si>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</si>
  <si>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</si>
  <si>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</si>
  <si>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</si>
  <si>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</si>
  <si>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</si>
  <si>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</si>
  <si>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</si>
  <si>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</si>
  <si>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</si>
  <si>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</si>
  <si>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</si>
  <si>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</si>
  <si>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</si>
  <si>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</si>
  <si>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</si>
  <si>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</si>
  <si>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</si>
  <si>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</si>
  <si>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</si>
  <si>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</si>
  <si>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</si>
  <si>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</si>
  <si>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</si>
  <si>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</si>
  <si>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</si>
  <si>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</si>
  <si>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</si>
  <si>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</si>
  <si>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</si>
  <si>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</si>
  <si>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</si>
  <si>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</si>
  <si>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</si>
  <si>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</si>
  <si>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</si>
  <si>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</si>
  <si>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</si>
  <si>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</si>
  <si>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</si>
  <si>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</si>
  <si>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</si>
  <si>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</si>
  <si>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</si>
  <si>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</si>
  <si>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</si>
  <si>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</si>
  <si>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</si>
  <si>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</si>
  <si>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</si>
  <si>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</si>
  <si>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</si>
  <si>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</si>
  <si>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</si>
  <si>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</si>
  <si>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</si>
  <si>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</si>
  <si>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</si>
  <si>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</si>
  <si>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</si>
  <si>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</si>
  <si>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</si>
  <si>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</si>
  <si>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</si>
  <si>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</si>
  <si>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</si>
  <si>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</si>
  <si>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</si>
  <si>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</si>
  <si>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</si>
  <si>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</si>
  <si>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</si>
  <si>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</si>
  <si>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</si>
  <si>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</si>
  <si>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</si>
  <si>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</si>
  <si>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</si>
  <si>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</si>
  <si>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</si>
  <si>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</si>
  <si>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</si>
  <si>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</si>
  <si>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</si>
  <si>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</si>
  <si>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</si>
  <si>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</si>
  <si>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</si>
  <si>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</si>
  <si>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</si>
  <si>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</si>
  <si>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</si>
  <si>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</si>
  <si>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</si>
  <si>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</si>
  <si>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</si>
  <si>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</si>
  <si>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</si>
  <si>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</si>
  <si>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</si>
  <si>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</si>
  <si>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</si>
  <si>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</si>
  <si>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</si>
  <si>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</si>
  <si>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</si>
  <si>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</si>
  <si>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</si>
  <si>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</si>
  <si>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</si>
  <si>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</si>
  <si>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</si>
  <si>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</si>
  <si>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</si>
  <si>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</si>
  <si>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</si>
  <si>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</si>
  <si>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</si>
  <si>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</si>
  <si>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</si>
  <si>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</si>
  <si>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</si>
  <si>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</si>
  <si>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</si>
  <si>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</si>
  <si>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</si>
  <si>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</si>
  <si>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</si>
  <si>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</si>
  <si>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</si>
  <si>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</si>
  <si>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</si>
  <si>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</si>
  <si>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</si>
  <si>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</si>
  <si>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</si>
  <si>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</si>
  <si>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</si>
  <si>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</si>
  <si>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</si>
  <si>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</si>
  <si>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</si>
  <si>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</si>
  <si>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</si>
  <si>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</si>
  <si>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</si>
  <si>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</si>
  <si>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</si>
  <si>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</si>
  <si>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</si>
  <si>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</si>
  <si>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</si>
  <si>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</si>
  <si>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</si>
  <si>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</si>
  <si>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</si>
  <si>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</si>
  <si>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</si>
  <si>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</si>
  <si>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</si>
  <si>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</si>
  <si>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</si>
  <si>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</si>
  <si>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</si>
  <si>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</si>
  <si>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</si>
  <si>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</si>
  <si>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</si>
  <si>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</si>
  <si>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</si>
  <si>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</si>
  <si>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</si>
  <si>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</si>
  <si>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</si>
  <si>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</si>
  <si>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</si>
  <si>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</si>
  <si>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</si>
  <si>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</si>
  <si>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</si>
  <si>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</si>
  <si>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</si>
  <si>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</si>
  <si>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</si>
  <si>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</si>
  <si>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</si>
  <si>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</si>
  <si>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</si>
  <si>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</si>
  <si>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</si>
  <si>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</si>
  <si>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</si>
  <si>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</si>
  <si>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</si>
  <si>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</si>
  <si>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</si>
  <si>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</si>
  <si>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</si>
  <si>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</si>
  <si>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</si>
  <si>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</si>
  <si>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</si>
  <si>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</si>
  <si>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</si>
  <si>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</si>
  <si>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</si>
  <si>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</si>
  <si>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</si>
  <si>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</si>
  <si>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</si>
  <si>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</si>
  <si>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</si>
  <si>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</si>
  <si>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</si>
  <si>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</si>
  <si>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</si>
  <si>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</si>
  <si>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</si>
  <si>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</si>
  <si>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</si>
  <si>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</si>
  <si>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</si>
  <si>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</si>
  <si>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</si>
  <si>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</si>
  <si>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</si>
  <si>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</si>
  <si>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</si>
  <si>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</si>
  <si>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</si>
  <si>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</si>
  <si>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</si>
  <si>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</si>
  <si>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</si>
  <si>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</si>
  <si>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</si>
  <si>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</si>
  <si>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</si>
  <si>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</si>
  <si>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</si>
  <si>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</si>
  <si>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</si>
  <si>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</si>
  <si>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</si>
  <si>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</si>
  <si>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</si>
  <si>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</si>
  <si>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</si>
  <si>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</si>
  <si>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</si>
  <si>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</si>
  <si>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</si>
  <si>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</si>
  <si>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</si>
  <si>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</si>
  <si>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</si>
  <si>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</si>
  <si>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</si>
  <si>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</si>
  <si>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</si>
  <si>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</si>
  <si>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</si>
  <si>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</si>
  <si>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</si>
  <si>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</si>
  <si>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</si>
  <si>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</si>
  <si>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</si>
  <si>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</si>
  <si>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</si>
  <si>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</si>
  <si>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</si>
  <si>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</si>
  <si>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</si>
  <si>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</si>
  <si>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</si>
  <si>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</si>
  <si>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</si>
  <si>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</si>
  <si>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</si>
  <si>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</si>
  <si>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</si>
  <si>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</si>
  <si>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</si>
  <si>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</si>
  <si>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</si>
  <si>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</si>
  <si>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</si>
  <si>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</si>
  <si>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</si>
  <si>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</si>
  <si>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</si>
  <si>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</si>
  <si>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</si>
  <si>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</si>
  <si>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</si>
  <si>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</si>
  <si>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</si>
  <si>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</si>
  <si>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</si>
  <si>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</si>
  <si>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</si>
  <si>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</si>
  <si>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</si>
  <si>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</si>
  <si>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</si>
  <si>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</si>
  <si>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</si>
  <si>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</si>
  <si>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</si>
  <si>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</si>
  <si>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</si>
  <si>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</si>
  <si>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</si>
  <si>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</si>
  <si>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</si>
  <si>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</si>
  <si>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</si>
  <si>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</si>
  <si>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</si>
  <si>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</si>
  <si>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</si>
  <si>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</si>
  <si>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</si>
  <si>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</si>
  <si>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</si>
  <si>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</si>
  <si>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</si>
  <si>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</si>
  <si>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</si>
  <si>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</si>
  <si>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</si>
  <si>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</si>
  <si>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</si>
  <si>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</si>
  <si>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</si>
  <si>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</si>
  <si>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</si>
  <si>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</si>
  <si>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</si>
  <si>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</si>
  <si>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</si>
  <si>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</si>
  <si>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</si>
  <si>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</si>
  <si>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</si>
  <si>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</si>
  <si>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</si>
  <si>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</si>
  <si>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</si>
  <si>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</si>
  <si>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</si>
  <si>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</si>
  <si>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</si>
  <si>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</si>
  <si>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</si>
  <si>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</si>
  <si>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</si>
  <si>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</si>
  <si>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</si>
  <si>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</si>
  <si>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</si>
  <si>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</si>
  <si>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</si>
  <si>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</si>
  <si>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</si>
  <si>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</si>
  <si>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</si>
  <si>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</si>
  <si>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</si>
  <si>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</si>
  <si>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</si>
  <si>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</si>
  <si>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</si>
  <si>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</si>
  <si>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</si>
  <si>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</si>
  <si>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</si>
  <si>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</si>
  <si>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</si>
  <si>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</si>
  <si>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</si>
  <si>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</si>
  <si>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</si>
  <si>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</si>
  <si>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</si>
  <si>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</si>
  <si>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</si>
  <si>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</si>
  <si>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</si>
  <si>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</si>
  <si>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</si>
  <si>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</si>
  <si>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</si>
  <si>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</si>
  <si>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</si>
  <si>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</si>
  <si>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</si>
  <si>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</si>
  <si>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</si>
  <si>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</si>
  <si>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</si>
  <si>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</si>
  <si>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</si>
  <si>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</si>
  <si>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</si>
  <si>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</si>
  <si>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</si>
  <si>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</si>
  <si>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</si>
  <si>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</si>
  <si>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</si>
  <si>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</si>
  <si>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</si>
  <si>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</si>
  <si>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</si>
  <si>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</si>
  <si>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</si>
  <si>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</si>
  <si>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</si>
  <si>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</si>
  <si>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</si>
  <si>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</si>
  <si>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</si>
  <si>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</si>
  <si>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</si>
  <si>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</si>
  <si>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</si>
  <si>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</si>
  <si>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</si>
  <si>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</si>
  <si>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</si>
  <si>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</si>
  <si>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</si>
  <si>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</si>
  <si>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</si>
  <si>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</si>
  <si>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</si>
  <si>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</si>
  <si>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</si>
  <si>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</si>
  <si>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</si>
  <si>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</si>
  <si>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</si>
  <si>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</si>
  <si>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</si>
  <si>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</si>
  <si>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</si>
  <si>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</si>
  <si>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</si>
  <si>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</si>
  <si>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</si>
  <si>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</si>
  <si>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</si>
  <si>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</si>
  <si>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</si>
  <si>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</si>
  <si>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</si>
  <si>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</si>
  <si>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</si>
  <si>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</si>
  <si>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</si>
  <si>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</si>
  <si>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</si>
  <si>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</si>
  <si>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</si>
  <si>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</si>
  <si>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</si>
  <si>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</si>
  <si>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</si>
  <si>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</si>
  <si>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</si>
  <si>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</si>
  <si>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</si>
  <si>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</si>
  <si>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</si>
  <si>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</si>
  <si>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</si>
  <si>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</si>
  <si>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</si>
  <si>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</si>
  <si>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</si>
  <si>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</si>
  <si>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</si>
  <si>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</si>
  <si>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</si>
  <si>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</si>
  <si>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</si>
  <si>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</si>
  <si>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</si>
  <si>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</si>
  <si>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</si>
  <si>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</si>
  <si>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</si>
  <si>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</si>
  <si>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</si>
  <si>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</si>
  <si>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</si>
  <si>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</si>
  <si>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</si>
  <si>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</si>
  <si>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</si>
  <si>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</si>
  <si>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</si>
  <si>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</si>
  <si>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</si>
  <si>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</si>
  <si>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</si>
  <si>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</si>
  <si>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</si>
  <si>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</si>
  <si>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</si>
  <si>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</si>
  <si>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</si>
  <si>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</si>
  <si>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</si>
  <si>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</si>
  <si>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</si>
  <si>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</si>
  <si>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</si>
  <si>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</si>
  <si>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</si>
  <si>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</si>
  <si>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</si>
  <si>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</si>
  <si>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</si>
  <si>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</si>
  <si>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</si>
  <si>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</si>
  <si>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</si>
  <si>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</si>
  <si>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</si>
  <si>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</si>
  <si>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</si>
  <si>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</si>
  <si>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</si>
  <si>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</si>
  <si>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</si>
  <si>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</si>
  <si>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</si>
  <si>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</si>
  <si>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</si>
  <si>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</si>
  <si>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</si>
  <si>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</si>
  <si>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</si>
  <si>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</si>
  <si>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</si>
  <si>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</si>
  <si>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</si>
  <si>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</si>
  <si>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</si>
  <si>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</si>
  <si>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</si>
  <si>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</si>
  <si>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</si>
  <si>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</si>
  <si>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</si>
  <si>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</si>
  <si>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</si>
  <si>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</si>
  <si>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</si>
  <si>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</si>
  <si>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</si>
  <si>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</si>
  <si>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</si>
  <si>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</si>
  <si>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</si>
  <si>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</si>
  <si>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</si>
  <si>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</si>
  <si>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</si>
  <si>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</si>
  <si>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</si>
  <si>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</si>
  <si>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</si>
  <si>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</si>
  <si>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</si>
  <si>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</si>
  <si>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</si>
  <si>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</si>
  <si>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</si>
  <si>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</si>
  <si>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</si>
  <si>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</si>
  <si>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</si>
  <si>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</si>
  <si>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</si>
  <si>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</si>
  <si>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</si>
  <si>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</si>
  <si>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</si>
  <si>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</si>
  <si>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</si>
  <si>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</si>
  <si>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</si>
  <si>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</si>
  <si>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</si>
  <si>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</si>
  <si>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</si>
  <si>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</si>
  <si>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</si>
  <si>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</si>
  <si>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</si>
  <si>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</si>
  <si>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</si>
  <si>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</si>
  <si>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</si>
  <si>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</si>
  <si>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</si>
  <si>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</si>
  <si>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</si>
  <si>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</si>
  <si>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</si>
  <si>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</si>
  <si>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</si>
  <si>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</si>
  <si>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</si>
  <si>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</si>
  <si>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</si>
  <si>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</si>
  <si>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</si>
  <si>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</si>
  <si>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</si>
  <si>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</si>
  <si>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</si>
  <si>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</si>
  <si>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</si>
  <si>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</si>
  <si>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</si>
  <si>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</si>
  <si>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</si>
  <si>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</si>
  <si>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</si>
  <si>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</si>
  <si>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</si>
  <si>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</si>
  <si>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</si>
  <si>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</si>
  <si>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</si>
  <si>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</si>
  <si>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</si>
  <si>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</si>
  <si>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</si>
  <si>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</si>
  <si>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</si>
  <si>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</si>
  <si>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</si>
  <si>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</si>
  <si>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</si>
  <si>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</si>
  <si>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</si>
  <si>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</si>
  <si>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</si>
  <si>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</si>
  <si>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</si>
  <si>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</si>
  <si>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</si>
  <si>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</si>
  <si>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</si>
  <si>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</si>
  <si>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</si>
  <si>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</si>
  <si>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</si>
  <si>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</si>
  <si>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</si>
  <si>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</si>
  <si>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</si>
  <si>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</si>
  <si>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</si>
  <si>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</si>
  <si>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</si>
  <si>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</si>
  <si>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</si>
  <si>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</si>
  <si>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</si>
  <si>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</si>
  <si>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</si>
  <si>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</si>
  <si>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</si>
  <si>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</si>
  <si>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</si>
  <si>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</si>
  <si>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</si>
  <si>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</si>
  <si>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</si>
  <si>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</si>
  <si>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</si>
  <si>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</si>
  <si>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</si>
  <si>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</si>
  <si>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</si>
  <si>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</si>
  <si>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</si>
  <si>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</si>
  <si>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</si>
  <si>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</si>
  <si>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</si>
  <si>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</si>
  <si>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</si>
  <si>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</si>
  <si>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</si>
  <si>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</si>
  <si>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</si>
  <si>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</si>
  <si>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</si>
  <si>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</si>
  <si>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</si>
  <si>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</si>
  <si>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</si>
  <si>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</si>
  <si>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</si>
  <si>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</si>
  <si>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</si>
  <si>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</si>
  <si>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</si>
  <si>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</si>
  <si>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</si>
  <si>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</si>
  <si>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</si>
  <si>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</si>
  <si>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</si>
  <si>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</si>
  <si>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</si>
  <si>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</si>
  <si>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</si>
  <si>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</si>
  <si>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</si>
  <si>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</si>
  <si>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</si>
  <si>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</si>
  <si>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</si>
  <si>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</si>
  <si>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</si>
  <si>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</si>
  <si>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</si>
  <si>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</si>
  <si>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</si>
  <si>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</si>
  <si>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</si>
  <si>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</si>
  <si>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</si>
  <si>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</si>
  <si>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</si>
  <si>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</si>
  <si>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</si>
  <si>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</si>
  <si>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</si>
  <si>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</si>
  <si>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</si>
  <si>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</si>
  <si>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</si>
  <si>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</si>
  <si>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</si>
  <si>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</si>
  <si>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</si>
  <si>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</si>
  <si>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</si>
  <si>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</si>
  <si>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</si>
  <si>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</si>
  <si>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</si>
  <si>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</si>
  <si>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</si>
  <si>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</si>
  <si>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</si>
  <si>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</si>
  <si>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</si>
  <si>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</si>
  <si>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</si>
  <si>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</si>
  <si>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</si>
  <si>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</si>
  <si>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</si>
  <si>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</si>
  <si>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</si>
  <si>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</si>
  <si>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</si>
  <si>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</si>
  <si>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</si>
  <si>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</si>
  <si>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</si>
  <si>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</si>
  <si>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</si>
  <si>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</si>
  <si>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</si>
  <si>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</si>
  <si>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</si>
  <si>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</si>
  <si>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</si>
  <si>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</si>
  <si>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</si>
  <si>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</si>
  <si>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</si>
  <si>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</si>
  <si>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</si>
  <si>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</si>
  <si>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</si>
  <si>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</si>
  <si>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</si>
  <si>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</si>
  <si>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</si>
  <si>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</si>
  <si>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</si>
  <si>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</si>
  <si>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</si>
  <si>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</si>
  <si>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</si>
  <si>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</si>
  <si>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</si>
  <si>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</si>
  <si>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</si>
  <si>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</si>
  <si>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</si>
  <si>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</si>
  <si>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</si>
  <si>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</si>
  <si>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</si>
  <si>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</si>
  <si>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</si>
  <si>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</si>
  <si>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</si>
  <si>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</si>
  <si>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</si>
  <si>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</si>
  <si>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</si>
  <si>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</si>
  <si>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</si>
  <si>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</si>
  <si>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</si>
  <si>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</si>
  <si>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</si>
  <si>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</si>
  <si>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</si>
  <si>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</si>
  <si>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</si>
  <si>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</si>
  <si>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</si>
  <si>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</si>
  <si>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</si>
  <si>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</si>
  <si>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</si>
  <si>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</si>
  <si>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</si>
  <si>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</si>
  <si>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</si>
  <si>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</si>
  <si>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</si>
  <si>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</si>
  <si>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</si>
  <si>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</si>
  <si>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</si>
  <si>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</si>
  <si>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</si>
  <si>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</si>
  <si>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</si>
  <si>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</si>
  <si>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</si>
  <si>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</si>
  <si>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</si>
  <si>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</si>
  <si>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</si>
  <si>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</si>
  <si>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</si>
  <si>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</si>
  <si>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</si>
  <si>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</si>
  <si>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</si>
  <si>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</si>
  <si>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</si>
  <si>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</si>
  <si>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</si>
  <si>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</si>
  <si>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</si>
  <si>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</si>
  <si>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</si>
  <si>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</si>
  <si>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</si>
  <si>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</si>
  <si>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</si>
  <si>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</si>
  <si>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</si>
  <si>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</si>
  <si>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</si>
  <si>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</si>
  <si>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</si>
  <si>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</si>
  <si>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</si>
  <si>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</si>
  <si>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</si>
  <si>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</si>
  <si>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</si>
  <si>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</si>
  <si>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</si>
  <si>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</si>
  <si>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</si>
  <si>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</si>
  <si>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</si>
  <si>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</si>
  <si>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</si>
  <si>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</si>
  <si>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</si>
  <si>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</si>
  <si>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</si>
  <si>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</si>
  <si>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</si>
  <si>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</si>
  <si>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</si>
  <si>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</si>
  <si>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</si>
  <si>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</si>
  <si>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</si>
  <si>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</si>
  <si>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</si>
  <si>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</si>
  <si>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</si>
  <si>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</si>
  <si>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</si>
  <si>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</si>
  <si>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</si>
  <si>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</si>
  <si>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</si>
  <si>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</si>
  <si>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</si>
  <si>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</si>
  <si>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</si>
  <si>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</si>
  <si>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</si>
  <si>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</si>
  <si>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</si>
  <si>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</si>
  <si>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</si>
  <si>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</si>
  <si>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</si>
  <si>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</si>
  <si>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</si>
  <si>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</si>
  <si>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</si>
  <si>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</si>
  <si>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</si>
  <si>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</si>
  <si>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</si>
  <si>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</si>
  <si>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</si>
  <si>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</si>
  <si>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</si>
  <si>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</si>
  <si>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</si>
  <si>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</si>
  <si>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</si>
  <si>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</si>
  <si>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</si>
  <si>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</si>
  <si>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</si>
  <si>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</si>
  <si>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</si>
  <si>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</si>
  <si>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</si>
  <si>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</si>
  <si>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</si>
  <si>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</si>
  <si>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</si>
  <si>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</si>
  <si>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</si>
  <si>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</si>
  <si>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</si>
  <si>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</si>
  <si>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</si>
  <si>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</si>
  <si>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</si>
  <si>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</si>
  <si>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</si>
  <si>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</si>
  <si>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</si>
  <si>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</si>
  <si>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</si>
  <si>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</si>
  <si>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</si>
  <si>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</si>
  <si>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</si>
  <si>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</si>
  <si>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</si>
  <si>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</si>
  <si>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</si>
  <si>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</si>
  <si>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</si>
  <si>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</si>
  <si>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</si>
  <si>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</si>
  <si>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</si>
  <si>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</si>
  <si>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</si>
  <si>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</si>
  <si>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</si>
  <si>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</si>
  <si>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</si>
  <si>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</si>
  <si>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</si>
  <si>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</si>
  <si>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</si>
  <si>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</si>
  <si>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</si>
  <si>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</si>
  <si>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</si>
  <si>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</si>
  <si>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</si>
  <si>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</si>
  <si>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</si>
  <si>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</si>
  <si>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</si>
  <si>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</si>
  <si>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</si>
  <si>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</si>
  <si>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</si>
  <si>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</si>
  <si>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</si>
  <si>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</si>
  <si>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</si>
  <si>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</si>
  <si>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</si>
  <si>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</si>
  <si>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</si>
  <si>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</si>
  <si>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</si>
  <si>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</si>
  <si>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</si>
  <si>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</si>
  <si>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</si>
  <si>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</si>
  <si>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</si>
  <si>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</si>
  <si>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</si>
  <si>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</si>
  <si>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</si>
  <si>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</si>
  <si>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</si>
  <si>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</si>
  <si>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</si>
  <si>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</si>
  <si>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</si>
  <si>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</si>
  <si>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</si>
  <si>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</si>
  <si>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</si>
  <si>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</si>
  <si>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</si>
  <si>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</si>
  <si>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</si>
  <si>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</si>
  <si>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</si>
  <si>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</si>
  <si>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</si>
  <si>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</si>
  <si>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</si>
  <si>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</si>
  <si>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</si>
  <si>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</si>
  <si>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</si>
  <si>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</si>
  <si>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</si>
  <si>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</si>
  <si>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</si>
  <si>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</si>
  <si>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</si>
  <si>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</si>
  <si>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</si>
  <si>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</si>
  <si>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</si>
  <si>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</si>
  <si>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</si>
  <si>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</si>
  <si>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</si>
  <si>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</si>
  <si>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</si>
  <si>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</si>
  <si>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</si>
  <si>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</si>
  <si>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</si>
  <si>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</si>
  <si>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</si>
  <si>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</si>
  <si>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</si>
  <si>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</si>
  <si>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</si>
  <si>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</si>
  <si>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</si>
  <si>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</si>
  <si>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</si>
  <si>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</si>
  <si>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</si>
  <si>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</si>
  <si>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</si>
  <si>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</si>
  <si>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</si>
  <si>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</si>
  <si>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</si>
  <si>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</si>
  <si>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</si>
  <si>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</si>
  <si>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</si>
  <si>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</si>
  <si>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</si>
  <si>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</si>
  <si>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</si>
  <si>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</si>
  <si>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</si>
  <si>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</si>
  <si>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</si>
  <si>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</si>
  <si>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</si>
  <si>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</si>
  <si>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</si>
  <si>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</si>
  <si>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</si>
  <si>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</si>
  <si>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</si>
  <si>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</si>
  <si>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</si>
  <si>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</si>
  <si>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</si>
  <si>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</si>
  <si>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</si>
  <si>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</si>
  <si>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</si>
  <si>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</si>
  <si>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</si>
  <si>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</si>
  <si>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</si>
  <si>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</si>
  <si>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</si>
  <si>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</si>
  <si>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</si>
  <si>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</si>
  <si>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</si>
  <si>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</si>
  <si>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</si>
  <si>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</si>
  <si>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</si>
  <si>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</si>
  <si>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</si>
  <si>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</si>
  <si>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</si>
  <si>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</si>
  <si>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</si>
  <si>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</si>
  <si>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</si>
  <si>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</si>
  <si>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</si>
  <si>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</si>
  <si>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</si>
  <si>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</si>
  <si>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</si>
  <si>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</si>
  <si>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</si>
  <si>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</si>
  <si>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</si>
  <si>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</si>
  <si>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</si>
  <si>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</si>
  <si>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</si>
  <si>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</si>
  <si>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</si>
  <si>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</si>
  <si>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</si>
  <si>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</si>
  <si>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</si>
  <si>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</si>
  <si>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</si>
  <si>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</si>
  <si>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</si>
  <si>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</si>
  <si>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</si>
  <si>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</si>
  <si>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</si>
  <si>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</si>
  <si>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</si>
  <si>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</si>
  <si>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</si>
  <si>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</si>
  <si>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</si>
  <si>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</si>
  <si>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</si>
  <si>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</si>
  <si>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</si>
  <si>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</si>
  <si>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</si>
  <si>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</si>
  <si>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</si>
  <si>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</si>
  <si>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</si>
  <si>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</si>
  <si>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</si>
  <si>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</si>
  <si>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</si>
  <si>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</si>
  <si>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</si>
  <si>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</si>
  <si>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</si>
  <si>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</si>
  <si>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</si>
  <si>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</si>
  <si>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</si>
  <si>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</si>
  <si>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</si>
  <si>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</si>
  <si>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</si>
  <si>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</si>
  <si>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</si>
  <si>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</si>
  <si>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</si>
  <si>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</si>
  <si>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</si>
  <si>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</si>
  <si>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</si>
  <si>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</si>
  <si>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</si>
  <si>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</si>
  <si>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</si>
  <si>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</si>
  <si>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</si>
  <si>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</si>
  <si>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</si>
  <si>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</si>
  <si>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</si>
  <si>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</si>
  <si>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</si>
  <si>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</si>
  <si>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</si>
  <si>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</si>
  <si>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</si>
  <si>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</si>
  <si>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</si>
  <si>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</si>
  <si>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</si>
  <si>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</si>
  <si>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</si>
  <si>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</si>
  <si>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</si>
  <si>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</si>
  <si>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</si>
  <si>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</si>
  <si>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</si>
  <si>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</si>
  <si>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</si>
  <si>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</si>
  <si>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</si>
  <si>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</si>
  <si>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</si>
  <si>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</si>
  <si>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</si>
  <si>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</si>
  <si>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</si>
  <si>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</si>
  <si>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</si>
  <si>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</si>
  <si>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</si>
  <si>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</si>
  <si>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</si>
  <si>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</si>
  <si>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</si>
  <si>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</si>
  <si>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</si>
  <si>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</si>
  <si>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</si>
  <si>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</si>
  <si>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</si>
  <si>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</si>
  <si>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</si>
  <si>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</si>
  <si>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</si>
  <si>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</si>
  <si>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</si>
  <si>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</si>
  <si>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</si>
  <si>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</si>
  <si>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</si>
  <si>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</si>
  <si>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</si>
  <si>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</si>
  <si>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</si>
  <si>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</si>
  <si>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</si>
  <si>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</si>
  <si>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</si>
  <si>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</si>
  <si>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</si>
  <si>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</si>
  <si>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</si>
  <si>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</si>
  <si>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</si>
  <si>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</si>
  <si>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</si>
  <si>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</si>
  <si>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</si>
  <si>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</si>
  <si>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</si>
  <si>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</si>
  <si>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</si>
  <si>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</si>
  <si>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</si>
  <si>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</si>
  <si>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</si>
  <si>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</si>
  <si>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</si>
  <si>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</si>
  <si>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</si>
  <si>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</si>
  <si>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</si>
  <si>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</si>
  <si>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</si>
  <si>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</si>
  <si>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</si>
  <si>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</si>
  <si>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</si>
  <si>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</si>
  <si>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</si>
  <si>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</si>
  <si>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</si>
  <si>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</si>
  <si>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</si>
  <si>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</si>
  <si>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</si>
  <si>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</si>
  <si>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</si>
  <si>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</si>
  <si>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</si>
  <si>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</si>
  <si>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</si>
  <si>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</si>
  <si>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</si>
  <si>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</si>
  <si>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</si>
  <si>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</si>
  <si>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</si>
  <si>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</si>
  <si>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</si>
  <si>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</si>
  <si>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</si>
  <si>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</si>
  <si>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</si>
  <si>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</si>
  <si>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</si>
  <si>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</si>
  <si>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</si>
  <si>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</si>
  <si>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</si>
  <si>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</si>
  <si>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</si>
  <si>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</si>
  <si>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</si>
  <si>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</si>
  <si>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</si>
  <si>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</si>
  <si>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</si>
  <si>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</si>
  <si>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</si>
  <si>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</si>
  <si>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</si>
  <si>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</si>
  <si>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</si>
  <si>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</si>
  <si>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</si>
  <si>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</si>
  <si>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</si>
  <si>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</si>
  <si>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</si>
  <si>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</si>
  <si>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</si>
  <si>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</si>
  <si>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</si>
  <si>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</si>
  <si>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</si>
  <si>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</si>
  <si>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</si>
  <si>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</si>
  <si>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</si>
  <si>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</si>
  <si>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</si>
  <si>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</si>
  <si>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</si>
  <si>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</si>
  <si>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</si>
  <si>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</si>
  <si>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</si>
  <si>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</si>
  <si>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</si>
  <si>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</si>
  <si>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</si>
  <si>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</si>
  <si>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</si>
  <si>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</si>
  <si>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</si>
  <si>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</si>
  <si>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</si>
  <si>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</si>
  <si>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</si>
  <si>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</si>
  <si>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</si>
  <si>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</si>
  <si>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</si>
  <si>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</si>
  <si>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</si>
  <si>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</si>
  <si>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</si>
  <si>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</si>
  <si>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</si>
  <si>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</si>
  <si>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</si>
  <si>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</si>
  <si>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</si>
  <si>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</si>
  <si>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</si>
  <si>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</si>
  <si>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</si>
  <si>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</si>
  <si>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</si>
  <si>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</si>
  <si>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</si>
  <si>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</si>
  <si>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</si>
  <si>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</si>
  <si>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</si>
  <si>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</si>
  <si>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</si>
  <si>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</si>
  <si>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</si>
  <si>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</si>
  <si>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</si>
  <si>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</si>
  <si>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</si>
  <si>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</si>
  <si>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</si>
  <si>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</si>
  <si>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</si>
  <si>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</si>
  <si>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</si>
  <si>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</si>
  <si>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</si>
  <si>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</si>
  <si>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</si>
  <si>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</si>
  <si>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</si>
  <si>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</si>
  <si>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</si>
  <si>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</si>
  <si>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</si>
  <si>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</si>
  <si>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</si>
  <si>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</si>
  <si>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</si>
  <si>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</si>
  <si>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</si>
  <si>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</si>
  <si>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</si>
  <si>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</si>
  <si>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</si>
  <si>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</si>
  <si>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</si>
  <si>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</si>
  <si>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</si>
  <si>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</si>
  <si>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</si>
  <si>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</si>
  <si>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</si>
  <si>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</si>
  <si>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</si>
  <si>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</si>
  <si>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</si>
  <si>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</si>
  <si>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</si>
  <si>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</si>
  <si>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</si>
  <si>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</si>
  <si>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</si>
  <si>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</si>
  <si>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</si>
  <si>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</si>
  <si>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</si>
  <si>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</si>
  <si>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</si>
  <si>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</si>
  <si>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</si>
  <si>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</si>
  <si>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</si>
  <si>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</si>
  <si>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</si>
  <si>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</si>
  <si>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</si>
  <si>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</si>
  <si>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</si>
  <si>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</si>
  <si>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</si>
  <si>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</si>
  <si>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</si>
  <si>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</si>
  <si>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</si>
  <si>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</si>
  <si>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</si>
  <si>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</si>
  <si>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</si>
  <si>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</si>
  <si>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</si>
  <si>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</si>
  <si>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</si>
  <si>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</si>
  <si>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</si>
  <si>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</si>
  <si>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</si>
  <si>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</si>
  <si>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</si>
  <si>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</si>
  <si>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</si>
  <si>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</si>
  <si>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</si>
  <si>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</si>
  <si>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</si>
  <si>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</si>
  <si>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</si>
  <si>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</si>
  <si>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</si>
  <si>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</si>
  <si>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</si>
  <si>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</si>
  <si>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</si>
  <si>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</si>
  <si>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</si>
  <si>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</si>
  <si>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</si>
  <si>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</si>
  <si>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</si>
  <si>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</si>
  <si>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</si>
  <si>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</si>
  <si>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</si>
  <si>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</si>
  <si>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</si>
  <si>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</si>
  <si>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</si>
  <si>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</si>
  <si>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</si>
  <si>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</si>
  <si>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</si>
  <si>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</si>
  <si>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</si>
  <si>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</si>
  <si>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</si>
  <si>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</si>
  <si>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</si>
  <si>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</si>
  <si>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</si>
  <si>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</si>
  <si>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</si>
  <si>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</si>
  <si>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</si>
  <si>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</si>
  <si>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</si>
  <si>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</si>
  <si>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</si>
  <si>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</si>
  <si>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</si>
  <si>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</si>
  <si>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</si>
  <si>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</si>
  <si>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</si>
  <si>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</si>
  <si>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</si>
  <si>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</si>
  <si>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</si>
  <si>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</si>
  <si>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</si>
  <si>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</si>
  <si>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</si>
  <si>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</si>
  <si>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</si>
  <si>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</si>
  <si>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</si>
  <si>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</si>
  <si>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</si>
  <si>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</si>
  <si>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</si>
  <si>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</si>
  <si>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</si>
  <si>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</si>
  <si>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</si>
  <si>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</si>
  <si>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</si>
  <si>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</si>
  <si>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</si>
  <si>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</si>
  <si>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</si>
  <si>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</si>
  <si>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</si>
  <si>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</si>
  <si>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</si>
  <si>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</si>
  <si>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</si>
  <si>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</si>
  <si>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</si>
  <si>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</si>
  <si>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</si>
  <si>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</si>
  <si>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</si>
  <si>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</si>
  <si>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</si>
  <si>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</si>
  <si>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</si>
  <si>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</si>
  <si>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</si>
  <si>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</si>
  <si>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</si>
  <si>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</si>
  <si>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</si>
  <si>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</si>
  <si>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</si>
  <si>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</si>
  <si>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</si>
  <si>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</si>
  <si>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</si>
  <si>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</si>
  <si>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</si>
  <si>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</si>
  <si>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</si>
  <si>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</si>
  <si>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</si>
  <si>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</si>
  <si>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</si>
  <si>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</si>
  <si>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</si>
  <si>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</si>
  <si>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</si>
  <si>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</si>
  <si>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</si>
  <si>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</si>
  <si>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</si>
  <si>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</si>
  <si>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</si>
  <si>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</si>
  <si>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</si>
  <si>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</si>
  <si>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</si>
  <si>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</si>
  <si>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</si>
  <si>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</si>
  <si>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</si>
  <si>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</si>
  <si>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</si>
  <si>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</si>
  <si>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</si>
  <si>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</si>
  <si>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</si>
  <si>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</si>
  <si>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</si>
  <si>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</si>
  <si>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</si>
  <si>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</si>
  <si>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</si>
  <si>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</si>
  <si>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</si>
  <si>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</si>
  <si>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</si>
  <si>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</si>
  <si>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</si>
  <si>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</si>
  <si>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</si>
  <si>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</si>
  <si>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</si>
  <si>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</si>
  <si>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</si>
  <si>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</si>
  <si>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</si>
  <si>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</si>
  <si>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</si>
  <si>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</si>
  <si>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</si>
  <si>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</si>
  <si>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</si>
  <si>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</si>
  <si>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</si>
  <si>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</si>
  <si>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</si>
  <si>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</si>
  <si>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</si>
  <si>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</si>
  <si>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</si>
  <si>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</si>
  <si>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</si>
  <si>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</si>
  <si>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</si>
  <si>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</si>
  <si>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</si>
  <si>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</si>
  <si>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</si>
  <si>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</si>
  <si>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</si>
  <si>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</si>
  <si>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</si>
  <si>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</si>
  <si>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</si>
  <si>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</si>
  <si>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</si>
  <si>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</si>
  <si>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</si>
  <si>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</si>
  <si>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</si>
  <si>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</si>
  <si>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</si>
  <si>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</si>
  <si>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</si>
  <si>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</si>
  <si>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</si>
  <si>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</si>
  <si>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</si>
  <si>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</si>
  <si>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</si>
  <si>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</si>
  <si>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</si>
  <si>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</si>
  <si>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</si>
  <si>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</si>
  <si>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</si>
  <si>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</si>
  <si>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</si>
  <si>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</si>
  <si>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</si>
  <si>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</si>
  <si>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</si>
  <si>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</si>
  <si>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</si>
  <si>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</si>
  <si>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</si>
  <si>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</si>
  <si>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</si>
  <si>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</si>
  <si>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</si>
  <si>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</si>
  <si>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</si>
  <si>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</si>
  <si>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</si>
  <si>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</si>
  <si>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</si>
  <si>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</si>
  <si>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</si>
  <si>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</si>
  <si>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</si>
  <si>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</si>
  <si>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</si>
  <si>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</si>
  <si>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</si>
  <si>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</si>
  <si>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</si>
  <si>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</si>
  <si>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</si>
  <si>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</si>
  <si>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</si>
  <si>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</si>
  <si>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</si>
  <si>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</si>
  <si>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</si>
  <si>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</si>
  <si>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</si>
  <si>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</si>
  <si>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</si>
  <si>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</si>
  <si>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</si>
  <si>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</si>
  <si>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</si>
  <si>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</si>
  <si>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</si>
  <si>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</si>
  <si>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</si>
  <si>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</si>
  <si>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</si>
  <si>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</si>
  <si>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</si>
  <si>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</si>
  <si>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</si>
  <si>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</si>
  <si>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</si>
  <si>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</si>
  <si>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</si>
  <si>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</si>
  <si>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</si>
  <si>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</si>
  <si>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</si>
  <si>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</si>
  <si>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</si>
  <si>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</si>
  <si>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</si>
  <si>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</si>
  <si>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</si>
  <si>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</si>
  <si>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</si>
  <si>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</si>
  <si>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</si>
  <si>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</si>
  <si>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</si>
  <si>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</si>
  <si>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</si>
  <si>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</si>
  <si>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</si>
  <si>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</si>
  <si>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</si>
  <si>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</si>
  <si>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</si>
  <si>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</si>
  <si>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</si>
  <si>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</si>
  <si>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</si>
  <si>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</si>
  <si>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</si>
  <si>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</si>
  <si>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</si>
  <si>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</si>
  <si>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</si>
  <si>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</si>
  <si>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</si>
  <si>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</si>
  <si>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</si>
  <si>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</si>
  <si>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</si>
  <si>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</si>
  <si>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</si>
  <si>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</si>
  <si>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</si>
  <si>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</si>
  <si>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</si>
  <si>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</si>
  <si>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</si>
  <si>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</si>
  <si>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</si>
  <si>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</si>
  <si>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</si>
  <si>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</si>
  <si>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</si>
  <si>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</si>
  <si>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</si>
  <si>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</si>
  <si>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</si>
  <si>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</si>
  <si>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</si>
  <si>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</si>
  <si>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</si>
  <si>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</si>
  <si>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</si>
  <si>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</si>
  <si>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</si>
  <si>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</si>
  <si>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</si>
  <si>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</si>
  <si>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</si>
  <si>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</si>
  <si>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</si>
  <si>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</si>
  <si>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</si>
  <si>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</si>
  <si>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</si>
  <si>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</si>
  <si>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</si>
  <si>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</si>
  <si>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</si>
  <si>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</si>
  <si>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</si>
  <si>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</si>
  <si>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</si>
  <si>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</si>
  <si>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</si>
  <si>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</si>
  <si>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</si>
  <si>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</si>
  <si>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</si>
  <si>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</si>
  <si>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</si>
  <si>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</si>
  <si>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</si>
  <si>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</si>
  <si>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</si>
  <si>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</si>
  <si>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</si>
  <si>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</si>
  <si>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</si>
  <si>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</si>
  <si>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</si>
  <si>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</si>
  <si>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</si>
  <si>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</si>
  <si>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</si>
  <si>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</si>
  <si>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</si>
  <si>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</si>
  <si>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</si>
  <si>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</si>
  <si>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</si>
  <si>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</si>
  <si>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</si>
  <si>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</si>
  <si>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</si>
  <si>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</si>
  <si>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</si>
  <si>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</si>
  <si>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</si>
  <si>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</si>
  <si>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</si>
  <si>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</si>
  <si>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</si>
  <si>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</si>
  <si>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</si>
  <si>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</si>
  <si>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</si>
  <si>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</si>
  <si>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</si>
  <si>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</si>
  <si>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</si>
  <si>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</si>
  <si>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</si>
  <si>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</si>
  <si>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</si>
  <si>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</si>
  <si>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</si>
  <si>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</si>
  <si>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</si>
  <si>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</si>
  <si>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</si>
  <si>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</si>
  <si>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</si>
  <si>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</si>
  <si>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</si>
  <si>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</si>
  <si>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</si>
  <si>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</si>
  <si>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</si>
  <si>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</si>
  <si>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</si>
  <si>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</si>
  <si>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</si>
  <si>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</si>
  <si>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</si>
  <si>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</si>
  <si>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</si>
  <si>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</si>
  <si>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</si>
  <si>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</si>
  <si>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</si>
  <si>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</si>
  <si>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</si>
  <si>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</si>
  <si>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</si>
  <si>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</si>
  <si>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</si>
  <si>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</si>
  <si>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</si>
  <si>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</si>
  <si>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</si>
  <si>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</si>
  <si>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</si>
  <si>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</si>
  <si>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</si>
  <si>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</si>
  <si>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</si>
  <si>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</si>
  <si>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</si>
  <si>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</si>
  <si>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</si>
  <si>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</si>
  <si>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</si>
  <si>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</si>
  <si>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</si>
  <si>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</si>
  <si>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</si>
  <si>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</si>
  <si>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</si>
  <si>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</si>
  <si>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</si>
  <si>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</si>
  <si>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</si>
  <si>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</si>
  <si>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</si>
  <si>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</si>
  <si>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</si>
  <si>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</si>
  <si>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</si>
  <si>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</si>
  <si>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</si>
  <si>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</si>
  <si>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</si>
  <si>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</si>
  <si>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</si>
  <si>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</si>
  <si>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</si>
  <si>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</si>
  <si>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</si>
  <si>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</si>
  <si>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</si>
  <si>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</si>
  <si>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</si>
  <si>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</si>
  <si>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</si>
  <si>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</si>
  <si>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</si>
  <si>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</si>
  <si>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</si>
  <si>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</si>
  <si>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</si>
  <si>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</si>
  <si>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</si>
  <si>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</si>
  <si>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</si>
  <si>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</si>
  <si>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</si>
  <si>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</si>
  <si>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</si>
  <si>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</si>
  <si>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</si>
  <si>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</si>
  <si>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</si>
  <si>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</si>
  <si>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</si>
  <si>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</si>
  <si>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</si>
  <si>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</si>
  <si>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</si>
  <si>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</si>
  <si>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</si>
  <si>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</si>
  <si>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</si>
  <si>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</si>
  <si>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</si>
  <si>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</si>
  <si>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</si>
  <si>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</si>
  <si>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</si>
  <si>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</si>
  <si>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</si>
  <si>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</si>
  <si>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</si>
  <si>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</si>
  <si>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</si>
  <si>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</si>
  <si>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</si>
  <si>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</si>
  <si>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</si>
  <si>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</si>
  <si>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</si>
  <si>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</si>
  <si>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</si>
  <si>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</si>
  <si>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</si>
  <si>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</si>
  <si>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</si>
  <si>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</si>
  <si>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</si>
  <si>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</si>
  <si>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</si>
  <si>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</si>
  <si>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</si>
  <si>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</si>
  <si>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</si>
  <si>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</si>
  <si>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</si>
  <si>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</si>
  <si>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</si>
  <si>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</si>
  <si>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</si>
  <si>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</si>
  <si>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</si>
  <si>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</si>
  <si>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</si>
  <si>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</si>
  <si>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</si>
  <si>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</si>
  <si>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</si>
  <si>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</si>
  <si>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</si>
  <si>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</si>
  <si>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</si>
  <si>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</si>
  <si>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</si>
  <si>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</si>
  <si>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</si>
  <si>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</si>
  <si>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</si>
  <si>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</si>
  <si>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</si>
  <si>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</si>
  <si>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</si>
  <si>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</si>
  <si>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</si>
  <si>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</si>
  <si>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</si>
  <si>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</si>
  <si>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</si>
  <si>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</si>
  <si>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</si>
  <si>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</si>
  <si>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</si>
  <si>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</si>
  <si>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</si>
  <si>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</si>
  <si>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</si>
  <si>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</si>
  <si>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</si>
  <si>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</si>
  <si>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</si>
  <si>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</si>
  <si>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</si>
  <si>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</si>
  <si>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</si>
  <si>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</si>
  <si>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</si>
  <si>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</si>
  <si>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</si>
  <si>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</si>
  <si>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</si>
  <si>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</si>
  <si>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</si>
  <si>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</si>
  <si>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</si>
  <si>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</si>
  <si>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</si>
  <si>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</si>
  <si>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</si>
  <si>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</si>
  <si>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</si>
  <si>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</si>
  <si>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</si>
  <si>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</si>
  <si>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</si>
  <si>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</si>
  <si>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</si>
  <si>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</si>
  <si>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</si>
  <si>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</si>
  <si>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</si>
  <si>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</si>
  <si>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</si>
  <si>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</si>
  <si>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</si>
  <si>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</si>
  <si>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</si>
  <si>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</si>
  <si>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</si>
  <si>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</si>
  <si>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</si>
  <si>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</si>
  <si>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</si>
  <si>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</si>
  <si>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</si>
  <si>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</si>
  <si>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</si>
  <si>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</si>
  <si>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</si>
  <si>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</si>
  <si>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</si>
  <si>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</si>
  <si>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</si>
  <si>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</si>
  <si>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</si>
  <si>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</si>
  <si>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</si>
  <si>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</si>
  <si>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</si>
  <si>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</si>
  <si>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</si>
  <si>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</si>
  <si>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</si>
  <si>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</si>
  <si>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</si>
  <si>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</si>
  <si>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</si>
  <si>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</si>
  <si>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</si>
  <si>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</si>
  <si>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</si>
  <si>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</si>
  <si>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</si>
  <si>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</si>
  <si>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</si>
  <si>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</si>
  <si>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</si>
  <si>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</si>
  <si>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</si>
  <si>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</si>
  <si>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</si>
  <si>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</si>
  <si>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</si>
  <si>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</si>
  <si>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</si>
  <si>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</si>
  <si>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</si>
  <si>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</si>
  <si>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</si>
  <si>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</si>
  <si>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</si>
  <si>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</si>
  <si>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</si>
  <si>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</si>
  <si>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</si>
  <si>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</si>
  <si>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</si>
  <si>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</si>
  <si>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</si>
  <si>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</si>
  <si>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</si>
  <si>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</si>
  <si>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</si>
  <si>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</si>
  <si>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</si>
  <si>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</si>
  <si>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</si>
  <si>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</si>
  <si>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</si>
  <si>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</si>
  <si>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</si>
  <si>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</si>
  <si>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</si>
  <si>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</si>
  <si>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</si>
  <si>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</si>
  <si>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</si>
  <si>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</si>
  <si>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</si>
  <si>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</si>
  <si>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</si>
  <si>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</si>
  <si>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</si>
  <si>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</si>
  <si>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</si>
  <si>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</si>
  <si>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</si>
  <si>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</si>
  <si>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</si>
  <si>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</si>
  <si>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</si>
  <si>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</si>
  <si>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</si>
  <si>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</si>
  <si>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</si>
  <si>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</si>
  <si>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</si>
  <si>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</si>
  <si>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</si>
  <si>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</si>
  <si>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</si>
  <si>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</si>
  <si>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</si>
  <si>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</si>
  <si>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</si>
  <si>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</si>
  <si>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</si>
  <si>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</si>
  <si>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</si>
  <si>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</si>
  <si>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</si>
  <si>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</si>
  <si>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</si>
  <si>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</si>
  <si>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</si>
  <si>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</si>
  <si>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</si>
  <si>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</si>
  <si>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</si>
  <si>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</si>
  <si>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</si>
  <si>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</si>
  <si>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</si>
  <si>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</si>
  <si>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</si>
  <si>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</si>
  <si>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</si>
  <si>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</si>
  <si>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</si>
  <si>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</si>
  <si>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</si>
  <si>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</si>
  <si>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</si>
  <si>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</si>
  <si>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</si>
  <si>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</si>
  <si>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</si>
  <si>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</si>
  <si>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</si>
  <si>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</si>
  <si>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</si>
  <si>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</si>
  <si>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</si>
  <si>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</si>
  <si>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</si>
  <si>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</si>
  <si>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</si>
  <si>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</si>
  <si>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</si>
  <si>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</si>
  <si>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</si>
  <si>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</si>
  <si>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</si>
  <si>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</si>
  <si>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</si>
  <si>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</si>
  <si>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</si>
  <si>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</si>
  <si>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</si>
  <si>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</si>
  <si>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</si>
  <si>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</si>
  <si>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</si>
  <si>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</si>
  <si>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</si>
  <si>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</si>
  <si>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</si>
  <si>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</si>
  <si>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</si>
  <si>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</si>
  <si>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</si>
  <si>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</si>
  <si>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</si>
  <si>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</si>
  <si>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</si>
  <si>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</si>
  <si>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</si>
  <si>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</si>
  <si>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</si>
  <si>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</si>
  <si>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</si>
  <si>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</si>
  <si>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</si>
  <si>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</si>
  <si>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</si>
  <si>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</si>
  <si>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</si>
  <si>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</si>
  <si>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</si>
  <si>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</si>
  <si>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</si>
  <si>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</si>
  <si>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</si>
  <si>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</si>
  <si>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</si>
  <si>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</si>
  <si>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</si>
  <si>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</si>
  <si>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</si>
  <si>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</si>
  <si>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</si>
  <si>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</si>
  <si>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</si>
  <si>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</si>
  <si>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</si>
  <si>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</si>
  <si>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</si>
  <si>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</si>
  <si>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</si>
  <si>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</si>
  <si>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</si>
  <si>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</si>
  <si>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</si>
  <si>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</si>
  <si>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</si>
  <si>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</si>
  <si>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</si>
  <si>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</si>
  <si>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</si>
  <si>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</si>
  <si>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</si>
  <si>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</si>
  <si>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</si>
  <si>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</si>
  <si>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</si>
  <si>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</si>
  <si>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</si>
  <si>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</si>
  <si>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</si>
  <si>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</si>
  <si>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</si>
  <si>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</si>
  <si>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</si>
  <si>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</si>
  <si>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</si>
  <si>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</si>
  <si>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</si>
  <si>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</si>
  <si>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</si>
  <si>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</si>
  <si>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</si>
  <si>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</si>
  <si>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</si>
  <si>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</si>
  <si>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</si>
  <si>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</si>
  <si>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</si>
  <si>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</si>
  <si>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</si>
  <si>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</si>
  <si>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</si>
  <si>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</si>
  <si>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</si>
  <si>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</si>
  <si>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</si>
  <si>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</si>
  <si>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</si>
  <si>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</si>
  <si>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</si>
  <si>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</si>
  <si>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</si>
  <si>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</si>
  <si>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</si>
  <si>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</si>
  <si>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</si>
  <si>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</si>
  <si>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</si>
  <si>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</si>
  <si>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</si>
  <si>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</si>
  <si>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</si>
  <si>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</si>
  <si>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</si>
  <si>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</si>
  <si>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</si>
  <si>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</si>
  <si>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</si>
  <si>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</si>
  <si>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</si>
  <si>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</si>
  <si>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</si>
  <si>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</si>
  <si>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</si>
  <si>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</si>
  <si>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</si>
  <si>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</si>
  <si>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</si>
  <si>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</si>
  <si>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</si>
  <si>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</si>
  <si>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</si>
  <si>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</si>
  <si>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</si>
  <si>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</si>
  <si>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</si>
  <si>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</si>
  <si>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</si>
  <si>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</si>
  <si>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</si>
  <si>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</si>
  <si>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</si>
  <si>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</si>
  <si>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</si>
  <si>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</si>
  <si>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</si>
  <si>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</si>
  <si>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</si>
  <si>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</si>
  <si>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</si>
  <si>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</si>
  <si>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</si>
  <si>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</si>
  <si>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</si>
  <si>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</si>
  <si>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</si>
  <si>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</si>
  <si>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</si>
  <si>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</si>
  <si>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</si>
  <si>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</si>
  <si>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</si>
  <si>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</si>
  <si>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</si>
  <si>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</si>
  <si>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</si>
  <si>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</si>
  <si>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</si>
  <si>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</si>
  <si>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</si>
  <si>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</si>
  <si>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</si>
  <si>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</si>
  <si>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</si>
  <si>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</si>
  <si>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</si>
  <si>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</si>
  <si>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</si>
  <si>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</si>
  <si>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</si>
  <si>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</si>
  <si>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</si>
  <si>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</si>
  <si>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</si>
  <si>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</si>
  <si>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</si>
  <si>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</si>
  <si>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</si>
  <si>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</si>
  <si>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</si>
  <si>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</si>
  <si>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</si>
  <si>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</si>
  <si>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</si>
  <si>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</si>
  <si>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</si>
  <si>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</si>
  <si>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</si>
  <si>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</si>
  <si>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</si>
  <si>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</si>
  <si>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</si>
  <si>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</si>
  <si>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</si>
  <si>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</si>
  <si>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</si>
  <si>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</si>
  <si>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</si>
  <si>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</si>
  <si>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</si>
  <si>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</si>
  <si>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</si>
  <si>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</si>
  <si>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</si>
  <si>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</si>
  <si>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</si>
  <si>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</si>
  <si>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</si>
  <si>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</si>
  <si>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</si>
  <si>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</si>
  <si>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</si>
  <si>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</si>
  <si>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</si>
  <si>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</si>
  <si>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</si>
  <si>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</si>
  <si>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</si>
  <si>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</si>
  <si>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</si>
  <si>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</si>
  <si>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</si>
  <si>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</si>
  <si>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</si>
  <si>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</si>
  <si>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</si>
  <si>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</si>
  <si>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</si>
  <si>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</si>
  <si>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</si>
  <si>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</si>
  <si>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</si>
  <si>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</si>
  <si>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</si>
  <si>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</si>
  <si>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</si>
  <si>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</si>
  <si>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</si>
  <si>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</si>
  <si>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</si>
  <si>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</si>
  <si>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</si>
  <si>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</si>
  <si>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</si>
  <si>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</si>
  <si>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</si>
  <si>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</si>
  <si>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</si>
  <si>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</si>
  <si>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</si>
  <si>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</si>
  <si>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</si>
  <si>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</si>
  <si>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</si>
  <si>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</si>
  <si>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</si>
  <si>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</si>
  <si>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</si>
  <si>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</si>
  <si>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</si>
  <si>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</si>
  <si>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</si>
  <si>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</si>
  <si>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</si>
  <si>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</si>
  <si>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</si>
  <si>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</si>
  <si>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</si>
  <si>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</si>
  <si>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</si>
  <si>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</si>
  <si>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</si>
  <si>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</si>
  <si>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</si>
  <si>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</si>
  <si>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</si>
  <si>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</si>
  <si>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</si>
  <si>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</si>
  <si>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</si>
  <si>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</si>
  <si>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</si>
  <si>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</si>
  <si>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</si>
  <si>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</si>
  <si>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</si>
  <si>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</si>
  <si>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</si>
  <si>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</si>
  <si>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</si>
  <si>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</si>
  <si>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</si>
  <si>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</si>
  <si>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</si>
  <si>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</si>
  <si>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</si>
  <si>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</si>
  <si>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</si>
  <si>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</si>
  <si>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</si>
  <si>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</si>
  <si>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</si>
  <si>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</si>
  <si>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</si>
  <si>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</si>
  <si>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</si>
  <si>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</si>
  <si>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</si>
  <si>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</si>
  <si>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</si>
  <si>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</si>
  <si>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</si>
  <si>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</si>
  <si>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</si>
  <si>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</si>
  <si>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</si>
  <si>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</si>
  <si>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</si>
  <si>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</si>
  <si>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</si>
  <si>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</si>
  <si>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</si>
  <si>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</si>
  <si>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</si>
  <si>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</si>
  <si>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</si>
  <si>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</si>
  <si>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</si>
  <si>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</si>
  <si>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</si>
  <si>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</si>
  <si>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</si>
  <si>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</si>
  <si>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</si>
  <si>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</si>
  <si>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</si>
  <si>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</si>
  <si>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</si>
  <si>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</si>
  <si>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</si>
  <si>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</si>
  <si>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</si>
  <si>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</si>
  <si>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</si>
  <si>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</si>
  <si>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</si>
  <si>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</si>
  <si>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</si>
  <si>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</si>
  <si>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</si>
  <si>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</si>
  <si>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</si>
  <si>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</si>
  <si>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</si>
  <si>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</si>
  <si>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</si>
  <si>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</si>
  <si>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</si>
  <si>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</si>
  <si>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</si>
  <si>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</si>
  <si>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</si>
  <si>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</si>
  <si>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</si>
  <si>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</si>
  <si>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</si>
  <si>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</si>
  <si>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</si>
  <si>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</si>
  <si>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</si>
  <si>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</si>
  <si>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</si>
  <si>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</si>
  <si>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</si>
  <si>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</si>
  <si>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</si>
  <si>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</si>
  <si>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</si>
  <si>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</si>
  <si>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</si>
  <si>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</si>
  <si>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</si>
  <si>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</si>
  <si>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</si>
  <si>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</si>
  <si>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</si>
  <si>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</si>
  <si>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</si>
  <si>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</si>
  <si>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</si>
  <si>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</si>
  <si>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</si>
  <si>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</si>
  <si>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</si>
  <si>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</si>
  <si>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</si>
  <si>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</si>
  <si>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</si>
  <si>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</si>
  <si>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</si>
  <si>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</si>
  <si>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</si>
  <si>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</si>
  <si>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</si>
  <si>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</si>
  <si>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</si>
  <si>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</si>
  <si>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</si>
  <si>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</si>
  <si>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</si>
  <si>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</si>
  <si>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</si>
  <si>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</si>
  <si>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</si>
  <si>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</si>
  <si>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</si>
  <si>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</si>
  <si>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</si>
  <si>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</si>
  <si>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</si>
  <si>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</si>
  <si>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</si>
  <si>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</si>
  <si>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</si>
  <si>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</si>
  <si>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</si>
  <si>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</si>
  <si>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</si>
  <si>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</si>
  <si>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</si>
  <si>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</si>
  <si>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</si>
  <si>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</si>
  <si>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</si>
  <si>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</si>
  <si>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</si>
  <si>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</si>
  <si>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</si>
  <si>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</si>
  <si>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</si>
  <si>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</si>
  <si>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</si>
  <si>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</si>
  <si>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</si>
  <si>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</si>
  <si>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</si>
  <si>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</si>
  <si>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</si>
  <si>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</si>
  <si>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</si>
  <si>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</si>
  <si>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</si>
  <si>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</si>
  <si>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</si>
  <si>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</si>
  <si>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</si>
  <si>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</si>
  <si>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</si>
  <si>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</si>
  <si>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</si>
  <si>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</si>
  <si>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</si>
  <si>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</si>
  <si>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</si>
  <si>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</si>
  <si>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</si>
  <si>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</si>
  <si>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</si>
  <si>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</si>
  <si>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</si>
  <si>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</si>
  <si>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</si>
  <si>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</si>
  <si>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</si>
  <si>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</si>
  <si>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</si>
  <si>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</si>
  <si>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</si>
  <si>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</si>
  <si>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</si>
  <si>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</si>
  <si>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</si>
  <si>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</si>
  <si>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</si>
  <si>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</si>
  <si>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</si>
  <si>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</si>
  <si>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</si>
  <si>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</si>
  <si>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</si>
  <si>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</si>
  <si>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</si>
  <si>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</si>
  <si>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</si>
  <si>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</si>
  <si>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</si>
  <si>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</si>
  <si>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</si>
  <si>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</si>
  <si>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</si>
  <si>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</si>
  <si>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</si>
  <si>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</si>
  <si>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</si>
  <si>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</si>
  <si>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</si>
  <si>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</si>
  <si>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</si>
  <si>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</si>
  <si>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</si>
  <si>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</si>
  <si>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</si>
  <si>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</si>
  <si>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</si>
  <si>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</si>
  <si>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</si>
  <si>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</si>
  <si>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</si>
  <si>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</si>
  <si>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</si>
  <si>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</si>
  <si>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</si>
  <si>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</si>
  <si>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</si>
  <si>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</si>
  <si>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</si>
  <si>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</si>
  <si>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</si>
  <si>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</si>
  <si>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</si>
  <si>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</si>
  <si>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</si>
  <si>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</si>
  <si>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</si>
  <si>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</si>
  <si>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</si>
  <si>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</si>
  <si>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</si>
  <si>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</si>
  <si>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</si>
  <si>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</si>
  <si>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</si>
  <si>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</si>
  <si>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</si>
  <si>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</si>
  <si>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</si>
  <si>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</si>
  <si>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</si>
  <si>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</si>
  <si>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</si>
  <si>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</si>
  <si>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</si>
  <si>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</si>
  <si>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</si>
  <si>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</si>
  <si>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</si>
  <si>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</si>
  <si>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</si>
  <si>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</si>
  <si>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</si>
  <si>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</si>
  <si>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</si>
  <si>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</si>
  <si>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</si>
  <si>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</si>
  <si>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</si>
  <si>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</si>
  <si>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</si>
  <si>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</si>
  <si>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</si>
  <si>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</si>
  <si>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</si>
  <si>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</si>
  <si>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</si>
  <si>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</si>
  <si>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</si>
  <si>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</si>
  <si>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</si>
  <si>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</si>
  <si>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</si>
  <si>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</si>
  <si>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</si>
  <si>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</si>
  <si>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</si>
  <si>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</si>
  <si>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</si>
  <si>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</si>
  <si>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</si>
  <si>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</si>
  <si>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</si>
  <si>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</si>
  <si>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</si>
  <si>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</si>
  <si>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</si>
  <si>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</si>
  <si>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</si>
  <si>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</si>
  <si>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</si>
  <si>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</si>
  <si>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</si>
  <si>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</si>
  <si>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</si>
  <si>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</si>
  <si>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</si>
  <si>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</si>
  <si>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</si>
  <si>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</si>
  <si>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</si>
  <si>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</si>
  <si>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</si>
  <si>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</si>
  <si>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</si>
  <si>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</si>
  <si>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</si>
  <si>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</si>
  <si>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</si>
  <si>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</si>
  <si>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</si>
  <si>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</si>
  <si>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</si>
  <si>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</si>
  <si>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</si>
  <si>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</si>
  <si>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</si>
  <si>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</si>
  <si>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</si>
  <si>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</si>
  <si>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</si>
  <si>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</si>
  <si>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</si>
  <si>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</si>
  <si>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</si>
  <si>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</si>
  <si>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</si>
  <si>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</si>
  <si>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</si>
  <si>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</si>
  <si>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</si>
  <si>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</si>
  <si>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</si>
  <si>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</si>
  <si>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</si>
  <si>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</si>
  <si>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</si>
  <si>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</si>
  <si>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</si>
  <si>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</si>
  <si>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</si>
  <si>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</si>
  <si>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</si>
  <si>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</si>
  <si>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</si>
  <si>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</si>
  <si>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</si>
  <si>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</si>
  <si>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</si>
  <si>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</si>
  <si>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</si>
  <si>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</si>
  <si>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</si>
  <si>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</si>
  <si>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</si>
  <si>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</si>
  <si>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</si>
  <si>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</si>
  <si>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</si>
  <si>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</si>
  <si>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</si>
  <si>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</si>
  <si>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</si>
  <si>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</si>
  <si>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</si>
  <si>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</si>
  <si>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</si>
  <si>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</si>
  <si>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</si>
  <si>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</si>
  <si>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</si>
  <si>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</si>
  <si>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</si>
  <si>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</si>
  <si>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</si>
  <si>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</si>
  <si>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</si>
  <si>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</si>
  <si>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</si>
  <si>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</si>
  <si>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</si>
  <si>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</si>
  <si>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</si>
  <si>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</si>
  <si>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</si>
  <si>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</si>
  <si>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</si>
  <si>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</si>
  <si>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</si>
  <si>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</si>
  <si>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</si>
  <si>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</si>
  <si>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</si>
  <si>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</si>
  <si>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</si>
  <si>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</si>
  <si>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</si>
  <si>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</si>
  <si>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</si>
  <si>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</si>
  <si>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</si>
  <si>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</si>
  <si>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</si>
  <si>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</si>
  <si>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</si>
  <si>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</si>
  <si>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</si>
  <si>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</si>
  <si>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</si>
  <si>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</si>
  <si>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</si>
  <si>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</si>
  <si>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</si>
  <si>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</si>
  <si>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</si>
  <si>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</si>
  <si>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</si>
  <si>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</si>
  <si>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</si>
  <si>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</si>
  <si>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</si>
  <si>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</si>
  <si>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</si>
  <si>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</si>
  <si>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</si>
  <si>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</si>
  <si>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</si>
  <si>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</si>
  <si>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</si>
  <si>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</si>
  <si>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</si>
  <si>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</si>
  <si>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</si>
  <si>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</si>
  <si>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</si>
  <si>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</si>
  <si>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</si>
  <si>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</si>
  <si>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</si>
  <si>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</si>
  <si>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</si>
  <si>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</si>
  <si>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</si>
  <si>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</si>
  <si>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</si>
  <si>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</si>
  <si>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</si>
  <si>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</si>
  <si>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</si>
  <si>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</si>
  <si>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</si>
  <si>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</si>
  <si>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</si>
  <si>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</si>
  <si>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</si>
  <si>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</si>
  <si>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</si>
  <si>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</si>
  <si>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</si>
  <si>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</si>
  <si>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</si>
  <si>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</si>
  <si>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</si>
  <si>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</si>
  <si>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</si>
  <si>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</si>
  <si>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</si>
  <si>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</si>
  <si>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</si>
  <si>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</si>
  <si>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</si>
  <si>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</si>
  <si>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</si>
  <si>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</si>
  <si>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</si>
  <si>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</si>
  <si>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</si>
  <si>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</si>
  <si>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</si>
  <si>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</si>
  <si>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</si>
  <si>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</si>
  <si>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</si>
  <si>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</si>
  <si>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</si>
  <si>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</si>
  <si>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</si>
  <si>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</si>
  <si>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</si>
  <si>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</si>
  <si>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</si>
  <si>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</si>
  <si>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</si>
  <si>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</si>
  <si>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</si>
  <si>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</si>
  <si>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</si>
  <si>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</si>
  <si>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</si>
  <si>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</si>
  <si>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</si>
  <si>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</si>
  <si>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</si>
  <si>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</si>
  <si>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</si>
  <si>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</si>
  <si>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</si>
  <si>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</si>
  <si>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</si>
  <si>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</si>
  <si>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</si>
  <si>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</si>
  <si>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</si>
  <si>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</si>
  <si>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</si>
  <si>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</si>
  <si>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</si>
  <si>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</si>
  <si>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</si>
  <si>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</si>
  <si>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</si>
  <si>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</si>
  <si>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</si>
  <si>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</si>
  <si>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</si>
  <si>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</si>
  <si>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</si>
  <si>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</si>
  <si>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</si>
  <si>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</si>
  <si>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</si>
  <si>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</si>
  <si>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</si>
  <si>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</si>
  <si>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</si>
  <si>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</si>
  <si>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</si>
  <si>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</si>
  <si>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</si>
  <si>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</si>
  <si>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</si>
  <si>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</si>
  <si>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</si>
  <si>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</si>
  <si>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</si>
  <si>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</si>
  <si>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</si>
  <si>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</si>
  <si>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</si>
  <si>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</si>
  <si>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</si>
  <si>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</si>
  <si>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</si>
  <si>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</si>
  <si>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</si>
  <si>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</si>
  <si>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</si>
  <si>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</si>
  <si>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</si>
  <si>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</si>
  <si>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</si>
  <si>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</si>
  <si>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</si>
  <si>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</si>
  <si>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</si>
  <si>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</si>
  <si>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</si>
  <si>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</si>
  <si>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</si>
  <si>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</si>
  <si>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</si>
  <si>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</si>
  <si>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</si>
  <si>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</si>
  <si>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</si>
  <si>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</si>
  <si>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</si>
  <si>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</si>
  <si>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</si>
  <si>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</si>
  <si>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</si>
  <si>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</si>
  <si>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</si>
  <si>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</si>
  <si>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</si>
  <si>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</si>
  <si>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</si>
  <si>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</si>
  <si>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</si>
  <si>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</si>
  <si>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</si>
  <si>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</si>
  <si>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</si>
  <si>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</si>
  <si>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</si>
  <si>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</si>
  <si>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</si>
  <si>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</si>
  <si>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</si>
  <si>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</si>
  <si>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</si>
  <si>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</si>
  <si>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</si>
  <si>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</si>
  <si>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</si>
  <si>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</si>
  <si>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</si>
  <si>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</si>
  <si>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</si>
  <si>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</si>
  <si>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</si>
  <si>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</si>
  <si>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</si>
  <si>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</si>
  <si>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</si>
  <si>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</si>
  <si>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</si>
  <si>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</si>
  <si>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</si>
  <si>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</si>
  <si>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</si>
  <si>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</si>
  <si>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</si>
  <si>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</si>
  <si>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</si>
  <si>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</si>
  <si>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</si>
  <si>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</si>
  <si>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</si>
  <si>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</si>
  <si>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</si>
  <si>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</si>
  <si>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</si>
  <si>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</si>
  <si>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</si>
  <si>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</si>
  <si>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</si>
  <si>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</si>
  <si>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</si>
  <si>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</si>
  <si>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</si>
  <si>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</si>
  <si>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</si>
  <si>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</si>
  <si>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</si>
  <si>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</si>
  <si>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</si>
  <si>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</si>
  <si>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</si>
  <si>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</si>
  <si>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</si>
  <si>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</si>
  <si>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</si>
  <si>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</si>
  <si>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</si>
  <si>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</si>
  <si>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</si>
  <si>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</si>
  <si>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</si>
  <si>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</si>
  <si>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</si>
  <si>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</si>
  <si>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</si>
  <si>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</si>
  <si>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</si>
  <si>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</si>
  <si>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</si>
  <si>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</si>
  <si>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</si>
  <si>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</si>
  <si>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</si>
  <si>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</si>
  <si>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</si>
  <si>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</si>
  <si>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</si>
  <si>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</si>
  <si>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</si>
  <si>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</si>
  <si>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</si>
  <si>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</si>
  <si>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</si>
  <si>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</si>
  <si>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</si>
  <si>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</si>
  <si>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</si>
  <si>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</si>
  <si>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</si>
  <si>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</si>
  <si>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</si>
  <si>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</si>
  <si>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</si>
  <si>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</si>
  <si>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</si>
  <si>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</si>
  <si>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</si>
  <si>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</si>
  <si>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</si>
  <si>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</si>
  <si>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</si>
  <si>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</si>
  <si>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</si>
  <si>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</si>
  <si>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</si>
  <si>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</si>
  <si>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</si>
  <si>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</si>
  <si>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</si>
  <si>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</si>
  <si>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</si>
  <si>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</si>
  <si>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</si>
  <si>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</si>
  <si>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</si>
  <si>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</si>
  <si>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</si>
  <si>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</si>
  <si>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</si>
  <si>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</si>
  <si>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</si>
  <si>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</si>
  <si>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</si>
  <si>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</si>
  <si>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</si>
  <si>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</si>
  <si>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</si>
  <si>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</si>
  <si>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</si>
  <si>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</si>
  <si>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</si>
  <si>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</si>
  <si>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</si>
  <si>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</si>
  <si>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</si>
  <si>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</si>
  <si>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</si>
  <si>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</si>
  <si>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</si>
  <si>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</si>
  <si>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</si>
  <si>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</si>
  <si>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</si>
  <si>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</si>
  <si>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</si>
  <si>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</si>
  <si>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</si>
  <si>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</si>
  <si>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</si>
  <si>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</si>
  <si>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</si>
  <si>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</si>
  <si>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</si>
  <si>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</si>
  <si>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</si>
  <si>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</si>
  <si>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</si>
  <si>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</si>
  <si>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</si>
  <si>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</si>
  <si>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</si>
  <si>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</si>
  <si>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</si>
  <si>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</si>
  <si>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</si>
  <si>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</si>
  <si>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</si>
  <si>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</si>
  <si>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</si>
  <si>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</si>
  <si>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</si>
  <si>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</si>
  <si>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</si>
  <si>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</si>
  <si>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</si>
  <si>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</si>
  <si>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</si>
  <si>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</si>
  <si>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</si>
  <si>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</si>
  <si>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</si>
  <si>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</si>
  <si>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</si>
  <si>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</si>
  <si>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</si>
  <si>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</si>
  <si>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</si>
  <si>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</si>
  <si>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</si>
  <si>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</si>
  <si>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</si>
  <si>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</si>
  <si>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</si>
  <si>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</si>
  <si>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</si>
  <si>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</si>
  <si>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</si>
  <si>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</si>
  <si>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</si>
  <si>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</si>
  <si>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</si>
  <si>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</si>
  <si>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</si>
  <si>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</si>
  <si>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</si>
  <si>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</si>
  <si>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</si>
  <si>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</si>
  <si>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</si>
  <si>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</si>
  <si>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</si>
  <si>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</si>
  <si>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</si>
  <si>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</si>
  <si>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</si>
  <si>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</si>
  <si>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</si>
  <si>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</si>
  <si>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</si>
  <si>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</si>
  <si>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</si>
  <si>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</si>
  <si>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</si>
  <si>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</si>
  <si>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</si>
  <si>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</si>
  <si>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</si>
  <si>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</si>
  <si>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</si>
  <si>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</si>
  <si>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</si>
  <si>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</si>
  <si>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</si>
  <si>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</si>
  <si>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</si>
  <si>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</si>
  <si>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</si>
  <si>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</si>
  <si>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</si>
  <si>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</si>
  <si>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</si>
  <si>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</si>
  <si>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</si>
  <si>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</si>
  <si>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</si>
  <si>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</si>
  <si>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</si>
  <si>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</si>
  <si>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</si>
  <si>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</si>
  <si>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</si>
  <si>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</si>
  <si>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</si>
  <si>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</si>
  <si>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</si>
  <si>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</si>
  <si>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</si>
  <si>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</si>
  <si>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</si>
  <si>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</si>
  <si>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</si>
  <si>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</si>
  <si>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</si>
  <si>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</si>
  <si>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</si>
  <si>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</si>
  <si>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</si>
  <si>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</si>
  <si>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</si>
  <si>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</si>
  <si>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</si>
  <si>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</si>
  <si>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</si>
  <si>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</si>
  <si>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</si>
  <si>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</si>
  <si>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</si>
  <si>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</si>
  <si>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</si>
  <si>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</si>
  <si>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</si>
  <si>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</si>
  <si>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</si>
  <si>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</si>
  <si>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</si>
  <si>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</si>
  <si>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</si>
  <si>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</si>
  <si>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</si>
  <si>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</si>
  <si>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</si>
  <si>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</si>
  <si>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</si>
  <si>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</si>
  <si>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</si>
  <si>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</si>
  <si>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</si>
  <si>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</si>
  <si>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</si>
  <si>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</si>
  <si>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</si>
  <si>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</si>
  <si>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</si>
  <si>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</si>
  <si>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</si>
  <si>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</si>
  <si>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</si>
  <si>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</si>
  <si>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</si>
  <si>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</si>
  <si>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</si>
  <si>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</si>
  <si>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</si>
  <si>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</si>
  <si>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</si>
  <si>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</si>
  <si>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</si>
  <si>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</si>
  <si>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</si>
  <si>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</si>
  <si>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</si>
  <si>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</si>
  <si>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</si>
  <si>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</si>
  <si>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</si>
  <si>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</si>
  <si>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</si>
  <si>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</si>
  <si>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</si>
  <si>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</si>
  <si>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</si>
  <si>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</si>
  <si>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</si>
  <si>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</si>
  <si>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</si>
  <si>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</si>
  <si>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</si>
  <si>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</si>
  <si>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</si>
  <si>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</si>
  <si>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</si>
  <si>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</si>
  <si>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</si>
  <si>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</si>
  <si>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</si>
  <si>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</si>
  <si>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</si>
  <si>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</si>
  <si>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</si>
  <si>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</si>
  <si>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</si>
  <si>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</si>
  <si>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</si>
  <si>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</si>
  <si>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</si>
  <si>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</si>
  <si>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</si>
  <si>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</si>
  <si>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</si>
  <si>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</si>
  <si>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</si>
  <si>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</si>
  <si>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</si>
  <si>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</si>
  <si>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</si>
  <si>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</si>
  <si>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</si>
  <si>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</si>
  <si>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</si>
  <si>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</si>
  <si>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</si>
  <si>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</si>
  <si>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</si>
  <si>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</si>
  <si>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</si>
  <si>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</si>
  <si>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</si>
  <si>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</si>
  <si>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</si>
  <si>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</si>
  <si>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</si>
  <si>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</si>
  <si>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</si>
  <si>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</si>
  <si>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</si>
  <si>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</si>
  <si>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</si>
  <si>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</si>
  <si>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</si>
  <si>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</si>
  <si>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</si>
  <si>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</si>
  <si>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</si>
  <si>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</si>
  <si>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</si>
  <si>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</si>
  <si>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</si>
  <si>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</si>
  <si>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</si>
  <si>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</si>
  <si>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</si>
  <si>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</si>
  <si>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</si>
  <si>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</si>
  <si>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</si>
  <si>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</si>
  <si>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</si>
  <si>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</si>
  <si>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</si>
  <si>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</si>
  <si>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</si>
  <si>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</si>
  <si>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</si>
  <si>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</si>
  <si>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</si>
  <si>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</si>
  <si>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</si>
  <si>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</si>
  <si>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</si>
  <si>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</si>
  <si>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</si>
  <si>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</si>
  <si>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</si>
  <si>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</si>
  <si>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</si>
  <si>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</si>
  <si>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</si>
  <si>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</si>
  <si>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</si>
  <si>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</si>
  <si>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</si>
  <si>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</si>
  <si>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</si>
  <si>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</si>
  <si>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</si>
  <si>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</si>
  <si>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</si>
  <si>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</si>
  <si>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</si>
  <si>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</si>
  <si>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</si>
  <si>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</si>
  <si>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</si>
  <si>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</si>
  <si>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</si>
  <si>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</si>
  <si>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</si>
  <si>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</si>
  <si>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</si>
  <si>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</si>
  <si>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</si>
  <si>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</si>
  <si>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</si>
  <si>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</si>
  <si>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</si>
  <si>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</si>
  <si>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</si>
  <si>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</si>
  <si>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</si>
  <si>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</si>
  <si>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</si>
  <si>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</si>
  <si>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</si>
  <si>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</si>
  <si>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</si>
  <si>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</si>
  <si>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</si>
  <si>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</si>
  <si>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</si>
  <si>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</si>
  <si>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</si>
  <si>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</si>
  <si>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</si>
  <si>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</si>
  <si>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</si>
  <si>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</si>
  <si>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</si>
  <si>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</si>
  <si>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</si>
  <si>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</si>
  <si>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</si>
  <si>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</si>
  <si>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</si>
  <si>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</si>
  <si>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</si>
  <si>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</si>
  <si>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</si>
  <si>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</si>
  <si>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</si>
  <si>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</si>
  <si>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</si>
  <si>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</si>
  <si>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</si>
  <si>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</si>
  <si>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</si>
  <si>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</si>
  <si>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</si>
  <si>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</si>
  <si>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</si>
  <si>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</si>
  <si>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</si>
  <si>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</si>
  <si>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</si>
  <si>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</si>
  <si>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</si>
  <si>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</si>
  <si>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</si>
  <si>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</si>
  <si>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</si>
  <si>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</si>
  <si>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</si>
  <si>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</si>
  <si>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</si>
  <si>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</si>
  <si>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</si>
  <si>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</si>
  <si>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</si>
  <si>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</si>
  <si>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</si>
  <si>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</si>
  <si>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</si>
  <si>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</si>
  <si>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</si>
  <si>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</si>
  <si>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</si>
  <si>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</si>
  <si>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</si>
  <si>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</si>
  <si>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</si>
  <si>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</si>
  <si>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</si>
  <si>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</si>
  <si>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</si>
  <si>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</si>
  <si>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</si>
  <si>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</si>
  <si>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</si>
  <si>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</si>
  <si>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</si>
  <si>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</si>
  <si>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</si>
  <si>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</si>
  <si>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</si>
  <si>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</si>
  <si>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</si>
  <si>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</si>
  <si>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</si>
  <si>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</si>
  <si>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</si>
  <si>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</si>
  <si>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</si>
  <si>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</si>
  <si>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</si>
  <si>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</si>
  <si>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</si>
  <si>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</si>
  <si>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</si>
  <si>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</si>
  <si>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</si>
  <si>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</si>
  <si>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</si>
  <si>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</si>
  <si>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</si>
  <si>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</si>
  <si>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</si>
  <si>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</si>
  <si>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</si>
  <si>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</si>
  <si>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</si>
  <si>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</si>
  <si>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</si>
  <si>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</si>
  <si>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</si>
  <si>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</si>
  <si>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</si>
  <si>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</si>
  <si>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</si>
  <si>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</si>
  <si>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</si>
  <si>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</si>
  <si>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</si>
  <si>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</si>
  <si>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</si>
  <si>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</si>
  <si>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</si>
  <si>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</si>
  <si>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</si>
  <si>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</si>
  <si>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</si>
  <si>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</si>
  <si>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</si>
  <si>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</si>
  <si>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</si>
  <si>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</si>
  <si>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</si>
  <si>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</si>
  <si>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</si>
  <si>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</si>
  <si>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</si>
  <si>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</si>
  <si>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</si>
  <si>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</si>
  <si>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</si>
  <si>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</si>
  <si>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</si>
  <si>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</si>
  <si>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</si>
  <si>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</si>
  <si>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</si>
  <si>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</si>
  <si>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</si>
  <si>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</si>
  <si>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</si>
  <si>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</si>
  <si>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</si>
  <si>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</si>
  <si>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</si>
  <si>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</si>
  <si>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</si>
  <si>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</si>
  <si>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</si>
  <si>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</si>
  <si>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</si>
  <si>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</si>
  <si>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</si>
  <si>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</si>
  <si>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</si>
  <si>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</si>
  <si>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</si>
  <si>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</si>
  <si>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</si>
  <si>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</si>
  <si>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</si>
  <si>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</si>
  <si>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</si>
  <si>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</si>
  <si>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</si>
  <si>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</si>
  <si>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</si>
  <si>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</si>
  <si>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</si>
  <si>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</si>
  <si>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</si>
  <si>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</si>
  <si>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</si>
  <si>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</si>
  <si>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</si>
  <si>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</si>
  <si>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</si>
  <si>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</si>
  <si>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</si>
  <si>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</si>
  <si>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</si>
  <si>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</si>
  <si>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</si>
  <si>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</si>
  <si>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</si>
  <si>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</si>
  <si>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</si>
  <si>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</si>
  <si>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</si>
  <si>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</si>
  <si>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</si>
  <si>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</si>
  <si>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</si>
  <si>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</si>
  <si>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</si>
  <si>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</si>
  <si>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</si>
  <si>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</si>
  <si>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</si>
  <si>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</si>
  <si>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</si>
  <si>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</si>
  <si>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</si>
  <si>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</si>
  <si>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</si>
  <si>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</si>
  <si>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</si>
  <si>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</si>
  <si>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</si>
  <si>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</si>
  <si>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</si>
  <si>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</si>
  <si>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</si>
  <si>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</si>
  <si>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</si>
  <si>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</si>
  <si>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</si>
  <si>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</si>
  <si>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</si>
  <si>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</si>
  <si>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</si>
  <si>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</si>
  <si>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</si>
  <si>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</si>
  <si>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</si>
  <si>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</si>
  <si>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</si>
  <si>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</si>
  <si>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</si>
  <si>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</si>
  <si>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</si>
  <si>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</si>
  <si>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</si>
  <si>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</si>
  <si>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</si>
  <si>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</si>
  <si>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</si>
  <si>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</si>
  <si>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</si>
  <si>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</si>
  <si>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</si>
  <si>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</si>
  <si>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</si>
  <si>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</si>
  <si>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</si>
  <si>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</si>
  <si>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</si>
  <si>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</si>
  <si>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</si>
  <si>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</si>
  <si>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</si>
  <si>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</si>
  <si>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</si>
  <si>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</si>
  <si>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</si>
  <si>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</si>
  <si>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</si>
  <si>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</si>
  <si>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</si>
  <si>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</si>
  <si>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</si>
  <si>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</si>
  <si>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</si>
  <si>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</si>
  <si>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</si>
  <si>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</si>
  <si>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</si>
  <si>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</si>
  <si>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</si>
  <si>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</si>
  <si>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</si>
  <si>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</si>
  <si>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</si>
  <si>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</si>
  <si>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</si>
  <si>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</si>
  <si>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</si>
  <si>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</si>
  <si>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</si>
  <si>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</si>
  <si>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</si>
  <si>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</si>
  <si>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</si>
  <si>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</si>
  <si>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</si>
  <si>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</si>
  <si>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</si>
  <si>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</si>
  <si>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</si>
  <si>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</si>
  <si>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</si>
  <si>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</si>
  <si>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</si>
  <si>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</si>
  <si>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</si>
  <si>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</si>
  <si>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</si>
  <si>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</si>
  <si>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</si>
  <si>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</si>
  <si>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</si>
  <si>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</si>
  <si>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</si>
  <si>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</si>
  <si>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</si>
  <si>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</si>
  <si>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</si>
  <si>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</si>
  <si>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</si>
  <si>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</si>
  <si>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</si>
  <si>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</si>
  <si>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</si>
  <si>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</si>
  <si>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</si>
  <si>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</si>
  <si>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</si>
  <si>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</si>
  <si>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</si>
  <si>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</si>
  <si>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</si>
  <si>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</si>
  <si>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</si>
  <si>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</si>
  <si>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</si>
  <si>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</si>
  <si>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</si>
  <si>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</si>
  <si>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</si>
  <si>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</si>
  <si>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</si>
  <si>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</si>
  <si>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</si>
  <si>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</si>
  <si>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</si>
  <si>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</si>
  <si>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</si>
  <si>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</si>
  <si>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</si>
  <si>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</si>
  <si>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</si>
  <si>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</si>
  <si>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</si>
  <si>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</si>
  <si>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</si>
  <si>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</si>
  <si>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</si>
  <si>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</si>
  <si>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</si>
  <si>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</si>
  <si>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</si>
  <si>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</si>
  <si>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</si>
  <si>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</si>
  <si>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</si>
  <si>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</si>
  <si>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</si>
  <si>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</si>
  <si>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</si>
  <si>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</si>
  <si>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</si>
  <si>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</si>
  <si>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</si>
  <si>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</si>
  <si>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</si>
  <si>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</si>
  <si>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</si>
  <si>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</si>
  <si>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</si>
  <si>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</si>
  <si>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</si>
  <si>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</si>
  <si>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</si>
  <si>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</si>
  <si>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</si>
  <si>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</si>
  <si>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</si>
  <si>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</si>
  <si>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</si>
  <si>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</si>
  <si>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</si>
  <si>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</si>
  <si>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</si>
  <si>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</si>
  <si>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</si>
  <si>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</si>
  <si>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</si>
  <si>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</si>
  <si>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</si>
  <si>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</si>
  <si>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</si>
  <si>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</si>
  <si>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</si>
  <si>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</si>
  <si>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</si>
  <si>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</si>
  <si>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</si>
  <si>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</si>
  <si>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</si>
  <si>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</si>
  <si>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</si>
  <si>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</si>
  <si>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</si>
  <si>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</si>
  <si>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</si>
  <si>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</si>
  <si>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</si>
  <si>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</si>
  <si>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</si>
  <si>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</si>
  <si>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</si>
  <si>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</si>
  <si>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</si>
  <si>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</si>
  <si>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</si>
  <si>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</si>
  <si>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</si>
  <si>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</si>
  <si>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</si>
  <si>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</si>
  <si>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</si>
  <si>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</si>
  <si>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</si>
  <si>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</si>
  <si>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</si>
  <si>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</si>
  <si>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</si>
  <si>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</si>
  <si>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</si>
  <si>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</si>
  <si>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</si>
  <si>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</si>
  <si>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</si>
  <si>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</si>
  <si>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</si>
  <si>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</si>
  <si>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</si>
  <si>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</si>
  <si>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</si>
  <si>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</si>
  <si>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</si>
  <si>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</si>
  <si>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</si>
  <si>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</si>
  <si>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</si>
  <si>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</si>
  <si>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</si>
  <si>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</si>
  <si>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</si>
  <si>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</si>
  <si>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</si>
  <si>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</si>
  <si>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</si>
  <si>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</si>
  <si>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</si>
  <si>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</si>
  <si>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</si>
  <si>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</si>
  <si>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</si>
  <si>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</si>
  <si>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</si>
  <si>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</si>
  <si>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</si>
  <si>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</si>
  <si>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</si>
  <si>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</si>
  <si>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</si>
  <si>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</si>
  <si>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</si>
  <si>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</si>
  <si>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</si>
  <si>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</si>
  <si>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</si>
  <si>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</si>
  <si>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</si>
  <si>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</si>
  <si>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</si>
  <si>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</si>
  <si>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</si>
  <si>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</si>
  <si>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</si>
  <si>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</si>
  <si>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</si>
  <si>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</si>
  <si>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</si>
  <si>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</si>
  <si>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</si>
  <si>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</si>
  <si>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</si>
  <si>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</si>
  <si>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</si>
  <si>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</si>
  <si>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</si>
  <si>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</si>
  <si>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</si>
  <si>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</si>
  <si>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</si>
  <si>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</si>
  <si>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</si>
  <si>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</si>
  <si>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</si>
  <si>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</si>
  <si>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</si>
  <si>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</si>
  <si>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</si>
  <si>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</si>
  <si>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</si>
  <si>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</si>
  <si>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</si>
  <si>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</si>
  <si>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</si>
  <si>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</si>
  <si>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</si>
  <si>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</si>
  <si>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</si>
  <si>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</si>
  <si>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</si>
  <si>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</si>
  <si>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</si>
  <si>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</si>
  <si>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</si>
  <si>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</si>
  <si>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</si>
  <si>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</si>
  <si>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</si>
  <si>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</si>
  <si>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</si>
  <si>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</si>
  <si>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</si>
  <si>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</si>
  <si>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</si>
  <si>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</si>
  <si>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</si>
  <si>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</si>
  <si>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</si>
  <si>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</si>
  <si>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</si>
  <si>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</si>
  <si>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</si>
  <si>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</si>
  <si>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</si>
  <si>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</si>
  <si>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</si>
  <si>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</si>
  <si>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</si>
  <si>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</si>
  <si>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</si>
  <si>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</si>
  <si>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</si>
  <si>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</si>
  <si>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</si>
  <si>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</si>
  <si>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</si>
  <si>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</si>
  <si>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</si>
  <si>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</si>
  <si>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</si>
  <si>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</si>
  <si>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</si>
  <si>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</si>
  <si>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</si>
  <si>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</si>
  <si>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</si>
  <si>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</si>
  <si>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</si>
  <si>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</si>
  <si>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</si>
  <si>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</si>
  <si>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</si>
  <si>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</si>
  <si>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</si>
  <si>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</si>
  <si>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</si>
  <si>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</si>
  <si>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</si>
  <si>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</si>
  <si>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</si>
  <si>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</si>
  <si>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</si>
  <si>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</si>
  <si>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</si>
  <si>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</si>
  <si>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</si>
  <si>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</si>
  <si>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</si>
  <si>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</si>
  <si>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</si>
  <si>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</si>
  <si>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</si>
  <si>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</si>
  <si>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</si>
  <si>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</si>
  <si>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</si>
  <si>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</si>
  <si>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</si>
  <si>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</si>
  <si>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</si>
  <si>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</si>
  <si>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</si>
  <si>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</si>
  <si>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</si>
  <si>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</si>
  <si>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</si>
  <si>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</si>
  <si>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</si>
  <si>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</si>
  <si>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</si>
  <si>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</si>
  <si>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</si>
  <si>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</si>
  <si>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</si>
  <si>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</si>
  <si>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</si>
  <si>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</si>
  <si>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</si>
  <si>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</si>
  <si>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</si>
  <si>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</si>
  <si>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</si>
  <si>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</si>
  <si>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</si>
  <si>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</si>
  <si>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</si>
  <si>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</si>
  <si>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</si>
  <si>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</si>
  <si>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</si>
  <si>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</si>
  <si>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</si>
  <si>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</si>
  <si>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</si>
  <si>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</si>
  <si>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</si>
  <si>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</si>
  <si>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</si>
  <si>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</si>
  <si>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</si>
  <si>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</si>
  <si>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</si>
  <si>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</si>
  <si>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</si>
  <si>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</si>
  <si>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</si>
  <si>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</si>
  <si>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</si>
  <si>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</si>
  <si>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</si>
  <si>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</si>
  <si>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</si>
  <si>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</si>
  <si>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</si>
  <si>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</si>
  <si>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</si>
  <si>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</si>
  <si>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</si>
  <si>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</si>
  <si>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</si>
  <si>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</si>
  <si>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</si>
  <si>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</si>
  <si>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</si>
  <si>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</si>
  <si>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</si>
  <si>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</si>
  <si>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</si>
  <si>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</si>
  <si>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</si>
  <si>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</si>
  <si>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</si>
  <si>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</si>
  <si>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</si>
  <si>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</si>
  <si>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</si>
  <si>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</si>
  <si>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</si>
  <si>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</si>
  <si>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</si>
  <si>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</si>
  <si>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</si>
  <si>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</si>
  <si>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</si>
  <si>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</si>
  <si>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</si>
  <si>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</si>
  <si>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</si>
  <si>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</si>
  <si>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</si>
  <si>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</si>
  <si>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</si>
  <si>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</si>
  <si>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</si>
  <si>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</si>
  <si>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</si>
  <si>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</si>
  <si>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</si>
  <si>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</si>
  <si>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</si>
  <si>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</si>
  <si>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</si>
  <si>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</si>
  <si>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</si>
  <si>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</si>
  <si>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</si>
  <si>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</si>
  <si>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</si>
  <si>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</si>
  <si>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</si>
  <si>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</si>
  <si>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</si>
  <si>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</si>
  <si>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</si>
  <si>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</si>
  <si>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</si>
  <si>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</si>
  <si>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</si>
  <si>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</si>
  <si>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</si>
  <si>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</si>
  <si>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</si>
  <si>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</si>
  <si>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</si>
  <si>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</si>
  <si>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</si>
  <si>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</si>
  <si>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</si>
  <si>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</si>
  <si>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</si>
  <si>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</si>
  <si>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</si>
  <si>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</si>
  <si>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</si>
  <si>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</si>
  <si>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</si>
  <si>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</si>
  <si>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</si>
  <si>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</si>
  <si>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</si>
  <si>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</si>
  <si>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</si>
  <si>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</si>
  <si>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</si>
  <si>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</si>
  <si>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</si>
  <si>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</si>
  <si>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</si>
  <si>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</si>
  <si>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</si>
  <si>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</si>
  <si>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</si>
  <si>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</si>
  <si>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</si>
  <si>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</si>
  <si>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</si>
  <si>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</si>
  <si>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</si>
  <si>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</si>
  <si>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</si>
  <si>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</si>
  <si>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</si>
  <si>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</si>
  <si>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</si>
  <si>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</si>
  <si>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</si>
  <si>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</si>
  <si>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</si>
  <si>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</si>
  <si>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</si>
  <si>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</si>
  <si>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</si>
  <si>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</si>
  <si>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</si>
  <si>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</si>
  <si>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</si>
  <si>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</si>
  <si>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</si>
  <si>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</si>
  <si>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</si>
  <si>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</si>
  <si>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</si>
  <si>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</si>
  <si>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</si>
  <si>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</si>
  <si>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</si>
  <si>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</si>
  <si>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</si>
  <si>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</si>
  <si>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</si>
  <si>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</si>
  <si>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</si>
  <si>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</si>
  <si>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</si>
  <si>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</si>
  <si>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</si>
  <si>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</si>
  <si>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</si>
  <si>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</si>
  <si>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</si>
  <si>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</si>
  <si>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</si>
  <si>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</si>
  <si>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</si>
  <si>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</si>
  <si>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</si>
  <si>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</si>
  <si>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</si>
  <si>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</si>
  <si>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</si>
  <si>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</si>
  <si>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</si>
  <si>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</si>
  <si>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</si>
  <si>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</si>
  <si>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</si>
  <si>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</si>
  <si>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</si>
  <si>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</si>
  <si>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</si>
  <si>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</si>
  <si>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</si>
  <si>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</si>
  <si>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</si>
  <si>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</si>
  <si>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</si>
  <si>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</si>
  <si>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</si>
  <si>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</si>
  <si>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</si>
  <si>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</si>
  <si>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</si>
  <si>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</si>
  <si>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</si>
  <si>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</si>
  <si>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</si>
  <si>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</si>
  <si>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</si>
  <si>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</si>
  <si>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</si>
  <si>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</si>
  <si>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</si>
  <si>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</si>
  <si>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</si>
  <si>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</si>
  <si>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</si>
  <si>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</si>
  <si>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</si>
  <si>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</si>
  <si>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</si>
  <si>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</si>
  <si>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</si>
  <si>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</si>
  <si>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</si>
  <si>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</si>
  <si>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</si>
  <si>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</si>
  <si>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</si>
  <si>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</si>
  <si>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</si>
  <si>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</si>
  <si>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</si>
  <si>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</si>
  <si>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</si>
  <si>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</si>
  <si>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</si>
  <si>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</si>
  <si>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</si>
  <si>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</si>
  <si>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</si>
  <si>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</si>
  <si>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</si>
  <si>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</si>
  <si>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</si>
  <si>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</si>
  <si>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</si>
  <si>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</si>
  <si>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</si>
  <si>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</si>
  <si>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</si>
  <si>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</si>
  <si>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</si>
  <si>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</si>
  <si>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</si>
  <si>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</si>
  <si>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</si>
  <si>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</si>
  <si>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</si>
  <si>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</si>
  <si>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</si>
  <si>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</si>
  <si>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</si>
  <si>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</si>
  <si>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</si>
  <si>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</si>
  <si>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</si>
  <si>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</si>
  <si>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</si>
  <si>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</si>
  <si>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</si>
  <si>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</si>
  <si>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</si>
  <si>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</si>
  <si>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</si>
  <si>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</si>
  <si>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</si>
  <si>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</si>
  <si>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</si>
  <si>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</si>
  <si>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</si>
  <si>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</si>
  <si>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</si>
  <si>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</si>
  <si>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</si>
  <si>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</si>
  <si>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</si>
  <si>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</si>
  <si>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</si>
  <si>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</si>
  <si>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</si>
  <si>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</si>
  <si>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</si>
  <si>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</si>
  <si>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</si>
  <si>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</si>
  <si>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</si>
  <si>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</si>
  <si>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</si>
  <si>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</si>
  <si>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</si>
  <si>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</si>
  <si>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</si>
  <si>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</si>
  <si>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</si>
  <si>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</si>
  <si>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</si>
  <si>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</si>
  <si>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</si>
  <si>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</si>
  <si>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</si>
  <si>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</si>
  <si>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</si>
  <si>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</si>
  <si>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</si>
  <si>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</si>
  <si>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</si>
  <si>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</si>
  <si>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</si>
  <si>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</si>
  <si>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</si>
  <si>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</si>
  <si>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</si>
  <si>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</si>
  <si>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</si>
  <si>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</si>
  <si>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</si>
  <si>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</si>
  <si>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</si>
  <si>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</si>
  <si>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</si>
  <si>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</si>
  <si>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</si>
  <si>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</si>
  <si>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</si>
  <si>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</si>
  <si>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</si>
  <si>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</si>
  <si>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</si>
  <si>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</si>
  <si>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</si>
  <si>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</si>
  <si>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</si>
  <si>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</si>
  <si>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</si>
  <si>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</si>
  <si>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</si>
  <si>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</si>
  <si>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</si>
  <si>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</si>
  <si>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</si>
  <si>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</si>
  <si>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</si>
  <si>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</si>
  <si>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</si>
  <si>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</si>
  <si>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</si>
  <si>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</si>
  <si>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</si>
  <si>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</si>
  <si>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</si>
  <si>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</si>
  <si>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</si>
  <si>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</si>
  <si>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</si>
  <si>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</si>
  <si>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</si>
  <si>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</si>
  <si>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</si>
  <si>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</si>
  <si>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</si>
  <si>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</si>
  <si>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</si>
  <si>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</si>
  <si>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</si>
  <si>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</si>
  <si>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</si>
  <si>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</si>
  <si>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</si>
  <si>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</si>
  <si>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</si>
  <si>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</si>
  <si>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</si>
  <si>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</si>
  <si>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</si>
  <si>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</si>
  <si>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</si>
  <si>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</si>
  <si>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</si>
  <si>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</si>
  <si>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</si>
  <si>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</si>
  <si>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</si>
  <si>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</si>
  <si>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</si>
  <si>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</si>
  <si>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</si>
  <si>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</si>
  <si>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</si>
  <si>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</si>
  <si>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</si>
  <si>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</si>
  <si>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</si>
  <si>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</si>
  <si>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</si>
  <si>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</si>
  <si>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</si>
  <si>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</si>
  <si>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</si>
  <si>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</si>
  <si>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</si>
  <si>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</si>
  <si>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</si>
  <si>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</si>
  <si>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</si>
  <si>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</si>
  <si>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</si>
  <si>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</si>
  <si>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</si>
  <si>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</si>
  <si>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</si>
  <si>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</si>
  <si>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</si>
  <si>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</si>
  <si>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</si>
  <si>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</si>
  <si>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</si>
  <si>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</si>
  <si>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</si>
  <si>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</si>
  <si>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</si>
  <si>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</si>
  <si>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</si>
  <si>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</si>
  <si>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</si>
  <si>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</si>
  <si>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</si>
  <si>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</si>
  <si>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</si>
  <si>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</si>
  <si>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</si>
  <si>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</si>
  <si>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</si>
  <si>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</si>
  <si>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</si>
  <si>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</si>
  <si>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</si>
  <si>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</si>
  <si>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</si>
  <si>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</si>
  <si>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</si>
  <si>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</si>
  <si>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</si>
  <si>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</si>
  <si>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</si>
  <si>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</si>
  <si>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</si>
  <si>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</si>
  <si>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</si>
  <si>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</si>
  <si>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</si>
  <si>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</si>
  <si>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</si>
  <si>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</si>
  <si>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</si>
  <si>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</si>
  <si>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</si>
  <si>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</si>
  <si>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</si>
  <si>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</si>
  <si>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</si>
  <si>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</si>
  <si>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</si>
  <si>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</si>
  <si>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</si>
  <si>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</si>
  <si>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</si>
  <si>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</si>
  <si>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</si>
  <si>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</si>
  <si>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</si>
  <si>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</si>
  <si>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</si>
  <si>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</si>
  <si>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</si>
  <si>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</si>
  <si>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</si>
  <si>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</si>
  <si>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</si>
  <si>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</si>
  <si>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</si>
  <si>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</si>
  <si>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</si>
  <si>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</si>
  <si>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</si>
  <si>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</si>
  <si>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</si>
  <si>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</si>
  <si>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</si>
  <si>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</si>
  <si>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</si>
  <si>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</si>
  <si>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</si>
  <si>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</si>
  <si>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</si>
  <si>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</si>
  <si>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</si>
  <si>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</si>
  <si>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</si>
  <si>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</si>
  <si>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</si>
  <si>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</si>
  <si>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</si>
  <si>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</si>
  <si>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</si>
  <si>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</si>
  <si>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</si>
  <si>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</si>
  <si>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</si>
  <si>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</si>
  <si>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</si>
  <si>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</si>
  <si>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</si>
  <si>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</si>
  <si>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</si>
  <si>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</si>
  <si>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</si>
  <si>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</si>
  <si>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</si>
  <si>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</si>
  <si>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</si>
  <si>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</si>
  <si>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</si>
  <si>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</si>
  <si>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</si>
  <si>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</si>
  <si>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</si>
  <si>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</si>
  <si>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</si>
  <si>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</si>
  <si>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</si>
  <si>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</si>
  <si>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</si>
  <si>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</si>
  <si>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</si>
  <si>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</si>
  <si>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</si>
  <si>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</si>
  <si>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</si>
  <si>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</si>
  <si>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</si>
  <si>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</si>
  <si>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</si>
  <si>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</si>
  <si>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</si>
  <si>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</si>
  <si>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</si>
  <si>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</si>
  <si>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</si>
  <si>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</si>
  <si>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</si>
  <si>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</si>
  <si>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</si>
  <si>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</si>
  <si>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</si>
  <si>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</si>
  <si>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</si>
  <si>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</si>
  <si>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</si>
  <si>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</si>
  <si>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</si>
  <si>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</si>
  <si>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</si>
  <si>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</si>
  <si>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</si>
  <si>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</si>
  <si>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</si>
  <si>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</si>
  <si>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</si>
  <si>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</si>
  <si>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</si>
  <si>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</si>
  <si>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</si>
  <si>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</si>
  <si>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</si>
  <si>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</si>
  <si>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</si>
  <si>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</si>
  <si>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</si>
  <si>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</si>
  <si>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</si>
  <si>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</si>
  <si>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</si>
  <si>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</si>
  <si>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</si>
  <si>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</si>
  <si>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</si>
  <si>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</si>
  <si>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</si>
  <si>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</si>
  <si>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</si>
  <si>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</si>
  <si>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</si>
  <si>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</si>
  <si>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</si>
  <si>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</si>
  <si>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</si>
  <si>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</si>
  <si>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</si>
  <si>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</si>
  <si>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</si>
  <si>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</si>
  <si>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</si>
  <si>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</si>
  <si>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</si>
  <si>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</si>
  <si>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</si>
  <si>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</si>
  <si>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</si>
  <si>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</si>
  <si>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</si>
  <si>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</si>
  <si>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</si>
  <si>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</si>
  <si>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</si>
  <si>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</si>
  <si>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</si>
  <si>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</si>
  <si>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</si>
  <si>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</si>
  <si>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</si>
  <si>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</si>
  <si>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</si>
  <si>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</si>
  <si>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</si>
  <si>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</si>
  <si>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</si>
  <si>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</si>
  <si>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</si>
  <si>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</si>
  <si>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</si>
  <si>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</si>
  <si>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</si>
  <si>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</si>
  <si>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</si>
  <si>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</si>
  <si>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</si>
  <si>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</si>
  <si>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</si>
  <si>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</si>
  <si>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</si>
  <si>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</si>
  <si>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</si>
  <si>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</si>
  <si>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</si>
  <si>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</si>
  <si>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</si>
  <si>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</si>
  <si>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</si>
  <si>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</si>
  <si>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</si>
  <si>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</si>
  <si>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</si>
  <si>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</si>
  <si>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</si>
  <si>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</si>
  <si>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</si>
  <si>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</si>
  <si>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</si>
  <si>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</si>
  <si>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</si>
  <si>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</si>
  <si>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</si>
  <si>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</si>
  <si>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</si>
  <si>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</si>
  <si>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</si>
  <si>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</si>
  <si>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</si>
  <si>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</si>
  <si>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</si>
  <si>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</si>
  <si>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</si>
  <si>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</si>
  <si>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</si>
  <si>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</si>
  <si>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</si>
  <si>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</si>
  <si>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</si>
  <si>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</si>
  <si>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</si>
  <si>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</si>
  <si>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</si>
  <si>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</si>
  <si>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</si>
  <si>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</si>
  <si>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</si>
  <si>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</si>
  <si>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</si>
  <si>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</si>
  <si>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</si>
  <si>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</si>
  <si>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</si>
  <si>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</si>
  <si>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</si>
  <si>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</si>
  <si>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</si>
  <si>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</si>
  <si>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</si>
  <si>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</si>
  <si>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</si>
  <si>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</si>
  <si>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</si>
  <si>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</si>
  <si>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</si>
  <si>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</si>
  <si>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</si>
  <si>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</si>
  <si>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</si>
  <si>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</si>
  <si>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</si>
  <si>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</si>
  <si>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</si>
  <si>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</si>
  <si>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</si>
  <si>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</si>
  <si>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</si>
  <si>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</si>
  <si>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</si>
  <si>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</si>
  <si>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</si>
  <si>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</si>
  <si>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</si>
  <si>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</si>
  <si>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</si>
  <si>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</si>
  <si>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</si>
  <si>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</si>
  <si>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</si>
  <si>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</si>
  <si>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</si>
  <si>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</si>
  <si>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</si>
  <si>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</si>
  <si>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</si>
  <si>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</si>
  <si>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</si>
  <si>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</si>
  <si>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</si>
  <si>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</si>
  <si>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</si>
  <si>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</si>
  <si>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</si>
  <si>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</si>
  <si>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</si>
  <si>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</si>
  <si>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</si>
  <si>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</si>
  <si>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</si>
  <si>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</si>
  <si>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</si>
  <si>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</si>
  <si>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</si>
  <si>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</si>
  <si>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</si>
  <si>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</si>
  <si>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</si>
  <si>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</si>
  <si>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</si>
  <si>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</si>
  <si>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</si>
  <si>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</si>
  <si>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</si>
  <si>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</si>
  <si>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</si>
  <si>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</si>
  <si>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</si>
  <si>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</si>
  <si>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</si>
  <si>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</si>
  <si>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</si>
  <si>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</si>
  <si>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</si>
  <si>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</si>
  <si>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</si>
  <si>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</si>
  <si>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</si>
  <si>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</si>
  <si>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</si>
  <si>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</si>
  <si>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</si>
  <si>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</si>
  <si>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</si>
  <si>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</si>
  <si>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</si>
  <si>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</si>
  <si>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</si>
  <si>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</si>
  <si>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</si>
  <si>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</si>
  <si>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</si>
  <si>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</si>
  <si>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</si>
  <si>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</si>
  <si>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</si>
  <si>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</si>
  <si>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</si>
  <si>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</si>
  <si>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</si>
  <si>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</si>
  <si>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</si>
  <si>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</si>
  <si>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</si>
  <si>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</si>
  <si>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</si>
  <si>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</si>
  <si>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</si>
  <si>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</si>
  <si>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</si>
  <si>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</si>
  <si>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</si>
  <si>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</si>
  <si>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</si>
  <si>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</si>
  <si>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</si>
  <si>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</si>
  <si>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</si>
  <si>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</si>
  <si>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</si>
  <si>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</si>
  <si>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</si>
  <si>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</si>
  <si>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</si>
  <si>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</si>
  <si>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</si>
  <si>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</si>
  <si>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</si>
  <si>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</si>
  <si>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</si>
  <si>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</si>
  <si>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</si>
  <si>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</si>
  <si>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</si>
  <si>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</si>
  <si>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</si>
  <si>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</si>
  <si>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</si>
  <si>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</si>
  <si>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</si>
  <si>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</si>
  <si>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</si>
  <si>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</si>
  <si>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</si>
  <si>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</si>
  <si>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</si>
  <si>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</si>
  <si>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</si>
  <si>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</si>
  <si>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</si>
  <si>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</si>
  <si>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</si>
  <si>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</si>
  <si>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</si>
  <si>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</si>
  <si>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</si>
  <si>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</si>
  <si>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</si>
  <si>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</si>
  <si>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</si>
  <si>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</si>
  <si>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</si>
  <si>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</si>
  <si>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</si>
  <si>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</si>
  <si>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</si>
  <si>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</si>
  <si>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</si>
  <si>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</si>
  <si>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</si>
  <si>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</si>
  <si>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</si>
  <si>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</si>
  <si>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</si>
  <si>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</si>
  <si>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</si>
  <si>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</si>
  <si>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</si>
  <si>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</si>
  <si>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</si>
  <si>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</si>
  <si>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</si>
  <si>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</si>
  <si>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</si>
  <si>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</si>
  <si>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</si>
  <si>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</si>
  <si>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</si>
  <si>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</si>
  <si>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</si>
  <si>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</si>
  <si>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</si>
  <si>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</si>
  <si>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</si>
  <si>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</si>
  <si>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</si>
  <si>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</si>
  <si>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</si>
  <si>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</si>
  <si>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</si>
  <si>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</si>
  <si>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</si>
  <si>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</si>
  <si>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</si>
  <si>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</si>
  <si>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</si>
  <si>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</si>
  <si>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</si>
  <si>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</si>
  <si>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</si>
  <si>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</si>
  <si>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</si>
  <si>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</si>
  <si>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</si>
  <si>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</si>
  <si>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</si>
  <si>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</si>
  <si>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</si>
  <si>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</si>
  <si>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</si>
  <si>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</si>
  <si>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</si>
  <si>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</si>
  <si>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</si>
  <si>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</si>
  <si>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</si>
  <si>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</si>
  <si>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</si>
  <si>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</si>
  <si>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</si>
  <si>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</si>
  <si>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</si>
  <si>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</si>
  <si>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</si>
  <si>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</si>
  <si>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</si>
  <si>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</si>
  <si>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</si>
  <si>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</si>
  <si>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</si>
  <si>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</si>
  <si>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</si>
  <si>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</si>
  <si>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</si>
  <si>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</si>
  <si>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</si>
  <si>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</si>
  <si>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</si>
  <si>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</si>
  <si>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</si>
  <si>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</si>
  <si>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</si>
  <si>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</si>
  <si>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</si>
  <si>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</si>
  <si>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</si>
  <si>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</si>
  <si>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</si>
  <si>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</si>
  <si>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</si>
  <si>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</si>
  <si>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</si>
  <si>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</si>
  <si>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</si>
  <si>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</si>
  <si>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</si>
  <si>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</si>
  <si>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</si>
  <si>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</si>
  <si>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</si>
  <si>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</si>
  <si>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</si>
  <si>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</si>
  <si>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</si>
  <si>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</si>
  <si>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</si>
  <si>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</si>
  <si>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</si>
  <si>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</si>
  <si>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</si>
  <si>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</si>
  <si>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</si>
  <si>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</si>
  <si>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</si>
  <si>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</si>
  <si>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</si>
  <si>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</si>
  <si>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</si>
  <si>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</si>
  <si>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</si>
  <si>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</si>
  <si>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</si>
  <si>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</si>
  <si>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</si>
  <si>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</si>
  <si>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</si>
  <si>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</si>
  <si>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</si>
  <si>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</si>
  <si>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</si>
  <si>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</si>
  <si>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</si>
  <si>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</si>
  <si>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</si>
  <si>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</si>
  <si>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</si>
  <si>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</si>
  <si>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</si>
  <si>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</si>
  <si>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</si>
  <si>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</si>
  <si>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</si>
  <si>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</si>
  <si>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</si>
  <si>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</si>
  <si>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</si>
  <si>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</si>
  <si>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</si>
  <si>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</si>
  <si>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</si>
  <si>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</si>
  <si>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</si>
  <si>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</si>
  <si>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</si>
  <si>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</si>
  <si>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</si>
  <si>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</si>
  <si>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</si>
  <si>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</si>
  <si>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</si>
  <si>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</si>
  <si>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</si>
  <si>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</si>
  <si>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</si>
  <si>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</si>
  <si>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</si>
  <si>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</si>
  <si>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</si>
  <si>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</si>
  <si>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</si>
  <si>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</si>
  <si>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</si>
  <si>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</si>
  <si>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</si>
  <si>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</si>
  <si>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</si>
  <si>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</si>
  <si>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</si>
  <si>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</si>
  <si>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</si>
  <si>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</si>
  <si>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</si>
  <si>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</si>
  <si>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</si>
  <si>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</si>
  <si>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</si>
  <si>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</si>
  <si>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</si>
  <si>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</si>
  <si>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</si>
  <si>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</si>
  <si>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</si>
  <si>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</si>
  <si>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</si>
  <si>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</si>
  <si>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</si>
  <si>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</si>
  <si>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</si>
  <si>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</si>
  <si>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</si>
  <si>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</si>
  <si>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</si>
  <si>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</si>
  <si>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</si>
  <si>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</si>
  <si>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</si>
  <si>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</si>
  <si>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</si>
  <si>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</si>
  <si>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</si>
  <si>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</si>
  <si>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</si>
  <si>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</si>
  <si>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</si>
  <si>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</si>
  <si>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</si>
  <si>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</si>
  <si>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</si>
  <si>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</si>
  <si>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</si>
  <si>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</si>
  <si>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</si>
  <si>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</si>
  <si>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</si>
  <si>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</si>
  <si>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</si>
  <si>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</si>
  <si>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</si>
  <si>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</si>
  <si>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</si>
  <si>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</si>
  <si>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</si>
  <si>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</si>
  <si>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</si>
  <si>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</si>
  <si>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</si>
  <si>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</si>
  <si>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</si>
  <si>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</si>
  <si>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</si>
  <si>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</si>
  <si>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</si>
  <si>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</si>
  <si>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</si>
  <si>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</si>
  <si>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</si>
  <si>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</si>
  <si>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</si>
  <si>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</si>
  <si>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</si>
  <si>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</si>
  <si>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</si>
  <si>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</si>
  <si>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</si>
  <si>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</si>
  <si>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</si>
  <si>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</si>
  <si>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</si>
  <si>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</si>
  <si>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</si>
  <si>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</si>
  <si>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</si>
  <si>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</si>
  <si>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</si>
  <si>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</si>
  <si>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</si>
  <si>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</si>
  <si>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</si>
  <si>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</si>
  <si>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</si>
  <si>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</si>
  <si>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</si>
  <si>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</si>
  <si>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</si>
  <si>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</si>
  <si>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</si>
  <si>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</si>
  <si>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</si>
  <si>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</si>
  <si>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</si>
  <si>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</si>
  <si>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</si>
  <si>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</si>
  <si>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</si>
  <si>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</si>
  <si>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</si>
  <si>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</si>
  <si>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</si>
  <si>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</si>
  <si>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</si>
  <si>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</si>
  <si>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</si>
  <si>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</si>
  <si>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</si>
  <si>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</si>
  <si>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</si>
  <si>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</si>
  <si>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</si>
  <si>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</si>
  <si>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</si>
  <si>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</si>
  <si>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</si>
  <si>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</si>
  <si>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</si>
  <si>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</si>
  <si>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</si>
  <si>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</si>
  <si>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</si>
  <si>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</si>
  <si>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</si>
  <si>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</si>
  <si>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</si>
  <si>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</si>
  <si>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</si>
  <si>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</si>
  <si>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</si>
  <si>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</si>
  <si>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</si>
  <si>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</si>
  <si>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</si>
  <si>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</si>
  <si>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</si>
  <si>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</si>
  <si>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</si>
  <si>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</si>
  <si>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</si>
  <si>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</si>
  <si>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</si>
  <si>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</si>
  <si>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</si>
  <si>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</si>
  <si>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</si>
  <si>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</si>
  <si>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</si>
  <si>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</si>
  <si>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</si>
  <si>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</si>
  <si>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</si>
  <si>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</si>
  <si>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</si>
  <si>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</si>
  <si>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</si>
  <si>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</si>
  <si>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</si>
  <si>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</si>
  <si>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</si>
  <si>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</si>
  <si>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</si>
  <si>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</si>
  <si>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</si>
  <si>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</si>
  <si>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</si>
  <si>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</si>
  <si>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</si>
  <si>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</si>
  <si>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</si>
  <si>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</si>
  <si>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</si>
  <si>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</si>
  <si>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</si>
  <si>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</si>
  <si>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</si>
  <si>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</si>
  <si>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</si>
  <si>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</si>
  <si>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</si>
  <si>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</si>
  <si>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</si>
  <si>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</si>
  <si>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</si>
  <si>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</si>
  <si>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</si>
  <si>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</si>
  <si>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</si>
  <si>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</si>
  <si>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</si>
  <si>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</si>
  <si>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</si>
  <si>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</si>
  <si>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</si>
  <si>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</si>
  <si>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</si>
  <si>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</si>
  <si>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</si>
  <si>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</si>
  <si>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</si>
  <si>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</si>
  <si>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</si>
  <si>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</si>
  <si>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</si>
  <si>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</si>
  <si>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</si>
  <si>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</si>
  <si>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</si>
  <si>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</si>
  <si>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</si>
  <si>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</si>
  <si>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</si>
  <si>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</si>
  <si>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</si>
  <si>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</si>
  <si>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</si>
  <si>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</si>
  <si>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</si>
  <si>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</si>
  <si>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</si>
  <si>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</si>
  <si>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</si>
  <si>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</si>
  <si>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</si>
  <si>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</si>
  <si>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</si>
  <si>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</si>
  <si>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</si>
  <si>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</si>
  <si>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</si>
  <si>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</si>
  <si>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</si>
  <si>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</si>
  <si>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</si>
  <si>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</si>
  <si>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</si>
  <si>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</si>
  <si>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</si>
  <si>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</si>
  <si>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</si>
  <si>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</si>
  <si>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</si>
  <si>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</si>
  <si>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</si>
  <si>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</si>
  <si>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</si>
  <si>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</si>
  <si>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</si>
  <si>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</si>
  <si>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</si>
  <si>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</si>
  <si>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</si>
  <si>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</si>
  <si>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</si>
  <si>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</si>
  <si>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</si>
  <si>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</si>
  <si>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</si>
  <si>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</si>
  <si>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</si>
  <si>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</si>
  <si>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</si>
  <si>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</si>
  <si>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</si>
  <si>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</si>
  <si>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</si>
  <si>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</si>
  <si>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</si>
  <si>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</si>
  <si>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</si>
  <si>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</si>
  <si>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</si>
  <si>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</si>
  <si>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</si>
  <si>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</si>
  <si>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</si>
  <si>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</si>
  <si>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</si>
  <si>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</si>
  <si>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</si>
  <si>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</si>
  <si>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</si>
  <si>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</si>
  <si>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</si>
  <si>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</si>
  <si>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</si>
  <si>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</si>
  <si>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</si>
  <si>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</si>
  <si>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</si>
  <si>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</si>
  <si>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</si>
  <si>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</si>
  <si>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</si>
  <si>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</si>
  <si>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</si>
  <si>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</si>
  <si>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</si>
  <si>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</si>
  <si>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</si>
  <si>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</si>
  <si>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</si>
  <si>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</si>
  <si>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</si>
  <si>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</si>
  <si>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</si>
  <si>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</si>
  <si>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</si>
  <si>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</si>
  <si>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</si>
  <si>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</si>
  <si>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</si>
  <si>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</si>
  <si>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</si>
  <si>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</si>
  <si>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</si>
  <si>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</si>
  <si>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</si>
  <si>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</si>
  <si>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</si>
  <si>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</si>
  <si>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</si>
  <si>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</si>
  <si>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</si>
  <si>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</si>
  <si>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</si>
  <si>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</si>
  <si>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</si>
  <si>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</si>
  <si>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</si>
  <si>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</si>
  <si>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</si>
  <si>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</si>
  <si>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</si>
  <si>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</si>
  <si>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</si>
  <si>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</si>
  <si>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</si>
  <si>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</si>
  <si>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</si>
  <si>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</si>
  <si>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</si>
  <si>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</si>
  <si>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</si>
  <si>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</si>
  <si>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</si>
  <si>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</si>
  <si>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</si>
  <si>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</si>
  <si>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</si>
  <si>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</si>
  <si>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</si>
  <si>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</si>
  <si>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</si>
  <si>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</si>
  <si>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</si>
  <si>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</si>
  <si>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</si>
  <si>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</si>
  <si>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</si>
  <si>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</si>
  <si>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</si>
  <si>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</si>
  <si>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</si>
  <si>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</si>
  <si>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</si>
  <si>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</si>
  <si>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</si>
  <si>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</si>
  <si>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</si>
  <si>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</si>
  <si>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</si>
  <si>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</si>
  <si>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</si>
  <si>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</si>
  <si>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</si>
  <si>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</si>
  <si>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</si>
  <si>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</si>
  <si>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</si>
  <si>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</si>
  <si>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</si>
  <si>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</si>
  <si>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</si>
  <si>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</si>
  <si>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</si>
  <si>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</si>
  <si>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</si>
  <si>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</si>
  <si>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</si>
  <si>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</si>
  <si>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</si>
  <si>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</si>
  <si>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</si>
  <si>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</si>
  <si>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</si>
  <si>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</si>
  <si>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</si>
  <si>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</si>
  <si>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</si>
  <si>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</si>
  <si>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</si>
  <si>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</si>
  <si>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</si>
  <si>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</si>
  <si>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</si>
  <si>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</si>
  <si>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</si>
  <si>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</si>
  <si>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</si>
  <si>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</si>
  <si>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</si>
  <si>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</si>
  <si>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</si>
  <si>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</si>
  <si>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</si>
  <si>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</si>
  <si>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</si>
  <si>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</si>
  <si>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</si>
  <si>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</si>
  <si>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</si>
  <si>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</si>
  <si>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</si>
  <si>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</si>
  <si>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</si>
  <si>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</si>
  <si>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</si>
  <si>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</si>
  <si>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</si>
  <si>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</si>
  <si>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</si>
  <si>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</si>
  <si>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</si>
  <si>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</si>
  <si>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</si>
  <si>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</si>
  <si>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</si>
  <si>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</si>
  <si>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</si>
  <si>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</si>
  <si>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</si>
  <si>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</si>
  <si>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</si>
  <si>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</si>
  <si>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</si>
  <si>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</si>
  <si>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</si>
  <si>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</si>
  <si>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</si>
  <si>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</si>
  <si>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</si>
  <si>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</si>
  <si>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</si>
  <si>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</si>
  <si>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</si>
  <si>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</si>
  <si>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</si>
  <si>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</si>
  <si>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</si>
  <si>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</si>
  <si>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</si>
  <si>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</si>
  <si>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</si>
  <si>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</si>
  <si>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</si>
  <si>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</si>
  <si>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</si>
  <si>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</si>
  <si>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</si>
  <si>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</si>
  <si>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</si>
  <si>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</si>
  <si>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</si>
  <si>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</si>
  <si>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</si>
  <si>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</si>
  <si>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</si>
  <si>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</si>
  <si>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</si>
  <si>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</si>
  <si>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</si>
  <si>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</si>
  <si>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</si>
  <si>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</si>
  <si>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</si>
  <si>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</si>
  <si>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</si>
  <si>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</si>
  <si>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</si>
  <si>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</si>
  <si>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</si>
  <si>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</si>
  <si>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</si>
  <si>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</si>
  <si>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</si>
  <si>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</si>
  <si>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</si>
  <si>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</si>
  <si>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</si>
  <si>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</si>
  <si>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</si>
  <si>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</si>
  <si>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</si>
  <si>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</si>
  <si>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</si>
  <si>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</si>
  <si>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</si>
  <si>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</si>
  <si>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</si>
  <si>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</si>
  <si>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</si>
  <si>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</si>
  <si>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</si>
  <si>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</si>
  <si>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</si>
  <si>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</si>
  <si>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</si>
  <si>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</si>
  <si>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</si>
  <si>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</si>
  <si>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</si>
  <si>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</si>
  <si>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</si>
  <si>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</si>
  <si>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</si>
  <si>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</si>
  <si>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</si>
  <si>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</si>
  <si>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</si>
  <si>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</si>
  <si>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</si>
  <si>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</si>
  <si>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</si>
  <si>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</si>
  <si>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</si>
  <si>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</si>
  <si>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</si>
  <si>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</si>
  <si>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</si>
  <si>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</si>
  <si>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</si>
  <si>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</si>
  <si>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</si>
  <si>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</si>
  <si>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</si>
  <si>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</si>
  <si>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</si>
  <si>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</si>
  <si>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</si>
  <si>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</si>
  <si>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</si>
  <si>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</si>
  <si>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</si>
  <si>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</si>
  <si>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</si>
  <si>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</si>
  <si>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</si>
  <si>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</si>
  <si>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</si>
  <si>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</si>
  <si>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</si>
  <si>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</si>
  <si>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</si>
  <si>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</si>
  <si>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</si>
  <si>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</si>
  <si>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</si>
  <si>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</si>
  <si>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</si>
  <si>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</si>
  <si>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</si>
  <si>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</si>
  <si>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</si>
  <si>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</si>
  <si>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</si>
  <si>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</si>
  <si>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</si>
  <si>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</si>
  <si>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</si>
  <si>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</si>
  <si>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</si>
  <si>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</si>
  <si>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</si>
  <si>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</si>
  <si>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</si>
  <si>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</si>
  <si>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</si>
  <si>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</si>
  <si>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</si>
  <si>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</si>
  <si>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</si>
  <si>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</si>
  <si>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</si>
  <si>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</si>
  <si>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</si>
  <si>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</si>
  <si>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</si>
  <si>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</si>
  <si>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</si>
  <si>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</si>
  <si>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</si>
  <si>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</si>
  <si>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</si>
  <si>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</si>
  <si>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</si>
  <si>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</si>
  <si>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</si>
  <si>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</si>
  <si>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</si>
  <si>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</si>
  <si>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</si>
  <si>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</si>
  <si>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</si>
  <si>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</si>
  <si>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</si>
  <si>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</si>
  <si>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</si>
  <si>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</si>
  <si>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</si>
  <si>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</si>
  <si>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</si>
  <si>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</si>
  <si>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</si>
  <si>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</si>
  <si>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</si>
  <si>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</si>
  <si>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</si>
  <si>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</si>
  <si>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</si>
  <si>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</si>
  <si>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</si>
  <si>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</si>
  <si>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</si>
  <si>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</si>
  <si>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</si>
  <si>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</si>
  <si>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</si>
  <si>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</si>
  <si>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</si>
  <si>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</si>
  <si>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</si>
  <si>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</si>
  <si>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</si>
  <si>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</si>
  <si>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</si>
  <si>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</si>
  <si>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</si>
  <si>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</si>
  <si>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</si>
  <si>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</si>
  <si>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</si>
  <si>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</si>
  <si>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</si>
  <si>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</si>
  <si>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</si>
  <si>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</si>
  <si>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</si>
  <si>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</si>
  <si>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</si>
  <si>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</si>
  <si>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</si>
  <si>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</si>
  <si>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</si>
  <si>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</si>
  <si>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</si>
  <si>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</si>
  <si>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</si>
  <si>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</si>
  <si>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</si>
  <si>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</si>
  <si>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</si>
  <si>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</si>
  <si>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</si>
  <si>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</si>
  <si>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</si>
  <si>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</si>
  <si>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</si>
  <si>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</si>
  <si>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</si>
  <si>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</si>
  <si>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</si>
  <si>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</si>
  <si>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</si>
  <si>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</si>
  <si>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</si>
  <si>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</si>
  <si>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</si>
  <si>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</si>
  <si>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</si>
  <si>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</si>
  <si>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</si>
  <si>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</si>
  <si>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</si>
  <si>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</si>
  <si>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</si>
  <si>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</si>
  <si>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</si>
  <si>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</si>
  <si>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</si>
  <si>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</si>
  <si>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</si>
  <si>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</si>
  <si>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</si>
  <si>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</si>
  <si>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</si>
  <si>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</si>
  <si>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</si>
  <si>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</si>
  <si>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</si>
  <si>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</si>
  <si>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</si>
  <si>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</si>
  <si>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</si>
  <si>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</si>
  <si>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</si>
  <si>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</si>
  <si>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</si>
  <si>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</si>
  <si>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</si>
  <si>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</si>
  <si>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</si>
  <si>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</si>
  <si>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</si>
  <si>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</si>
  <si>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</si>
  <si>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</si>
  <si>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</si>
  <si>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</si>
  <si>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</si>
  <si>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</si>
  <si>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</si>
  <si>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</si>
  <si>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</si>
  <si>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</si>
  <si>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</si>
  <si>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</si>
  <si>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</si>
  <si>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</si>
  <si>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</si>
  <si>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</si>
  <si>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</si>
  <si>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</si>
  <si>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</si>
  <si>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</si>
  <si>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</si>
  <si>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</si>
  <si>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</si>
  <si>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</si>
  <si>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</si>
  <si>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</si>
  <si>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</si>
  <si>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</si>
  <si>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</si>
  <si>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</si>
  <si>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</si>
  <si>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</si>
  <si>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</si>
  <si>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</si>
  <si>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</si>
  <si>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</si>
  <si>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</si>
  <si>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</si>
  <si>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</si>
  <si>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</si>
  <si>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</si>
  <si>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</si>
  <si>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</si>
  <si>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</si>
  <si>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</si>
  <si>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</si>
  <si>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</si>
  <si>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</si>
  <si>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</si>
  <si>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</si>
  <si>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</si>
  <si>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</si>
  <si>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</si>
  <si>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</si>
  <si>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</si>
  <si>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</si>
  <si>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</si>
  <si>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</si>
  <si>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</si>
  <si>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</si>
  <si>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</si>
  <si>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</si>
  <si>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</si>
  <si>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</si>
  <si>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</si>
  <si>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</si>
  <si>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</si>
  <si>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</si>
  <si>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</si>
  <si>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</si>
  <si>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</si>
  <si>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</si>
  <si>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</si>
  <si>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</si>
  <si>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</si>
  <si>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</si>
  <si>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</si>
  <si>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</si>
  <si>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</si>
  <si>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</si>
  <si>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</si>
  <si>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</si>
  <si>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</si>
  <si>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</si>
  <si>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</si>
  <si>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</si>
  <si>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</si>
  <si>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</si>
  <si>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</si>
  <si>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</si>
  <si>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</si>
  <si>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</si>
  <si>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</si>
  <si>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</si>
  <si>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</si>
  <si>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</si>
  <si>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</si>
  <si>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</si>
  <si>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</si>
  <si>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</si>
  <si>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</si>
  <si>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</si>
  <si>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</si>
  <si>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</si>
  <si>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</si>
  <si>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</si>
  <si>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</si>
  <si>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</si>
  <si>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</si>
  <si>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</si>
  <si>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</si>
  <si>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</si>
  <si>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</si>
  <si>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</si>
  <si>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</si>
  <si>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</si>
  <si>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</si>
  <si>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</si>
  <si>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</si>
  <si>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</si>
  <si>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</si>
  <si>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</si>
  <si>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</si>
  <si>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</si>
  <si>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</si>
  <si>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</si>
  <si>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</si>
  <si>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</si>
  <si>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</si>
  <si>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</si>
  <si>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</si>
  <si>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</si>
  <si>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</si>
  <si>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</si>
  <si>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</si>
  <si>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</si>
  <si>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</si>
  <si>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</si>
  <si>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</si>
  <si>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</si>
  <si>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</si>
  <si>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</si>
  <si>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</si>
  <si>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</si>
  <si>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</si>
  <si>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</si>
  <si>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</si>
  <si>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</si>
  <si>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</si>
  <si>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</si>
  <si>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</si>
  <si>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</si>
  <si>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GR-586
GR-1024
GR-1069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</si>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</sst>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7629184"/>
        <c:axId val="107643264"/>
      </c:barChart>
      <c:catAx>
        <c:axId val="10762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643264"/>
        <c:crosses val="autoZero"/>
        <c:auto val="1"/>
        <c:lblAlgn val="ctr"/>
        <c:lblOffset val="100"/>
        <c:noMultiLvlLbl val="0"/>
      </c:catAx>
      <c:valAx>
        <c:axId val="10764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6291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139648"/>
        <c:axId val="108141184"/>
      </c:barChart>
      <c:catAx>
        <c:axId val="10813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141184"/>
        <c:crosses val="autoZero"/>
        <c:auto val="1"/>
        <c:lblAlgn val="ctr"/>
        <c:lblOffset val="100"/>
        <c:noMultiLvlLbl val="0"/>
      </c:catAx>
      <c:valAx>
        <c:axId val="1081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13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15619328"/>
        <c:axId val="115620864"/>
      </c:barChart>
      <c:catAx>
        <c:axId val="1156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620864"/>
        <c:crosses val="autoZero"/>
        <c:auto val="1"/>
        <c:lblAlgn val="ctr"/>
        <c:lblOffset val="100"/>
        <c:noMultiLvlLbl val="0"/>
      </c:catAx>
      <c:valAx>
        <c:axId val="1156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6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14733056"/>
        <c:axId val="114734592"/>
      </c:barChart>
      <c:catAx>
        <c:axId val="114733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34592"/>
        <c:crosses val="autoZero"/>
        <c:auto val="1"/>
        <c:lblAlgn val="ctr"/>
        <c:lblOffset val="100"/>
        <c:noMultiLvlLbl val="0"/>
      </c:catAx>
      <c:valAx>
        <c:axId val="1147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61404032"/>
        <c:axId val="161405568"/>
      </c:barChart>
      <c:catAx>
        <c:axId val="1614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405568"/>
        <c:crosses val="autoZero"/>
        <c:auto val="1"/>
        <c:lblAlgn val="ctr"/>
        <c:lblOffset val="100"/>
        <c:noMultiLvlLbl val="0"/>
      </c:catAx>
      <c:valAx>
        <c:axId val="16140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4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1" totalsRowShown="0" headerRowDxfId="16434" dataDxfId="16433">
  <autoFilter ref="A1:Y291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50" totalsRowShown="0" headerRowDxfId="16407" headerRowBorderDxfId="16406" headerRowCellStyle="Énfasis6">
  <autoFilter ref="A1:J1050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V1" activePane="topRight" state="frozen"/>
      <selection pane="topRight" activeCell="JF6" sqref="JF6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3" width="17" style="8" customWidth="1"/>
    <col min="26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/>
      <c r="JF2" s="2347"/>
      <c r="JG2" s="2347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/>
      <c r="JD3" s="2347"/>
      <c r="JE3" s="2347"/>
      <c r="JF3" s="2347"/>
      <c r="JG3" s="2347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347" t="s">
        <v>17948</v>
      </c>
      <c r="JG4" s="2347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17950</v>
      </c>
      <c r="JE5" s="2347"/>
      <c r="JF5" s="2347"/>
      <c r="JG5" s="2347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/>
      <c r="JD6" s="2347"/>
      <c r="JE6" s="2347"/>
      <c r="JF6" s="2347"/>
      <c r="JG6" s="2347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1"/>
  <sheetViews>
    <sheetView tabSelected="1" zoomScaleNormal="100" workbookViewId="0">
      <pane xSplit="7" ySplit="1" topLeftCell="O281" activePane="bottomRight" state="frozen"/>
      <selection pane="topRight" activeCell="E1" sqref="E1"/>
      <selection pane="bottomLeft" activeCell="A3" sqref="A3"/>
      <selection pane="bottomRight" activeCell="O289" sqref="O289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45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62.5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27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12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8">
        <f>Tabla1[[#This Row],[Horas Estimadas Programacion]]-Tabla1[[#This Row],[Horas Reales]]</f>
        <v>-14</v>
      </c>
      <c r="W285" s="2389">
        <f>IFERROR(Tabla1[[#This Row],[Diferencia]]/Tabla1[[#This Row],[Horas Reales]],"")</f>
        <v>-0.875</v>
      </c>
      <c r="X285" s="2390">
        <f>MONTH(Tabla1[[#This Row],[Fecha]])</f>
        <v>4</v>
      </c>
      <c r="Y285" s="2390">
        <f ca="1">SUMIF(Tabla4[[#All],[RCR]:[Horas Empleadas]],Tabla1[[#This Row],[RCR]],Tabla4[[#All],[Horas Empleadas]])</f>
        <v>18.5</v>
      </c>
    </row>
    <row r="286" spans="1:25" ht="25.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83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82"/>
      <c r="S286" s="2387"/>
      <c r="T286" s="2386"/>
      <c r="U286" s="2384"/>
      <c r="V286" s="2388">
        <f>Tabla1[[#This Row],[Horas Estimadas Programacion]]-Tabla1[[#This Row],[Horas Reales]]</f>
        <v>2</v>
      </c>
      <c r="W286" s="2389" t="str">
        <f>IFERROR(Tabla1[[#This Row],[Diferencia]]/Tabla1[[#This Row],[Horas Reales]],"")</f>
        <v/>
      </c>
      <c r="X286" s="2390">
        <f>MONTH(Tabla1[[#This Row],[Fecha]])</f>
        <v>4</v>
      </c>
      <c r="Y286" s="2390">
        <f ca="1">SUMIF(Tabla4[[#All],[RCR]:[Horas Empleadas]],Tabla1[[#This Row],[RCR]],Tabla4[[#All],[Horas Empleadas]])</f>
        <v>3.5</v>
      </c>
    </row>
    <row r="287" spans="1:25" ht="25.5">
      <c r="A287" s="2379">
        <v>42478</v>
      </c>
      <c r="B287" s="2381" t="s">
        <v>17951</v>
      </c>
      <c r="C287" s="2383"/>
      <c r="D287" s="2260" t="s">
        <v>49</v>
      </c>
      <c r="E287" s="2338" t="s">
        <v>17955</v>
      </c>
      <c r="F287" s="2275" t="s">
        <v>83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82"/>
      <c r="S287" s="2387"/>
      <c r="T287" s="2386"/>
      <c r="U287" s="2384"/>
      <c r="V287" s="2388">
        <f>Tabla1[[#This Row],[Horas Estimadas Programacion]]-Tabla1[[#This Row],[Horas Reales]]</f>
        <v>5</v>
      </c>
      <c r="W287" s="2389" t="str">
        <f>IFERROR(Tabla1[[#This Row],[Diferencia]]/Tabla1[[#This Row],[Horas Reales]],"")</f>
        <v/>
      </c>
      <c r="X287" s="2390">
        <f>MONTH(Tabla1[[#This Row],[Fecha]])</f>
        <v>4</v>
      </c>
      <c r="Y287" s="2390">
        <f ca="1">SUMIF(Tabla4[[#All],[RCR]:[Horas Empleadas]],Tabla1[[#This Row],[RCR]],Tabla4[[#All],[Horas Empleadas]])</f>
        <v>0</v>
      </c>
    </row>
    <row r="288" spans="1:25" ht="25.5">
      <c r="A288" s="2379">
        <v>42478</v>
      </c>
      <c r="B288" s="2381" t="s">
        <v>17952</v>
      </c>
      <c r="C288" s="2383"/>
      <c r="D288" s="2260" t="s">
        <v>49</v>
      </c>
      <c r="E288" s="2384" t="s">
        <v>17956</v>
      </c>
      <c r="F288" s="2275" t="s">
        <v>83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82"/>
      <c r="S288" s="2387"/>
      <c r="T288" s="2386"/>
      <c r="U288" s="2384"/>
      <c r="V288" s="2388">
        <f>Tabla1[[#This Row],[Horas Estimadas Programacion]]-Tabla1[[#This Row],[Horas Reales]]</f>
        <v>4</v>
      </c>
      <c r="W288" s="2389" t="str">
        <f>IFERROR(Tabla1[[#This Row],[Diferencia]]/Tabla1[[#This Row],[Horas Reales]],"")</f>
        <v/>
      </c>
      <c r="X288" s="2390">
        <f>MONTH(Tabla1[[#This Row],[Fecha]])</f>
        <v>4</v>
      </c>
      <c r="Y288" s="2390">
        <f ca="1">SUMIF(Tabla4[[#All],[RCR]:[Horas Empleadas]],Tabla1[[#This Row],[RCR]],Tabla4[[#All],[Horas Empleadas]])</f>
        <v>0</v>
      </c>
    </row>
    <row r="289" spans="1:25" ht="25.5">
      <c r="A289" s="2379">
        <v>42478</v>
      </c>
      <c r="B289" s="2381" t="s">
        <v>17953</v>
      </c>
      <c r="C289" s="2383"/>
      <c r="D289" s="2260" t="s">
        <v>49</v>
      </c>
      <c r="E289" s="2384" t="s">
        <v>17957</v>
      </c>
      <c r="F289" s="2275" t="s">
        <v>87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86"/>
      <c r="P289" s="2382"/>
      <c r="Q289" s="2379"/>
      <c r="R289" s="2382"/>
      <c r="S289" s="2387"/>
      <c r="T289" s="2386"/>
      <c r="U289" s="2384"/>
      <c r="V289" s="2388">
        <f>Tabla1[[#This Row],[Horas Estimadas Programacion]]-Tabla1[[#This Row],[Horas Reales]]</f>
        <v>4</v>
      </c>
      <c r="W289" s="2389" t="str">
        <f>IFERROR(Tabla1[[#This Row],[Diferencia]]/Tabla1[[#This Row],[Horas Reales]],"")</f>
        <v/>
      </c>
      <c r="X289" s="2390">
        <f>MONTH(Tabla1[[#This Row],[Fecha]])</f>
        <v>4</v>
      </c>
      <c r="Y289" s="2390">
        <f ca="1">SUMIF(Tabla4[[#All],[RCR]:[Horas Empleadas]],Tabla1[[#This Row],[RCR]],Tabla4[[#All],[Horas Empleadas]])</f>
        <v>0</v>
      </c>
    </row>
    <row r="290" spans="1:25" ht="25.5">
      <c r="A290" s="2379">
        <v>42478</v>
      </c>
      <c r="B290" s="2381" t="s">
        <v>17948</v>
      </c>
      <c r="C290" s="2383"/>
      <c r="D290" s="2260" t="s">
        <v>49</v>
      </c>
      <c r="E290" s="2384" t="s">
        <v>17958</v>
      </c>
      <c r="F290" s="2275" t="s">
        <v>87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86"/>
      <c r="P290" s="2382"/>
      <c r="Q290" s="2379"/>
      <c r="R290" s="2382"/>
      <c r="S290" s="2387"/>
      <c r="T290" s="2386"/>
      <c r="U290" s="2384"/>
      <c r="V290" s="2388">
        <f>Tabla1[[#This Row],[Horas Estimadas Programacion]]-Tabla1[[#This Row],[Horas Reales]]</f>
        <v>16</v>
      </c>
      <c r="W290" s="2389" t="str">
        <f>IFERROR(Tabla1[[#This Row],[Diferencia]]/Tabla1[[#This Row],[Horas Reales]],"")</f>
        <v/>
      </c>
      <c r="X290" s="2390">
        <f>MONTH(Tabla1[[#This Row],[Fecha]])</f>
        <v>4</v>
      </c>
      <c r="Y290" s="2390">
        <f ca="1">SUMIF(Tabla4[[#All],[RCR]:[Horas Empleadas]],Tabla1[[#This Row],[RCR]],Tabla4[[#All],[Horas Empleadas]])</f>
        <v>0</v>
      </c>
    </row>
    <row r="291" spans="1:25" ht="25.5">
      <c r="A291" s="2379">
        <v>42478</v>
      </c>
      <c r="B291" s="2381" t="s">
        <v>17954</v>
      </c>
      <c r="C291" s="2383"/>
      <c r="D291" s="2260" t="s">
        <v>49</v>
      </c>
      <c r="E291" s="2384" t="s">
        <v>17959</v>
      </c>
      <c r="F291" s="2275" t="s">
        <v>87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86"/>
      <c r="P291" s="2382"/>
      <c r="Q291" s="2379"/>
      <c r="R291" s="2382"/>
      <c r="S291" s="2387"/>
      <c r="T291" s="2386"/>
      <c r="U291" s="2384"/>
      <c r="V291" s="2388">
        <f>Tabla1[[#This Row],[Horas Estimadas Programacion]]-Tabla1[[#This Row],[Horas Reales]]</f>
        <v>2</v>
      </c>
      <c r="W291" s="2389" t="str">
        <f>IFERROR(Tabla1[[#This Row],[Diferencia]]/Tabla1[[#This Row],[Horas Reales]],"")</f>
        <v/>
      </c>
      <c r="X291" s="2390">
        <f>MONTH(Tabla1[[#This Row],[Fecha]])</f>
        <v>4</v>
      </c>
      <c r="Y291" s="2390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2:G1048576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0"/>
  <sheetViews>
    <sheetView topLeftCell="A1031" workbookViewId="0">
      <selection activeCell="D1050" sqref="D1050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2016-04-19T15:30:34Z</dcterms:modified>
</cp:coreProperties>
</file>