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5c5691915251cf/(H) SHIV NADAR/SEMESTER 6/CCC805 AnBMuE/"/>
    </mc:Choice>
  </mc:AlternateContent>
  <xr:revisionPtr revIDLastSave="241" documentId="8_{A8468A24-0E97-43A3-B7A2-BE66633A0BA3}" xr6:coauthVersionLast="47" xr6:coauthVersionMax="47" xr10:uidLastSave="{2BC80918-F7ED-4A96-AA75-3C88CAFA8F28}"/>
  <bookViews>
    <workbookView xWindow="-110" yWindow="-110" windowWidth="19420" windowHeight="10300" activeTab="3" xr2:uid="{580BF145-9A08-4452-9FD2-80EDF25BED6F}"/>
  </bookViews>
  <sheets>
    <sheet name="6cnclld" sheetId="1" r:id="rId1"/>
    <sheet name="Sheet1" sheetId="4" r:id="rId2"/>
    <sheet name="7cw" sheetId="2" r:id="rId3"/>
    <sheet name="7h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3" i="4"/>
  <c r="B4" i="4"/>
  <c r="B5" i="4"/>
  <c r="B6" i="4"/>
  <c r="B7" i="4"/>
  <c r="B8" i="4"/>
  <c r="B9" i="4"/>
  <c r="B10" i="4"/>
  <c r="B11" i="4"/>
  <c r="B2" i="4"/>
  <c r="I10" i="3"/>
  <c r="I9" i="3"/>
  <c r="C6" i="3"/>
  <c r="E6" i="3" s="1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G5" i="3"/>
  <c r="G4" i="3"/>
  <c r="F5" i="3"/>
  <c r="F4" i="3"/>
  <c r="E5" i="3"/>
  <c r="E4" i="3"/>
  <c r="D5" i="3"/>
  <c r="D4" i="3"/>
  <c r="C4" i="3"/>
  <c r="J5" i="3"/>
  <c r="J7" i="3"/>
  <c r="J6" i="3"/>
  <c r="J3" i="3"/>
  <c r="J4" i="3"/>
  <c r="G6" i="3" l="1"/>
  <c r="C7" i="3" s="1"/>
  <c r="C5" i="3"/>
  <c r="E7" i="3" l="1"/>
  <c r="F7" i="3" s="1"/>
  <c r="G7" i="3" s="1"/>
  <c r="C8" i="3" s="1"/>
  <c r="E8" i="3" l="1"/>
  <c r="F8" i="3" s="1"/>
  <c r="G8" i="3"/>
  <c r="C9" i="3" s="1"/>
  <c r="G36" i="2"/>
  <c r="G37" i="2"/>
  <c r="G38" i="2"/>
  <c r="G39" i="2"/>
  <c r="G40" i="2"/>
  <c r="G41" i="2"/>
  <c r="G42" i="2"/>
  <c r="G43" i="2"/>
  <c r="G44" i="2"/>
  <c r="G45" i="2"/>
  <c r="G35" i="2"/>
  <c r="G34" i="2"/>
  <c r="G23" i="2"/>
  <c r="G24" i="2"/>
  <c r="G25" i="2"/>
  <c r="G26" i="2"/>
  <c r="G27" i="2"/>
  <c r="G28" i="2"/>
  <c r="G29" i="2"/>
  <c r="G30" i="2"/>
  <c r="G31" i="2"/>
  <c r="G32" i="2"/>
  <c r="G33" i="2"/>
  <c r="G22" i="2"/>
  <c r="G21" i="2"/>
  <c r="H4" i="2"/>
  <c r="H5" i="2"/>
  <c r="H6" i="2"/>
  <c r="H7" i="2"/>
  <c r="H8" i="2"/>
  <c r="H9" i="2"/>
  <c r="H10" i="2"/>
  <c r="H11" i="2"/>
  <c r="H3" i="2"/>
  <c r="I3" i="2"/>
  <c r="I4" i="2"/>
  <c r="I5" i="2"/>
  <c r="I6" i="2"/>
  <c r="I7" i="2"/>
  <c r="I8" i="2"/>
  <c r="I9" i="2"/>
  <c r="I10" i="2"/>
  <c r="I11" i="2"/>
  <c r="F4" i="2"/>
  <c r="F5" i="2"/>
  <c r="F6" i="2"/>
  <c r="F7" i="2"/>
  <c r="F8" i="2"/>
  <c r="F9" i="2"/>
  <c r="F10" i="2"/>
  <c r="F11" i="2"/>
  <c r="F3" i="2"/>
  <c r="E9" i="3" l="1"/>
  <c r="F9" i="3" s="1"/>
  <c r="G9" i="3" s="1"/>
  <c r="C10" i="3" s="1"/>
  <c r="E10" i="3" l="1"/>
  <c r="F10" i="3" s="1"/>
  <c r="G10" i="3" s="1"/>
  <c r="C11" i="3" s="1"/>
  <c r="E11" i="3" l="1"/>
  <c r="F11" i="3" s="1"/>
  <c r="G11" i="3" s="1"/>
  <c r="C12" i="3" s="1"/>
  <c r="E12" i="3" l="1"/>
  <c r="F12" i="3" s="1"/>
  <c r="G12" i="3"/>
  <c r="C13" i="3" s="1"/>
  <c r="E13" i="3" l="1"/>
  <c r="F13" i="3" s="1"/>
  <c r="G13" i="3" s="1"/>
  <c r="C14" i="3" s="1"/>
  <c r="E14" i="3" l="1"/>
  <c r="F14" i="3" s="1"/>
  <c r="G14" i="3"/>
  <c r="C15" i="3" s="1"/>
  <c r="G15" i="3" l="1"/>
  <c r="C16" i="3" s="1"/>
  <c r="E15" i="3"/>
  <c r="F15" i="3" s="1"/>
  <c r="E16" i="3" l="1"/>
  <c r="F16" i="3" s="1"/>
  <c r="G16" i="3"/>
  <c r="C17" i="3" s="1"/>
  <c r="E17" i="3" l="1"/>
  <c r="F17" i="3" s="1"/>
  <c r="G17" i="3"/>
  <c r="C18" i="3" s="1"/>
  <c r="E18" i="3" l="1"/>
  <c r="F18" i="3" s="1"/>
  <c r="G18" i="3" s="1"/>
  <c r="C19" i="3" s="1"/>
  <c r="E19" i="3" l="1"/>
  <c r="F19" i="3" s="1"/>
  <c r="G19" i="3"/>
  <c r="C20" i="3" s="1"/>
  <c r="E20" i="3" l="1"/>
  <c r="F20" i="3" s="1"/>
  <c r="G20" i="3"/>
  <c r="C21" i="3" s="1"/>
  <c r="E21" i="3" l="1"/>
  <c r="F21" i="3" s="1"/>
  <c r="G21" i="3"/>
  <c r="C22" i="3" s="1"/>
  <c r="E22" i="3" l="1"/>
  <c r="F22" i="3" s="1"/>
  <c r="G22" i="3" s="1"/>
  <c r="C23" i="3" s="1"/>
  <c r="G23" i="3" l="1"/>
  <c r="C24" i="3" s="1"/>
  <c r="E23" i="3"/>
  <c r="F23" i="3" s="1"/>
  <c r="E24" i="3" l="1"/>
  <c r="F24" i="3" s="1"/>
  <c r="G24" i="3"/>
  <c r="C25" i="3" s="1"/>
  <c r="E25" i="3" l="1"/>
  <c r="F25" i="3" s="1"/>
  <c r="G25" i="3"/>
  <c r="C26" i="3" s="1"/>
  <c r="E26" i="3" l="1"/>
  <c r="F26" i="3" s="1"/>
  <c r="G26" i="3" s="1"/>
  <c r="C27" i="3" s="1"/>
  <c r="E27" i="3" l="1"/>
  <c r="F27" i="3" s="1"/>
  <c r="G27" i="3" s="1"/>
  <c r="C28" i="3" s="1"/>
  <c r="E28" i="3" l="1"/>
  <c r="F28" i="3" s="1"/>
  <c r="G28" i="3" s="1"/>
  <c r="C29" i="3" s="1"/>
  <c r="E29" i="3" l="1"/>
  <c r="F29" i="3" s="1"/>
  <c r="G29" i="3"/>
  <c r="C30" i="3" s="1"/>
  <c r="E30" i="3" l="1"/>
  <c r="F30" i="3" s="1"/>
  <c r="G30" i="3" s="1"/>
  <c r="C31" i="3" s="1"/>
  <c r="E31" i="3" l="1"/>
  <c r="F31" i="3" s="1"/>
  <c r="G31" i="3" s="1"/>
  <c r="C32" i="3" s="1"/>
  <c r="E32" i="3" l="1"/>
  <c r="F32" i="3" s="1"/>
  <c r="G32" i="3"/>
  <c r="C33" i="3" s="1"/>
  <c r="E33" i="3" l="1"/>
  <c r="F33" i="3" s="1"/>
  <c r="G33" i="3"/>
  <c r="C34" i="3" s="1"/>
  <c r="E34" i="3" l="1"/>
  <c r="F34" i="3" s="1"/>
  <c r="G34" i="3" s="1"/>
  <c r="C35" i="3" s="1"/>
  <c r="E35" i="3" l="1"/>
  <c r="F35" i="3" s="1"/>
  <c r="G35" i="3"/>
  <c r="C36" i="3" s="1"/>
  <c r="E36" i="3" l="1"/>
  <c r="F36" i="3" s="1"/>
  <c r="G36" i="3"/>
  <c r="C37" i="3" s="1"/>
  <c r="E37" i="3" l="1"/>
  <c r="F37" i="3" s="1"/>
  <c r="G37" i="3"/>
  <c r="C38" i="3" s="1"/>
  <c r="E38" i="3" l="1"/>
  <c r="F38" i="3" s="1"/>
  <c r="G38" i="3"/>
  <c r="C39" i="3" s="1"/>
  <c r="E39" i="3" l="1"/>
  <c r="F39" i="3" s="1"/>
  <c r="G39" i="3" s="1"/>
  <c r="C40" i="3" s="1"/>
  <c r="E40" i="3" l="1"/>
  <c r="F40" i="3" s="1"/>
  <c r="G40" i="3"/>
  <c r="C41" i="3" s="1"/>
  <c r="E41" i="3" l="1"/>
  <c r="F41" i="3" s="1"/>
  <c r="G41" i="3" s="1"/>
  <c r="C42" i="3" s="1"/>
  <c r="G42" i="3" l="1"/>
  <c r="C43" i="3" s="1"/>
  <c r="E42" i="3"/>
  <c r="F42" i="3" s="1"/>
  <c r="E43" i="3" l="1"/>
  <c r="F43" i="3" s="1"/>
  <c r="G43" i="3"/>
  <c r="C44" i="3" s="1"/>
  <c r="E44" i="3" l="1"/>
  <c r="F44" i="3" s="1"/>
  <c r="G44" i="3" s="1"/>
  <c r="C45" i="3" s="1"/>
  <c r="E45" i="3" l="1"/>
  <c r="F45" i="3" s="1"/>
  <c r="G45" i="3" s="1"/>
  <c r="C46" i="3" s="1"/>
  <c r="E46" i="3" l="1"/>
  <c r="F46" i="3" s="1"/>
  <c r="G46" i="3" s="1"/>
  <c r="C47" i="3" s="1"/>
  <c r="E47" i="3" l="1"/>
  <c r="F47" i="3" s="1"/>
  <c r="G47" i="3" s="1"/>
  <c r="C48" i="3" s="1"/>
  <c r="E48" i="3" l="1"/>
  <c r="F48" i="3" s="1"/>
  <c r="G48" i="3"/>
  <c r="C49" i="3" s="1"/>
  <c r="E49" i="3" l="1"/>
  <c r="F49" i="3" s="1"/>
  <c r="G49" i="3" s="1"/>
  <c r="C50" i="3" s="1"/>
  <c r="G50" i="3" l="1"/>
  <c r="C51" i="3" s="1"/>
  <c r="E50" i="3"/>
  <c r="F50" i="3" s="1"/>
  <c r="E51" i="3" l="1"/>
  <c r="F51" i="3" s="1"/>
  <c r="G51" i="3"/>
  <c r="C52" i="3" s="1"/>
  <c r="E52" i="3" l="1"/>
  <c r="F52" i="3" s="1"/>
  <c r="G52" i="3"/>
  <c r="C53" i="3" s="1"/>
  <c r="E53" i="3" l="1"/>
  <c r="F53" i="3" s="1"/>
  <c r="G53" i="3" s="1"/>
  <c r="C54" i="3" s="1"/>
  <c r="E54" i="3" l="1"/>
  <c r="F54" i="3" s="1"/>
  <c r="G54" i="3"/>
  <c r="C55" i="3" s="1"/>
  <c r="E55" i="3" l="1"/>
  <c r="F55" i="3" s="1"/>
  <c r="G55" i="3" s="1"/>
  <c r="C56" i="3" s="1"/>
  <c r="E56" i="3" l="1"/>
  <c r="F56" i="3" s="1"/>
  <c r="G56" i="3"/>
  <c r="C57" i="3" s="1"/>
  <c r="E57" i="3" l="1"/>
  <c r="F57" i="3" s="1"/>
  <c r="G57" i="3" s="1"/>
  <c r="C58" i="3" s="1"/>
  <c r="E58" i="3" l="1"/>
  <c r="F58" i="3" s="1"/>
  <c r="G58" i="3" s="1"/>
  <c r="C59" i="3" s="1"/>
  <c r="E59" i="3" l="1"/>
  <c r="F59" i="3" s="1"/>
  <c r="G59" i="3"/>
  <c r="C60" i="3" s="1"/>
  <c r="E60" i="3" l="1"/>
  <c r="F60" i="3" s="1"/>
  <c r="G60" i="3"/>
  <c r="C61" i="3" s="1"/>
  <c r="E61" i="3" l="1"/>
  <c r="F61" i="3" s="1"/>
  <c r="G61" i="3"/>
  <c r="C62" i="3" s="1"/>
  <c r="E62" i="3" l="1"/>
  <c r="F62" i="3" s="1"/>
  <c r="G62" i="3" s="1"/>
  <c r="C63" i="3" s="1"/>
  <c r="E63" i="3" l="1"/>
  <c r="F63" i="3" s="1"/>
  <c r="G63" i="3" s="1"/>
</calcChain>
</file>

<file path=xl/sharedStrings.xml><?xml version="1.0" encoding="utf-8"?>
<sst xmlns="http://schemas.openxmlformats.org/spreadsheetml/2006/main" count="46" uniqueCount="46">
  <si>
    <t>no class</t>
  </si>
  <si>
    <t>RAND</t>
  </si>
  <si>
    <t>RANK</t>
  </si>
  <si>
    <t>LOCK VALUES</t>
  </si>
  <si>
    <t>DOLLAR</t>
  </si>
  <si>
    <t>RIGHT RANK</t>
  </si>
  <si>
    <t>RANDBETWEEN(10,100)</t>
  </si>
  <si>
    <t>lockRANDvalues</t>
  </si>
  <si>
    <t>RANK(cell,coldata,0or1)</t>
  </si>
  <si>
    <t>RANKcellanddatavalueslock</t>
  </si>
  <si>
    <t>What is amortization?</t>
  </si>
  <si>
    <t>Amortization -&gt; fixed interest rate</t>
  </si>
  <si>
    <t xml:space="preserve">Formula : </t>
  </si>
  <si>
    <t>[Loan amount x Interest rate x (1 + Interest rate)^P] / [(1 + Interest rate)^{P-1}]</t>
  </si>
  <si>
    <t>where P -&gt; Period</t>
  </si>
  <si>
    <t xml:space="preserve">Q: Assume the loan amount is £100,000; Interest rate annually 5%; Period is 1 year(12 months). </t>
  </si>
  <si>
    <t>A: 1.Calcultae Principal</t>
  </si>
  <si>
    <t>2. Calculate the interest rate = (Annual interest rate/12) x loan amount</t>
  </si>
  <si>
    <t>PMT(rate,nper,pv,[fv,type(ignore)])</t>
  </si>
  <si>
    <t>IPMT(rate,per,nper,pv,[fv,type(ignore)])</t>
  </si>
  <si>
    <t>per talk about the months IPMT</t>
  </si>
  <si>
    <t>3. Principal paydown</t>
  </si>
  <si>
    <t>PPMT(rate,per,nper,pv,[fv,type(ignore)])</t>
  </si>
  <si>
    <t>HW: TABLE OF THE COMPLETE PAYMENT</t>
  </si>
  <si>
    <t>Create the amortization schedule table</t>
  </si>
  <si>
    <t>Period</t>
  </si>
  <si>
    <t>Beginning balance</t>
  </si>
  <si>
    <t>Payment</t>
  </si>
  <si>
    <t>Interest</t>
  </si>
  <si>
    <t>Principal</t>
  </si>
  <si>
    <t>Balance</t>
  </si>
  <si>
    <t>hw</t>
  </si>
  <si>
    <t>loan amt</t>
  </si>
  <si>
    <t>annual int rte</t>
  </si>
  <si>
    <t>mnthly int rte</t>
  </si>
  <si>
    <t>tot payments</t>
  </si>
  <si>
    <t>period(years)</t>
  </si>
  <si>
    <t>LOAN AMOUNT GIVEN</t>
  </si>
  <si>
    <t xml:space="preserve">ANNUAL RATE GIVEN </t>
  </si>
  <si>
    <t xml:space="preserve">MONTHLY RATE GIVEN </t>
  </si>
  <si>
    <t xml:space="preserve">PERIOD = NO.OF MONTHS TOTALLY GIVEN WHICH IS NPER, PER IS THE SPECIFIC MONTH U WANT </t>
  </si>
  <si>
    <t>BEGIN WITH LOAN AMT</t>
  </si>
  <si>
    <t>THEN PYMNT IS PMT</t>
  </si>
  <si>
    <t>THEN INTEREST IS EITHER IPMT OR MNTHLY RTE * LOAN AMT</t>
  </si>
  <si>
    <t>THEN BALANCE IS BEGINNING BALANCE-PRINCIPAL</t>
  </si>
  <si>
    <t>THEN PRINICIPAL IS PYMNT-INTRST OR 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</si>
</sst>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56F9-D5B6-47CC-9136-1C4DAA282C31}">
  <dimension ref="B2"/>
  <sheetViews>
    <sheetView workbookViewId="0">
      <selection activeCell="B3" sqref="B3"/>
    </sheetView>
  </sheetViews>
  <sheetFormatPr defaultRowHeight="14.5" x14ac:dyDescent="0.35"/>
  <cols>
    <col min="1" max="1" width="3.54296875" customWidth="1"/>
    <col min="2" max="2" width="26" customWidth="1"/>
  </cols>
  <sheetData>
    <row r="2" spans="2:2" x14ac:dyDescent="0.3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5A2-6B49-4A77-9C78-689846B28ADC}">
  <dimension ref="B2:D11"/>
  <sheetViews>
    <sheetView workbookViewId="0">
      <selection activeCell="D3" sqref="D3"/>
    </sheetView>
  </sheetViews>
  <sheetFormatPr defaultRowHeight="14.5" x14ac:dyDescent="0.35"/>
  <sheetData>
    <row r="2" spans="2:4" x14ac:dyDescent="0.35">
      <c r="B2">
        <f ca="1">RANDBETWEEN(10,100)</f>
        <v>38</v>
      </c>
      <c r="C2">
        <v>99</v>
      </c>
      <c r="D2">
        <f>RANK(C2,C2:C11,0)</f>
        <v>1</v>
      </c>
    </row>
    <row r="3" spans="2:4" x14ac:dyDescent="0.35">
      <c r="B3">
        <f t="shared" ref="B3:C11" ca="1" si="0">RANDBETWEEN(10,100)</f>
        <v>97</v>
      </c>
      <c r="C3">
        <v>82</v>
      </c>
    </row>
    <row r="4" spans="2:4" x14ac:dyDescent="0.35">
      <c r="B4">
        <f t="shared" ca="1" si="0"/>
        <v>60</v>
      </c>
      <c r="C4">
        <v>76</v>
      </c>
    </row>
    <row r="5" spans="2:4" x14ac:dyDescent="0.35">
      <c r="B5">
        <f t="shared" ca="1" si="0"/>
        <v>24</v>
      </c>
      <c r="C5">
        <v>34</v>
      </c>
    </row>
    <row r="6" spans="2:4" x14ac:dyDescent="0.35">
      <c r="B6">
        <f t="shared" ca="1" si="0"/>
        <v>61</v>
      </c>
      <c r="C6">
        <v>89</v>
      </c>
    </row>
    <row r="7" spans="2:4" x14ac:dyDescent="0.35">
      <c r="B7">
        <f t="shared" ca="1" si="0"/>
        <v>64</v>
      </c>
      <c r="C7">
        <v>31</v>
      </c>
    </row>
    <row r="8" spans="2:4" x14ac:dyDescent="0.35">
      <c r="B8">
        <f t="shared" ca="1" si="0"/>
        <v>85</v>
      </c>
      <c r="C8">
        <v>25</v>
      </c>
    </row>
    <row r="9" spans="2:4" x14ac:dyDescent="0.35">
      <c r="B9">
        <f t="shared" ca="1" si="0"/>
        <v>13</v>
      </c>
      <c r="C9">
        <v>17</v>
      </c>
    </row>
    <row r="10" spans="2:4" x14ac:dyDescent="0.35">
      <c r="B10">
        <f t="shared" ca="1" si="0"/>
        <v>36</v>
      </c>
      <c r="C10">
        <v>15</v>
      </c>
    </row>
    <row r="11" spans="2:4" x14ac:dyDescent="0.35">
      <c r="B11">
        <f t="shared" ca="1" si="0"/>
        <v>88</v>
      </c>
      <c r="C11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6FD5-087A-4D0D-B685-5AC72E987352}">
  <dimension ref="B2:I45"/>
  <sheetViews>
    <sheetView topLeftCell="B1" workbookViewId="0">
      <selection activeCell="H4" sqref="H4"/>
    </sheetView>
  </sheetViews>
  <sheetFormatPr defaultRowHeight="14.5" x14ac:dyDescent="0.35"/>
  <cols>
    <col min="1" max="1" width="2.90625" customWidth="1"/>
    <col min="2" max="2" width="76.7265625" customWidth="1"/>
    <col min="3" max="3" width="1.7265625" customWidth="1"/>
    <col min="4" max="4" width="2" customWidth="1"/>
    <col min="5" max="5" width="2.08984375" customWidth="1"/>
    <col min="6" max="6" width="32.7265625" customWidth="1"/>
    <col min="7" max="7" width="13.90625" customWidth="1"/>
    <col min="8" max="8" width="20.36328125" customWidth="1"/>
    <col min="9" max="9" width="23.08984375" customWidth="1"/>
    <col min="10" max="10" width="2.1796875" customWidth="1"/>
  </cols>
  <sheetData>
    <row r="2" spans="2:9" x14ac:dyDescent="0.35">
      <c r="B2" t="s">
        <v>1</v>
      </c>
      <c r="F2" t="s">
        <v>6</v>
      </c>
      <c r="G2" t="s">
        <v>7</v>
      </c>
      <c r="H2" t="s">
        <v>8</v>
      </c>
      <c r="I2" t="s">
        <v>9</v>
      </c>
    </row>
    <row r="3" spans="2:9" x14ac:dyDescent="0.35">
      <c r="B3" t="s">
        <v>3</v>
      </c>
      <c r="F3">
        <f ca="1">RANDBETWEEN(10,100)</f>
        <v>28</v>
      </c>
      <c r="G3">
        <v>97</v>
      </c>
      <c r="H3">
        <f>RANK(G3,G3:G11,0)</f>
        <v>1</v>
      </c>
      <c r="I3">
        <f>RANK($G3,$G$3:$G$11,0)</f>
        <v>1</v>
      </c>
    </row>
    <row r="4" spans="2:9" x14ac:dyDescent="0.35">
      <c r="B4" t="s">
        <v>2</v>
      </c>
      <c r="F4">
        <f t="shared" ref="F4:F11" ca="1" si="0">RANDBETWEEN(10,100)</f>
        <v>74</v>
      </c>
      <c r="G4">
        <v>21</v>
      </c>
      <c r="H4">
        <f t="shared" ref="H4:H11" si="1">RANK(G4,G4:G13,0)</f>
        <v>5</v>
      </c>
      <c r="I4">
        <f t="shared" ref="I4:I11" si="2">RANK($G4,$G$3:$G$11,0)</f>
        <v>6</v>
      </c>
    </row>
    <row r="5" spans="2:9" x14ac:dyDescent="0.35">
      <c r="B5" t="s">
        <v>4</v>
      </c>
      <c r="F5">
        <f t="shared" ca="1" si="0"/>
        <v>34</v>
      </c>
      <c r="G5">
        <v>46</v>
      </c>
      <c r="H5">
        <f t="shared" si="1"/>
        <v>4</v>
      </c>
      <c r="I5">
        <f t="shared" si="2"/>
        <v>5</v>
      </c>
    </row>
    <row r="6" spans="2:9" x14ac:dyDescent="0.35">
      <c r="B6" t="s">
        <v>5</v>
      </c>
      <c r="F6">
        <f t="shared" ca="1" si="0"/>
        <v>21</v>
      </c>
      <c r="G6">
        <v>20</v>
      </c>
      <c r="H6">
        <f t="shared" si="1"/>
        <v>5</v>
      </c>
      <c r="I6">
        <f t="shared" si="2"/>
        <v>8</v>
      </c>
    </row>
    <row r="7" spans="2:9" x14ac:dyDescent="0.35">
      <c r="F7">
        <f t="shared" ca="1" si="0"/>
        <v>90</v>
      </c>
      <c r="G7">
        <v>69</v>
      </c>
      <c r="H7">
        <f t="shared" si="1"/>
        <v>2</v>
      </c>
      <c r="I7">
        <f t="shared" si="2"/>
        <v>3</v>
      </c>
    </row>
    <row r="8" spans="2:9" x14ac:dyDescent="0.35">
      <c r="F8">
        <f t="shared" ca="1" si="0"/>
        <v>10</v>
      </c>
      <c r="G8">
        <v>21</v>
      </c>
      <c r="H8">
        <f t="shared" si="1"/>
        <v>3</v>
      </c>
      <c r="I8">
        <f t="shared" si="2"/>
        <v>6</v>
      </c>
    </row>
    <row r="9" spans="2:9" x14ac:dyDescent="0.35">
      <c r="F9">
        <f t="shared" ca="1" si="0"/>
        <v>54</v>
      </c>
      <c r="G9">
        <v>65</v>
      </c>
      <c r="H9">
        <f t="shared" si="1"/>
        <v>2</v>
      </c>
      <c r="I9">
        <f t="shared" si="2"/>
        <v>4</v>
      </c>
    </row>
    <row r="10" spans="2:9" x14ac:dyDescent="0.35">
      <c r="F10">
        <f t="shared" ca="1" si="0"/>
        <v>52</v>
      </c>
      <c r="G10">
        <v>85</v>
      </c>
      <c r="H10">
        <f t="shared" si="1"/>
        <v>1</v>
      </c>
      <c r="I10">
        <f t="shared" si="2"/>
        <v>2</v>
      </c>
    </row>
    <row r="11" spans="2:9" x14ac:dyDescent="0.35">
      <c r="F11">
        <f t="shared" ca="1" si="0"/>
        <v>97</v>
      </c>
      <c r="G11">
        <v>10</v>
      </c>
      <c r="H11">
        <f t="shared" si="1"/>
        <v>1</v>
      </c>
      <c r="I11">
        <f t="shared" si="2"/>
        <v>9</v>
      </c>
    </row>
    <row r="13" spans="2:9" ht="6.5" customHeight="1" x14ac:dyDescent="0.35"/>
    <row r="15" spans="2:9" x14ac:dyDescent="0.35">
      <c r="B15" t="s">
        <v>10</v>
      </c>
    </row>
    <row r="16" spans="2:9" x14ac:dyDescent="0.35">
      <c r="B16" t="s">
        <v>11</v>
      </c>
    </row>
    <row r="17" spans="2:8" x14ac:dyDescent="0.35">
      <c r="B17" t="s">
        <v>12</v>
      </c>
    </row>
    <row r="18" spans="2:8" x14ac:dyDescent="0.35">
      <c r="B18" t="s">
        <v>13</v>
      </c>
    </row>
    <row r="19" spans="2:8" x14ac:dyDescent="0.35">
      <c r="B19" t="s">
        <v>14</v>
      </c>
    </row>
    <row r="20" spans="2:8" x14ac:dyDescent="0.35">
      <c r="B20" t="s">
        <v>15</v>
      </c>
    </row>
    <row r="21" spans="2:8" x14ac:dyDescent="0.35">
      <c r="B21" t="s">
        <v>16</v>
      </c>
      <c r="F21" t="s">
        <v>18</v>
      </c>
      <c r="G21" s="1">
        <f>PMT((0.05/12),12,(-100000))</f>
        <v>8560.7481788467121</v>
      </c>
    </row>
    <row r="22" spans="2:8" x14ac:dyDescent="0.35">
      <c r="B22" t="s">
        <v>17</v>
      </c>
      <c r="F22" t="s">
        <v>19</v>
      </c>
      <c r="G22" s="1">
        <f>IPMT((0.05/12),$H22,12,(-100000))</f>
        <v>416.66666666666669</v>
      </c>
      <c r="H22">
        <v>1</v>
      </c>
    </row>
    <row r="23" spans="2:8" x14ac:dyDescent="0.35">
      <c r="B23" t="s">
        <v>21</v>
      </c>
      <c r="F23" s="1" t="s">
        <v>20</v>
      </c>
      <c r="G23" s="1">
        <f t="shared" ref="G23:G33" si="3">IPMT((0.05/12),$H23,12,(-100000))</f>
        <v>382.73299369924985</v>
      </c>
      <c r="H23">
        <v>2</v>
      </c>
    </row>
    <row r="24" spans="2:8" x14ac:dyDescent="0.35">
      <c r="G24" s="1">
        <f t="shared" si="3"/>
        <v>348.657930427802</v>
      </c>
      <c r="H24">
        <v>3</v>
      </c>
    </row>
    <row r="25" spans="2:8" x14ac:dyDescent="0.35">
      <c r="B25" s="2" t="s">
        <v>23</v>
      </c>
      <c r="G25" s="1">
        <f t="shared" si="3"/>
        <v>314.44088772605659</v>
      </c>
      <c r="H25">
        <v>4</v>
      </c>
    </row>
    <row r="26" spans="2:8" x14ac:dyDescent="0.35">
      <c r="G26" s="1">
        <f t="shared" si="3"/>
        <v>280.08127401305387</v>
      </c>
      <c r="H26">
        <v>5</v>
      </c>
    </row>
    <row r="27" spans="2:8" x14ac:dyDescent="0.35">
      <c r="G27" s="1">
        <f t="shared" si="3"/>
        <v>245.57849524291365</v>
      </c>
      <c r="H27">
        <v>6</v>
      </c>
    </row>
    <row r="28" spans="2:8" x14ac:dyDescent="0.35">
      <c r="G28" s="1">
        <f t="shared" si="3"/>
        <v>210.93195489456448</v>
      </c>
      <c r="H28">
        <v>7</v>
      </c>
    </row>
    <row r="29" spans="2:8" x14ac:dyDescent="0.35">
      <c r="G29" s="1">
        <f t="shared" si="3"/>
        <v>176.14105396143049</v>
      </c>
      <c r="H29">
        <v>8</v>
      </c>
    </row>
    <row r="30" spans="2:8" x14ac:dyDescent="0.35">
      <c r="G30" s="1">
        <f t="shared" si="3"/>
        <v>141.20519094107519</v>
      </c>
      <c r="H30">
        <v>9</v>
      </c>
    </row>
    <row r="31" spans="2:8" x14ac:dyDescent="0.35">
      <c r="G31" s="1">
        <f t="shared" si="3"/>
        <v>106.1237618248017</v>
      </c>
      <c r="H31">
        <v>10</v>
      </c>
    </row>
    <row r="32" spans="2:8" x14ac:dyDescent="0.35">
      <c r="G32" s="1">
        <f t="shared" si="3"/>
        <v>70.896160087210419</v>
      </c>
      <c r="H32">
        <v>11</v>
      </c>
    </row>
    <row r="33" spans="6:8" x14ac:dyDescent="0.35">
      <c r="G33" s="1">
        <f t="shared" si="3"/>
        <v>35.521776675712488</v>
      </c>
      <c r="H33">
        <v>12</v>
      </c>
    </row>
    <row r="34" spans="6:8" x14ac:dyDescent="0.35">
      <c r="F34" t="s">
        <v>22</v>
      </c>
      <c r="G34" s="1">
        <f>PPMT((0.05/12),$H34,12,(-100000))</f>
        <v>8144.081512180046</v>
      </c>
      <c r="H34">
        <v>1</v>
      </c>
    </row>
    <row r="35" spans="6:8" x14ac:dyDescent="0.35">
      <c r="G35" s="1">
        <f>PPMT((0.05/12),$H35,12,(-100000))</f>
        <v>8178.0151851474639</v>
      </c>
      <c r="H35">
        <v>2</v>
      </c>
    </row>
    <row r="36" spans="6:8" x14ac:dyDescent="0.35">
      <c r="G36" s="1">
        <f t="shared" ref="G36:G45" si="4">PPMT((0.05/12),$H36,12,(-100000))</f>
        <v>8212.0902484189101</v>
      </c>
      <c r="H36">
        <v>3</v>
      </c>
    </row>
    <row r="37" spans="6:8" x14ac:dyDescent="0.35">
      <c r="G37" s="1">
        <f t="shared" si="4"/>
        <v>8246.3072911206564</v>
      </c>
      <c r="H37">
        <v>4</v>
      </c>
    </row>
    <row r="38" spans="6:8" x14ac:dyDescent="0.35">
      <c r="G38" s="1">
        <f t="shared" si="4"/>
        <v>8280.6669048336589</v>
      </c>
      <c r="H38">
        <v>5</v>
      </c>
    </row>
    <row r="39" spans="6:8" x14ac:dyDescent="0.35">
      <c r="G39" s="1">
        <f t="shared" si="4"/>
        <v>8315.1696836037991</v>
      </c>
      <c r="H39">
        <v>6</v>
      </c>
    </row>
    <row r="40" spans="6:8" x14ac:dyDescent="0.35">
      <c r="G40" s="1">
        <f t="shared" si="4"/>
        <v>8349.816223952148</v>
      </c>
      <c r="H40">
        <v>7</v>
      </c>
    </row>
    <row r="41" spans="6:8" x14ac:dyDescent="0.35">
      <c r="G41" s="1">
        <f t="shared" si="4"/>
        <v>8384.6071248852822</v>
      </c>
      <c r="H41">
        <v>8</v>
      </c>
    </row>
    <row r="42" spans="6:8" x14ac:dyDescent="0.35">
      <c r="G42" s="1">
        <f t="shared" si="4"/>
        <v>8419.5429879056373</v>
      </c>
      <c r="H42">
        <v>9</v>
      </c>
    </row>
    <row r="43" spans="6:8" x14ac:dyDescent="0.35">
      <c r="G43" s="1">
        <f t="shared" si="4"/>
        <v>8454.6244170219106</v>
      </c>
      <c r="H43">
        <v>10</v>
      </c>
    </row>
    <row r="44" spans="6:8" x14ac:dyDescent="0.35">
      <c r="G44" s="1">
        <f t="shared" si="4"/>
        <v>8489.8520187595022</v>
      </c>
      <c r="H44">
        <v>11</v>
      </c>
    </row>
    <row r="45" spans="6:8" x14ac:dyDescent="0.35">
      <c r="G45" s="1">
        <f t="shared" si="4"/>
        <v>8525.2264021709998</v>
      </c>
      <c r="H4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C955-D0B1-4774-B70C-24D39C08FB85}">
  <dimension ref="A1:L63"/>
  <sheetViews>
    <sheetView tabSelected="1" workbookViewId="0">
      <selection activeCell="L18" sqref="L18"/>
    </sheetView>
  </sheetViews>
  <sheetFormatPr defaultRowHeight="14.5" x14ac:dyDescent="0.35"/>
  <cols>
    <col min="3" max="3" width="15.7265625" customWidth="1"/>
    <col min="4" max="4" width="8.90625" bestFit="1" customWidth="1"/>
    <col min="6" max="6" width="8.90625" bestFit="1" customWidth="1"/>
    <col min="7" max="7" width="9.90625" bestFit="1" customWidth="1"/>
    <col min="9" max="9" width="14.54296875" customWidth="1"/>
    <col min="11" max="11" width="3.453125" customWidth="1"/>
    <col min="12" max="12" width="79.08984375" customWidth="1"/>
  </cols>
  <sheetData>
    <row r="1" spans="1:12" x14ac:dyDescent="0.35">
      <c r="A1" s="2" t="s">
        <v>31</v>
      </c>
    </row>
    <row r="2" spans="1:12" x14ac:dyDescent="0.35">
      <c r="B2" t="s">
        <v>24</v>
      </c>
    </row>
    <row r="3" spans="1:12" x14ac:dyDescent="0.35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I3" t="s">
        <v>32</v>
      </c>
      <c r="J3">
        <f>100000</f>
        <v>100000</v>
      </c>
      <c r="L3" t="s">
        <v>40</v>
      </c>
    </row>
    <row r="4" spans="1:12" x14ac:dyDescent="0.35">
      <c r="B4">
        <v>1</v>
      </c>
      <c r="C4">
        <f>$J$3</f>
        <v>100000</v>
      </c>
      <c r="D4" s="1">
        <f>PMT($J$6,$J$7,(-$J$3))</f>
        <v>1933.2801529427916</v>
      </c>
      <c r="E4">
        <f>$C4*$J$6</f>
        <v>500</v>
      </c>
      <c r="F4" s="1">
        <f>$D4-$E4</f>
        <v>1433.2801529427916</v>
      </c>
      <c r="G4" s="1">
        <f>$C4-$F4</f>
        <v>98566.719847057204</v>
      </c>
      <c r="I4" t="s">
        <v>33</v>
      </c>
      <c r="J4" s="3">
        <f>6%</f>
        <v>0.06</v>
      </c>
      <c r="L4" t="s">
        <v>37</v>
      </c>
    </row>
    <row r="5" spans="1:12" x14ac:dyDescent="0.35">
      <c r="B5">
        <v>2</v>
      </c>
      <c r="C5" s="1">
        <f>$G4</f>
        <v>98566.719847057204</v>
      </c>
      <c r="D5" s="1">
        <f>PMT($J$6,$J$7,(-$J$3))</f>
        <v>1933.2801529427916</v>
      </c>
      <c r="E5" s="1">
        <f>$C5*$J$6</f>
        <v>492.83359923528604</v>
      </c>
      <c r="F5" s="1">
        <f>$D5-$E5</f>
        <v>1440.4465537075055</v>
      </c>
      <c r="G5" s="1">
        <f>$C5-$F5</f>
        <v>97126.273293349703</v>
      </c>
      <c r="I5" t="s">
        <v>36</v>
      </c>
      <c r="J5">
        <f>5</f>
        <v>5</v>
      </c>
      <c r="L5" t="s">
        <v>38</v>
      </c>
    </row>
    <row r="6" spans="1:12" x14ac:dyDescent="0.35">
      <c r="B6">
        <v>3</v>
      </c>
      <c r="C6" s="1">
        <f t="shared" ref="C6:C63" si="0">$G5</f>
        <v>97126.273293349703</v>
      </c>
      <c r="D6" s="1">
        <f t="shared" ref="D6:D63" si="1">PMT($J$6,$J$7,(-$J$3))</f>
        <v>1933.2801529427916</v>
      </c>
      <c r="E6" s="1">
        <f t="shared" ref="E6:E63" si="2">$C6*$J$6</f>
        <v>485.63136646674855</v>
      </c>
      <c r="F6" s="1">
        <f t="shared" ref="F6:F63" si="3">$D6-$E6</f>
        <v>1447.6487864760429</v>
      </c>
      <c r="G6" s="1">
        <f t="shared" ref="G6:G63" si="4">$C6-$F6</f>
        <v>95678.624506873661</v>
      </c>
      <c r="I6" t="s">
        <v>34</v>
      </c>
      <c r="J6">
        <f>J4/12</f>
        <v>5.0000000000000001E-3</v>
      </c>
      <c r="L6" t="s">
        <v>39</v>
      </c>
    </row>
    <row r="7" spans="1:12" x14ac:dyDescent="0.35">
      <c r="B7">
        <v>4</v>
      </c>
      <c r="C7" s="1">
        <f t="shared" si="0"/>
        <v>95678.624506873661</v>
      </c>
      <c r="D7" s="1">
        <f t="shared" si="1"/>
        <v>1933.2801529427916</v>
      </c>
      <c r="E7" s="1">
        <f t="shared" si="2"/>
        <v>478.39312253436833</v>
      </c>
      <c r="F7" s="1">
        <f t="shared" si="3"/>
        <v>1454.8870304084232</v>
      </c>
      <c r="G7" s="1">
        <f t="shared" si="4"/>
        <v>94223.737476465234</v>
      </c>
      <c r="I7" t="s">
        <v>35</v>
      </c>
      <c r="J7">
        <f>5*12</f>
        <v>60</v>
      </c>
      <c r="L7" t="s">
        <v>41</v>
      </c>
    </row>
    <row r="8" spans="1:12" x14ac:dyDescent="0.35">
      <c r="B8">
        <v>5</v>
      </c>
      <c r="C8" s="1">
        <f t="shared" si="0"/>
        <v>94223.737476465234</v>
      </c>
      <c r="D8" s="1">
        <f t="shared" si="1"/>
        <v>1933.2801529427916</v>
      </c>
      <c r="E8" s="1">
        <f t="shared" si="2"/>
        <v>471.11868738232619</v>
      </c>
      <c r="F8" s="1">
        <f t="shared" si="3"/>
        <v>1462.1614655604653</v>
      </c>
      <c r="G8" s="1">
        <f t="shared" si="4"/>
        <v>92761.57601090477</v>
      </c>
      <c r="L8" t="s">
        <v>42</v>
      </c>
    </row>
    <row r="9" spans="1:12" x14ac:dyDescent="0.35">
      <c r="B9">
        <v>6</v>
      </c>
      <c r="C9" s="1">
        <f t="shared" si="0"/>
        <v>92761.57601090477</v>
      </c>
      <c r="D9" s="1">
        <f t="shared" si="1"/>
        <v>1933.2801529427916</v>
      </c>
      <c r="E9" s="1">
        <f t="shared" si="2"/>
        <v>463.80788005452388</v>
      </c>
      <c r="F9" s="1">
        <f t="shared" si="3"/>
        <v>1469.4722728882678</v>
      </c>
      <c r="G9" s="1">
        <f t="shared" si="4"/>
        <v>91292.103738016507</v>
      </c>
      <c r="I9" s="1">
        <f>IPMT(J6,J5,J7,-J3)</f>
        <v>471.11868738232619</v>
      </c>
      <c r="L9" t="s">
        <v>43</v>
      </c>
    </row>
    <row r="10" spans="1:12" x14ac:dyDescent="0.35">
      <c r="B10">
        <v>7</v>
      </c>
      <c r="C10" s="1">
        <f t="shared" si="0"/>
        <v>91292.103738016507</v>
      </c>
      <c r="D10" s="1">
        <f t="shared" si="1"/>
        <v>1933.2801529427916</v>
      </c>
      <c r="E10" s="1">
        <f t="shared" si="2"/>
        <v>456.46051869008255</v>
      </c>
      <c r="F10" s="1">
        <f t="shared" si="3"/>
        <v>1476.819634252709</v>
      </c>
      <c r="G10" s="1">
        <f t="shared" si="4"/>
        <v>89815.284103763799</v>
      </c>
      <c r="I10" s="1">
        <f>PPMT(J6,J5,J7,-J3)</f>
        <v>1462.1614655604653</v>
      </c>
      <c r="L10" t="s">
        <v>45</v>
      </c>
    </row>
    <row r="11" spans="1:12" x14ac:dyDescent="0.35">
      <c r="B11">
        <v>8</v>
      </c>
      <c r="C11" s="1">
        <f t="shared" si="0"/>
        <v>89815.284103763799</v>
      </c>
      <c r="D11" s="1">
        <f t="shared" si="1"/>
        <v>1933.2801529427916</v>
      </c>
      <c r="E11" s="1">
        <f t="shared" si="2"/>
        <v>449.07642051881902</v>
      </c>
      <c r="F11" s="1">
        <f t="shared" si="3"/>
        <v>1484.2037324239725</v>
      </c>
      <c r="G11" s="1">
        <f t="shared" si="4"/>
        <v>88331.08037133982</v>
      </c>
      <c r="L11" t="s">
        <v>44</v>
      </c>
    </row>
    <row r="12" spans="1:12" x14ac:dyDescent="0.35">
      <c r="B12">
        <v>9</v>
      </c>
      <c r="C12" s="1">
        <f t="shared" si="0"/>
        <v>88331.08037133982</v>
      </c>
      <c r="D12" s="1">
        <f t="shared" si="1"/>
        <v>1933.2801529427916</v>
      </c>
      <c r="E12" s="1">
        <f t="shared" si="2"/>
        <v>441.65540185669909</v>
      </c>
      <c r="F12" s="1">
        <f t="shared" si="3"/>
        <v>1491.6247510860926</v>
      </c>
      <c r="G12" s="1">
        <f t="shared" si="4"/>
        <v>86839.455620253721</v>
      </c>
    </row>
    <row r="13" spans="1:12" x14ac:dyDescent="0.35">
      <c r="B13">
        <v>10</v>
      </c>
      <c r="C13" s="1">
        <f t="shared" si="0"/>
        <v>86839.455620253721</v>
      </c>
      <c r="D13" s="1">
        <f t="shared" si="1"/>
        <v>1933.2801529427916</v>
      </c>
      <c r="E13" s="1">
        <f t="shared" si="2"/>
        <v>434.19727810126864</v>
      </c>
      <c r="F13" s="1">
        <f t="shared" si="3"/>
        <v>1499.0828748415229</v>
      </c>
      <c r="G13" s="1">
        <f t="shared" si="4"/>
        <v>85340.372745412198</v>
      </c>
    </row>
    <row r="14" spans="1:12" x14ac:dyDescent="0.35">
      <c r="B14">
        <v>11</v>
      </c>
      <c r="C14" s="1">
        <f t="shared" si="0"/>
        <v>85340.372745412198</v>
      </c>
      <c r="D14" s="1">
        <f t="shared" si="1"/>
        <v>1933.2801529427916</v>
      </c>
      <c r="E14" s="1">
        <f t="shared" si="2"/>
        <v>426.70186372706098</v>
      </c>
      <c r="F14" s="1">
        <f t="shared" si="3"/>
        <v>1506.5782892157306</v>
      </c>
      <c r="G14" s="1">
        <f t="shared" si="4"/>
        <v>83833.794456196469</v>
      </c>
    </row>
    <row r="15" spans="1:12" x14ac:dyDescent="0.35">
      <c r="B15">
        <v>12</v>
      </c>
      <c r="C15" s="1">
        <f t="shared" si="0"/>
        <v>83833.794456196469</v>
      </c>
      <c r="D15" s="1">
        <f t="shared" si="1"/>
        <v>1933.2801529427916</v>
      </c>
      <c r="E15" s="1">
        <f t="shared" si="2"/>
        <v>419.16897228098236</v>
      </c>
      <c r="F15" s="1">
        <f t="shared" si="3"/>
        <v>1514.1111806618092</v>
      </c>
      <c r="G15" s="1">
        <f t="shared" si="4"/>
        <v>82319.683275534655</v>
      </c>
    </row>
    <row r="16" spans="1:12" x14ac:dyDescent="0.35">
      <c r="B16">
        <v>13</v>
      </c>
      <c r="C16" s="1">
        <f t="shared" si="0"/>
        <v>82319.683275534655</v>
      </c>
      <c r="D16" s="1">
        <f t="shared" si="1"/>
        <v>1933.2801529427916</v>
      </c>
      <c r="E16" s="1">
        <f t="shared" si="2"/>
        <v>411.59841637767329</v>
      </c>
      <c r="F16" s="1">
        <f t="shared" si="3"/>
        <v>1521.6817365651182</v>
      </c>
      <c r="G16" s="1">
        <f t="shared" si="4"/>
        <v>80798.001538969533</v>
      </c>
    </row>
    <row r="17" spans="2:7" x14ac:dyDescent="0.35">
      <c r="B17">
        <v>14</v>
      </c>
      <c r="C17" s="1">
        <f t="shared" si="0"/>
        <v>80798.001538969533</v>
      </c>
      <c r="D17" s="1">
        <f t="shared" si="1"/>
        <v>1933.2801529427916</v>
      </c>
      <c r="E17" s="1">
        <f t="shared" si="2"/>
        <v>403.99000769484769</v>
      </c>
      <c r="F17" s="1">
        <f t="shared" si="3"/>
        <v>1529.2901452479439</v>
      </c>
      <c r="G17" s="1">
        <f t="shared" si="4"/>
        <v>79268.711393721591</v>
      </c>
    </row>
    <row r="18" spans="2:7" x14ac:dyDescent="0.35">
      <c r="B18">
        <v>15</v>
      </c>
      <c r="C18" s="1">
        <f t="shared" si="0"/>
        <v>79268.711393721591</v>
      </c>
      <c r="D18" s="1">
        <f t="shared" si="1"/>
        <v>1933.2801529427916</v>
      </c>
      <c r="E18" s="1">
        <f t="shared" si="2"/>
        <v>396.34355696860797</v>
      </c>
      <c r="F18" s="1">
        <f t="shared" si="3"/>
        <v>1536.9365959741835</v>
      </c>
      <c r="G18" s="1">
        <f t="shared" si="4"/>
        <v>77731.774797747406</v>
      </c>
    </row>
    <row r="19" spans="2:7" x14ac:dyDescent="0.35">
      <c r="B19">
        <v>16</v>
      </c>
      <c r="C19" s="1">
        <f t="shared" si="0"/>
        <v>77731.774797747406</v>
      </c>
      <c r="D19" s="1">
        <f t="shared" si="1"/>
        <v>1933.2801529427916</v>
      </c>
      <c r="E19" s="1">
        <f t="shared" si="2"/>
        <v>388.65887398873701</v>
      </c>
      <c r="F19" s="1">
        <f t="shared" si="3"/>
        <v>1544.6212789540546</v>
      </c>
      <c r="G19" s="1">
        <f t="shared" si="4"/>
        <v>76187.153518793348</v>
      </c>
    </row>
    <row r="20" spans="2:7" x14ac:dyDescent="0.35">
      <c r="B20">
        <v>17</v>
      </c>
      <c r="C20" s="1">
        <f t="shared" si="0"/>
        <v>76187.153518793348</v>
      </c>
      <c r="D20" s="1">
        <f t="shared" si="1"/>
        <v>1933.2801529427916</v>
      </c>
      <c r="E20" s="1">
        <f t="shared" si="2"/>
        <v>380.93576759396677</v>
      </c>
      <c r="F20" s="1">
        <f t="shared" si="3"/>
        <v>1552.3443853488247</v>
      </c>
      <c r="G20" s="1">
        <f t="shared" si="4"/>
        <v>74634.80913344452</v>
      </c>
    </row>
    <row r="21" spans="2:7" x14ac:dyDescent="0.35">
      <c r="B21">
        <v>18</v>
      </c>
      <c r="C21" s="1">
        <f t="shared" si="0"/>
        <v>74634.80913344452</v>
      </c>
      <c r="D21" s="1">
        <f t="shared" si="1"/>
        <v>1933.2801529427916</v>
      </c>
      <c r="E21" s="1">
        <f t="shared" si="2"/>
        <v>373.17404566722263</v>
      </c>
      <c r="F21" s="1">
        <f t="shared" si="3"/>
        <v>1560.106107275569</v>
      </c>
      <c r="G21" s="1">
        <f t="shared" si="4"/>
        <v>73074.703026168951</v>
      </c>
    </row>
    <row r="22" spans="2:7" x14ac:dyDescent="0.35">
      <c r="B22">
        <v>19</v>
      </c>
      <c r="C22" s="1">
        <f t="shared" si="0"/>
        <v>73074.703026168951</v>
      </c>
      <c r="D22" s="1">
        <f t="shared" si="1"/>
        <v>1933.2801529427916</v>
      </c>
      <c r="E22" s="1">
        <f t="shared" si="2"/>
        <v>365.37351513084474</v>
      </c>
      <c r="F22" s="1">
        <f t="shared" si="3"/>
        <v>1567.9066378119469</v>
      </c>
      <c r="G22" s="1">
        <f t="shared" si="4"/>
        <v>71506.796388357005</v>
      </c>
    </row>
    <row r="23" spans="2:7" x14ac:dyDescent="0.35">
      <c r="B23">
        <v>20</v>
      </c>
      <c r="C23" s="1">
        <f t="shared" si="0"/>
        <v>71506.796388357005</v>
      </c>
      <c r="D23" s="1">
        <f t="shared" si="1"/>
        <v>1933.2801529427916</v>
      </c>
      <c r="E23" s="1">
        <f t="shared" si="2"/>
        <v>357.53398194178504</v>
      </c>
      <c r="F23" s="1">
        <f t="shared" si="3"/>
        <v>1575.7461710010066</v>
      </c>
      <c r="G23" s="1">
        <f t="shared" si="4"/>
        <v>69931.050217355994</v>
      </c>
    </row>
    <row r="24" spans="2:7" x14ac:dyDescent="0.35">
      <c r="B24">
        <v>21</v>
      </c>
      <c r="C24" s="1">
        <f t="shared" si="0"/>
        <v>69931.050217355994</v>
      </c>
      <c r="D24" s="1">
        <f t="shared" si="1"/>
        <v>1933.2801529427916</v>
      </c>
      <c r="E24" s="1">
        <f t="shared" si="2"/>
        <v>349.65525108677997</v>
      </c>
      <c r="F24" s="1">
        <f t="shared" si="3"/>
        <v>1583.6249018560115</v>
      </c>
      <c r="G24" s="1">
        <f t="shared" si="4"/>
        <v>68347.42531549999</v>
      </c>
    </row>
    <row r="25" spans="2:7" x14ac:dyDescent="0.35">
      <c r="B25">
        <v>22</v>
      </c>
      <c r="C25" s="1">
        <f t="shared" si="0"/>
        <v>68347.42531549999</v>
      </c>
      <c r="D25" s="1">
        <f t="shared" si="1"/>
        <v>1933.2801529427916</v>
      </c>
      <c r="E25" s="1">
        <f t="shared" si="2"/>
        <v>341.73712657749996</v>
      </c>
      <c r="F25" s="1">
        <f t="shared" si="3"/>
        <v>1591.5430263652916</v>
      </c>
      <c r="G25" s="1">
        <f t="shared" si="4"/>
        <v>66755.882289134694</v>
      </c>
    </row>
    <row r="26" spans="2:7" x14ac:dyDescent="0.35">
      <c r="B26">
        <v>23</v>
      </c>
      <c r="C26" s="1">
        <f t="shared" si="0"/>
        <v>66755.882289134694</v>
      </c>
      <c r="D26" s="1">
        <f t="shared" si="1"/>
        <v>1933.2801529427916</v>
      </c>
      <c r="E26" s="1">
        <f t="shared" si="2"/>
        <v>333.77941144567347</v>
      </c>
      <c r="F26" s="1">
        <f t="shared" si="3"/>
        <v>1599.500741497118</v>
      </c>
      <c r="G26" s="1">
        <f t="shared" si="4"/>
        <v>65156.381547637575</v>
      </c>
    </row>
    <row r="27" spans="2:7" x14ac:dyDescent="0.35">
      <c r="B27">
        <v>24</v>
      </c>
      <c r="C27" s="1">
        <f t="shared" si="0"/>
        <v>65156.381547637575</v>
      </c>
      <c r="D27" s="1">
        <f t="shared" si="1"/>
        <v>1933.2801529427916</v>
      </c>
      <c r="E27" s="1">
        <f t="shared" si="2"/>
        <v>325.7819077381879</v>
      </c>
      <c r="F27" s="1">
        <f t="shared" si="3"/>
        <v>1607.4982452046038</v>
      </c>
      <c r="G27" s="1">
        <f t="shared" si="4"/>
        <v>63548.883302432972</v>
      </c>
    </row>
    <row r="28" spans="2:7" x14ac:dyDescent="0.35">
      <c r="B28">
        <v>25</v>
      </c>
      <c r="C28" s="1">
        <f t="shared" si="0"/>
        <v>63548.883302432972</v>
      </c>
      <c r="D28" s="1">
        <f t="shared" si="1"/>
        <v>1933.2801529427916</v>
      </c>
      <c r="E28" s="1">
        <f t="shared" si="2"/>
        <v>317.74441651216489</v>
      </c>
      <c r="F28" s="1">
        <f t="shared" si="3"/>
        <v>1615.5357364306267</v>
      </c>
      <c r="G28" s="1">
        <f t="shared" si="4"/>
        <v>61933.347566002347</v>
      </c>
    </row>
    <row r="29" spans="2:7" x14ac:dyDescent="0.35">
      <c r="B29">
        <v>26</v>
      </c>
      <c r="C29" s="1">
        <f t="shared" si="0"/>
        <v>61933.347566002347</v>
      </c>
      <c r="D29" s="1">
        <f t="shared" si="1"/>
        <v>1933.2801529427916</v>
      </c>
      <c r="E29" s="1">
        <f t="shared" si="2"/>
        <v>309.66673783001175</v>
      </c>
      <c r="F29" s="1">
        <f t="shared" si="3"/>
        <v>1623.6134151127799</v>
      </c>
      <c r="G29" s="1">
        <f t="shared" si="4"/>
        <v>60309.73415088957</v>
      </c>
    </row>
    <row r="30" spans="2:7" x14ac:dyDescent="0.35">
      <c r="B30">
        <v>27</v>
      </c>
      <c r="C30" s="1">
        <f t="shared" si="0"/>
        <v>60309.73415088957</v>
      </c>
      <c r="D30" s="1">
        <f t="shared" si="1"/>
        <v>1933.2801529427916</v>
      </c>
      <c r="E30" s="1">
        <f t="shared" si="2"/>
        <v>301.54867075444787</v>
      </c>
      <c r="F30" s="1">
        <f t="shared" si="3"/>
        <v>1631.7314821883438</v>
      </c>
      <c r="G30" s="1">
        <f t="shared" si="4"/>
        <v>58678.002668701229</v>
      </c>
    </row>
    <row r="31" spans="2:7" x14ac:dyDescent="0.35">
      <c r="B31">
        <v>28</v>
      </c>
      <c r="C31" s="1">
        <f t="shared" si="0"/>
        <v>58678.002668701229</v>
      </c>
      <c r="D31" s="1">
        <f t="shared" si="1"/>
        <v>1933.2801529427916</v>
      </c>
      <c r="E31" s="1">
        <f t="shared" si="2"/>
        <v>293.39001334350615</v>
      </c>
      <c r="F31" s="1">
        <f t="shared" si="3"/>
        <v>1639.8901395992855</v>
      </c>
      <c r="G31" s="1">
        <f t="shared" si="4"/>
        <v>57038.112529101942</v>
      </c>
    </row>
    <row r="32" spans="2:7" x14ac:dyDescent="0.35">
      <c r="B32">
        <v>29</v>
      </c>
      <c r="C32" s="1">
        <f t="shared" si="0"/>
        <v>57038.112529101942</v>
      </c>
      <c r="D32" s="1">
        <f t="shared" si="1"/>
        <v>1933.2801529427916</v>
      </c>
      <c r="E32" s="1">
        <f t="shared" si="2"/>
        <v>285.19056264550971</v>
      </c>
      <c r="F32" s="1">
        <f t="shared" si="3"/>
        <v>1648.0895902972818</v>
      </c>
      <c r="G32" s="1">
        <f t="shared" si="4"/>
        <v>55390.022938804657</v>
      </c>
    </row>
    <row r="33" spans="2:7" x14ac:dyDescent="0.35">
      <c r="B33">
        <v>30</v>
      </c>
      <c r="C33" s="1">
        <f t="shared" si="0"/>
        <v>55390.022938804657</v>
      </c>
      <c r="D33" s="1">
        <f t="shared" si="1"/>
        <v>1933.2801529427916</v>
      </c>
      <c r="E33" s="1">
        <f t="shared" si="2"/>
        <v>276.95011469402328</v>
      </c>
      <c r="F33" s="1">
        <f t="shared" si="3"/>
        <v>1656.3300382487682</v>
      </c>
      <c r="G33" s="1">
        <f t="shared" si="4"/>
        <v>53733.692900555892</v>
      </c>
    </row>
    <row r="34" spans="2:7" x14ac:dyDescent="0.35">
      <c r="B34">
        <v>31</v>
      </c>
      <c r="C34" s="1">
        <f t="shared" si="0"/>
        <v>53733.692900555892</v>
      </c>
      <c r="D34" s="1">
        <f t="shared" si="1"/>
        <v>1933.2801529427916</v>
      </c>
      <c r="E34" s="1">
        <f t="shared" si="2"/>
        <v>268.66846450277944</v>
      </c>
      <c r="F34" s="1">
        <f t="shared" si="3"/>
        <v>1664.6116884400121</v>
      </c>
      <c r="G34" s="1">
        <f t="shared" si="4"/>
        <v>52069.081212115881</v>
      </c>
    </row>
    <row r="35" spans="2:7" x14ac:dyDescent="0.35">
      <c r="B35">
        <v>32</v>
      </c>
      <c r="C35" s="1">
        <f t="shared" si="0"/>
        <v>52069.081212115881</v>
      </c>
      <c r="D35" s="1">
        <f t="shared" si="1"/>
        <v>1933.2801529427916</v>
      </c>
      <c r="E35" s="1">
        <f t="shared" si="2"/>
        <v>260.34540606057942</v>
      </c>
      <c r="F35" s="1">
        <f t="shared" si="3"/>
        <v>1672.934746882212</v>
      </c>
      <c r="G35" s="1">
        <f t="shared" si="4"/>
        <v>50396.146465233673</v>
      </c>
    </row>
    <row r="36" spans="2:7" x14ac:dyDescent="0.35">
      <c r="B36">
        <v>33</v>
      </c>
      <c r="C36" s="1">
        <f t="shared" si="0"/>
        <v>50396.146465233673</v>
      </c>
      <c r="D36" s="1">
        <f t="shared" si="1"/>
        <v>1933.2801529427916</v>
      </c>
      <c r="E36" s="1">
        <f t="shared" si="2"/>
        <v>251.98073232616838</v>
      </c>
      <c r="F36" s="1">
        <f t="shared" si="3"/>
        <v>1681.2994206166231</v>
      </c>
      <c r="G36" s="1">
        <f t="shared" si="4"/>
        <v>48714.847044617047</v>
      </c>
    </row>
    <row r="37" spans="2:7" x14ac:dyDescent="0.35">
      <c r="B37">
        <v>34</v>
      </c>
      <c r="C37" s="1">
        <f t="shared" si="0"/>
        <v>48714.847044617047</v>
      </c>
      <c r="D37" s="1">
        <f t="shared" si="1"/>
        <v>1933.2801529427916</v>
      </c>
      <c r="E37" s="1">
        <f t="shared" si="2"/>
        <v>243.57423522308522</v>
      </c>
      <c r="F37" s="1">
        <f t="shared" si="3"/>
        <v>1689.7059177197063</v>
      </c>
      <c r="G37" s="1">
        <f t="shared" si="4"/>
        <v>47025.141126897339</v>
      </c>
    </row>
    <row r="38" spans="2:7" x14ac:dyDescent="0.35">
      <c r="B38">
        <v>35</v>
      </c>
      <c r="C38" s="1">
        <f t="shared" si="0"/>
        <v>47025.141126897339</v>
      </c>
      <c r="D38" s="1">
        <f t="shared" si="1"/>
        <v>1933.2801529427916</v>
      </c>
      <c r="E38" s="1">
        <f t="shared" si="2"/>
        <v>235.12570563448671</v>
      </c>
      <c r="F38" s="1">
        <f t="shared" si="3"/>
        <v>1698.154447308305</v>
      </c>
      <c r="G38" s="1">
        <f t="shared" si="4"/>
        <v>45326.986679589034</v>
      </c>
    </row>
    <row r="39" spans="2:7" x14ac:dyDescent="0.35">
      <c r="B39">
        <v>36</v>
      </c>
      <c r="C39" s="1">
        <f t="shared" si="0"/>
        <v>45326.986679589034</v>
      </c>
      <c r="D39" s="1">
        <f t="shared" si="1"/>
        <v>1933.2801529427916</v>
      </c>
      <c r="E39" s="1">
        <f t="shared" si="2"/>
        <v>226.63493339794516</v>
      </c>
      <c r="F39" s="1">
        <f t="shared" si="3"/>
        <v>1706.6452195448464</v>
      </c>
      <c r="G39" s="1">
        <f t="shared" si="4"/>
        <v>43620.34146004419</v>
      </c>
    </row>
    <row r="40" spans="2:7" x14ac:dyDescent="0.35">
      <c r="B40">
        <v>37</v>
      </c>
      <c r="C40" s="1">
        <f t="shared" si="0"/>
        <v>43620.34146004419</v>
      </c>
      <c r="D40" s="1">
        <f t="shared" si="1"/>
        <v>1933.2801529427916</v>
      </c>
      <c r="E40" s="1">
        <f t="shared" si="2"/>
        <v>218.10170730022097</v>
      </c>
      <c r="F40" s="1">
        <f t="shared" si="3"/>
        <v>1715.1784456425705</v>
      </c>
      <c r="G40" s="1">
        <f t="shared" si="4"/>
        <v>41905.163014401616</v>
      </c>
    </row>
    <row r="41" spans="2:7" x14ac:dyDescent="0.35">
      <c r="B41">
        <v>38</v>
      </c>
      <c r="C41" s="1">
        <f t="shared" si="0"/>
        <v>41905.163014401616</v>
      </c>
      <c r="D41" s="1">
        <f t="shared" si="1"/>
        <v>1933.2801529427916</v>
      </c>
      <c r="E41" s="1">
        <f t="shared" si="2"/>
        <v>209.52581507200807</v>
      </c>
      <c r="F41" s="1">
        <f t="shared" si="3"/>
        <v>1723.7543378707835</v>
      </c>
      <c r="G41" s="1">
        <f t="shared" si="4"/>
        <v>40181.408676530831</v>
      </c>
    </row>
    <row r="42" spans="2:7" x14ac:dyDescent="0.35">
      <c r="B42">
        <v>39</v>
      </c>
      <c r="C42" s="1">
        <f t="shared" si="0"/>
        <v>40181.408676530831</v>
      </c>
      <c r="D42" s="1">
        <f t="shared" si="1"/>
        <v>1933.2801529427916</v>
      </c>
      <c r="E42" s="1">
        <f t="shared" si="2"/>
        <v>200.90704338265417</v>
      </c>
      <c r="F42" s="1">
        <f t="shared" si="3"/>
        <v>1732.3731095601374</v>
      </c>
      <c r="G42" s="1">
        <f t="shared" si="4"/>
        <v>38449.035566970691</v>
      </c>
    </row>
    <row r="43" spans="2:7" x14ac:dyDescent="0.35">
      <c r="B43">
        <v>40</v>
      </c>
      <c r="C43" s="1">
        <f t="shared" si="0"/>
        <v>38449.035566970691</v>
      </c>
      <c r="D43" s="1">
        <f t="shared" si="1"/>
        <v>1933.2801529427916</v>
      </c>
      <c r="E43" s="1">
        <f t="shared" si="2"/>
        <v>192.24517783485345</v>
      </c>
      <c r="F43" s="1">
        <f t="shared" si="3"/>
        <v>1741.0349751079382</v>
      </c>
      <c r="G43" s="1">
        <f t="shared" si="4"/>
        <v>36708.00059186275</v>
      </c>
    </row>
    <row r="44" spans="2:7" x14ac:dyDescent="0.35">
      <c r="B44">
        <v>41</v>
      </c>
      <c r="C44" s="1">
        <f t="shared" si="0"/>
        <v>36708.00059186275</v>
      </c>
      <c r="D44" s="1">
        <f t="shared" si="1"/>
        <v>1933.2801529427916</v>
      </c>
      <c r="E44" s="1">
        <f t="shared" si="2"/>
        <v>183.54000295931377</v>
      </c>
      <c r="F44" s="1">
        <f t="shared" si="3"/>
        <v>1749.7401499834777</v>
      </c>
      <c r="G44" s="1">
        <f t="shared" si="4"/>
        <v>34958.260441879276</v>
      </c>
    </row>
    <row r="45" spans="2:7" x14ac:dyDescent="0.35">
      <c r="B45">
        <v>42</v>
      </c>
      <c r="C45" s="1">
        <f t="shared" si="0"/>
        <v>34958.260441879276</v>
      </c>
      <c r="D45" s="1">
        <f t="shared" si="1"/>
        <v>1933.2801529427916</v>
      </c>
      <c r="E45" s="1">
        <f t="shared" si="2"/>
        <v>174.79130220939638</v>
      </c>
      <c r="F45" s="1">
        <f t="shared" si="3"/>
        <v>1758.4888507333951</v>
      </c>
      <c r="G45" s="1">
        <f t="shared" si="4"/>
        <v>33199.77159114588</v>
      </c>
    </row>
    <row r="46" spans="2:7" x14ac:dyDescent="0.35">
      <c r="B46">
        <v>43</v>
      </c>
      <c r="C46" s="1">
        <f t="shared" si="0"/>
        <v>33199.77159114588</v>
      </c>
      <c r="D46" s="1">
        <f t="shared" si="1"/>
        <v>1933.2801529427916</v>
      </c>
      <c r="E46" s="1">
        <f t="shared" si="2"/>
        <v>165.99885795572939</v>
      </c>
      <c r="F46" s="1">
        <f t="shared" si="3"/>
        <v>1767.2812949870622</v>
      </c>
      <c r="G46" s="1">
        <f t="shared" si="4"/>
        <v>31432.490296158816</v>
      </c>
    </row>
    <row r="47" spans="2:7" x14ac:dyDescent="0.35">
      <c r="B47">
        <v>44</v>
      </c>
      <c r="C47" s="1">
        <f t="shared" si="0"/>
        <v>31432.490296158816</v>
      </c>
      <c r="D47" s="1">
        <f t="shared" si="1"/>
        <v>1933.2801529427916</v>
      </c>
      <c r="E47" s="1">
        <f t="shared" si="2"/>
        <v>157.16245148079409</v>
      </c>
      <c r="F47" s="1">
        <f t="shared" si="3"/>
        <v>1776.1177014619975</v>
      </c>
      <c r="G47" s="1">
        <f t="shared" si="4"/>
        <v>29656.372594696819</v>
      </c>
    </row>
    <row r="48" spans="2:7" x14ac:dyDescent="0.35">
      <c r="B48">
        <v>45</v>
      </c>
      <c r="C48" s="1">
        <f t="shared" si="0"/>
        <v>29656.372594696819</v>
      </c>
      <c r="D48" s="1">
        <f t="shared" si="1"/>
        <v>1933.2801529427916</v>
      </c>
      <c r="E48" s="1">
        <f t="shared" si="2"/>
        <v>148.2818629734841</v>
      </c>
      <c r="F48" s="1">
        <f t="shared" si="3"/>
        <v>1784.9982899693075</v>
      </c>
      <c r="G48" s="1">
        <f t="shared" si="4"/>
        <v>27871.374304727513</v>
      </c>
    </row>
    <row r="49" spans="2:7" x14ac:dyDescent="0.35">
      <c r="B49">
        <v>46</v>
      </c>
      <c r="C49" s="1">
        <f t="shared" si="0"/>
        <v>27871.374304727513</v>
      </c>
      <c r="D49" s="1">
        <f t="shared" si="1"/>
        <v>1933.2801529427916</v>
      </c>
      <c r="E49" s="1">
        <f t="shared" si="2"/>
        <v>139.35687152363758</v>
      </c>
      <c r="F49" s="1">
        <f t="shared" si="3"/>
        <v>1793.9232814191539</v>
      </c>
      <c r="G49" s="1">
        <f t="shared" si="4"/>
        <v>26077.45102330836</v>
      </c>
    </row>
    <row r="50" spans="2:7" x14ac:dyDescent="0.35">
      <c r="B50">
        <v>47</v>
      </c>
      <c r="C50" s="1">
        <f t="shared" si="0"/>
        <v>26077.45102330836</v>
      </c>
      <c r="D50" s="1">
        <f t="shared" si="1"/>
        <v>1933.2801529427916</v>
      </c>
      <c r="E50" s="1">
        <f t="shared" si="2"/>
        <v>130.38725511654181</v>
      </c>
      <c r="F50" s="1">
        <f t="shared" si="3"/>
        <v>1802.8928978262497</v>
      </c>
      <c r="G50" s="1">
        <f t="shared" si="4"/>
        <v>24274.558125482112</v>
      </c>
    </row>
    <row r="51" spans="2:7" x14ac:dyDescent="0.35">
      <c r="B51">
        <v>48</v>
      </c>
      <c r="C51" s="1">
        <f t="shared" si="0"/>
        <v>24274.558125482112</v>
      </c>
      <c r="D51" s="1">
        <f t="shared" si="1"/>
        <v>1933.2801529427916</v>
      </c>
      <c r="E51" s="1">
        <f t="shared" si="2"/>
        <v>121.37279062741057</v>
      </c>
      <c r="F51" s="1">
        <f t="shared" si="3"/>
        <v>1811.9073623153811</v>
      </c>
      <c r="G51" s="1">
        <f t="shared" si="4"/>
        <v>22462.65076316673</v>
      </c>
    </row>
    <row r="52" spans="2:7" x14ac:dyDescent="0.35">
      <c r="B52">
        <v>49</v>
      </c>
      <c r="C52" s="1">
        <f t="shared" si="0"/>
        <v>22462.65076316673</v>
      </c>
      <c r="D52" s="1">
        <f t="shared" si="1"/>
        <v>1933.2801529427916</v>
      </c>
      <c r="E52" s="1">
        <f t="shared" si="2"/>
        <v>112.31325381583365</v>
      </c>
      <c r="F52" s="1">
        <f t="shared" si="3"/>
        <v>1820.966899126958</v>
      </c>
      <c r="G52" s="1">
        <f t="shared" si="4"/>
        <v>20641.683864039773</v>
      </c>
    </row>
    <row r="53" spans="2:7" x14ac:dyDescent="0.35">
      <c r="B53">
        <v>50</v>
      </c>
      <c r="C53" s="1">
        <f t="shared" si="0"/>
        <v>20641.683864039773</v>
      </c>
      <c r="D53" s="1">
        <f t="shared" si="1"/>
        <v>1933.2801529427916</v>
      </c>
      <c r="E53" s="1">
        <f t="shared" si="2"/>
        <v>103.20841932019887</v>
      </c>
      <c r="F53" s="1">
        <f t="shared" si="3"/>
        <v>1830.0717336225928</v>
      </c>
      <c r="G53" s="1">
        <f t="shared" si="4"/>
        <v>18811.612130417179</v>
      </c>
    </row>
    <row r="54" spans="2:7" x14ac:dyDescent="0.35">
      <c r="B54">
        <v>51</v>
      </c>
      <c r="C54" s="1">
        <f t="shared" si="0"/>
        <v>18811.612130417179</v>
      </c>
      <c r="D54" s="1">
        <f t="shared" si="1"/>
        <v>1933.2801529427916</v>
      </c>
      <c r="E54" s="1">
        <f t="shared" si="2"/>
        <v>94.058060652085899</v>
      </c>
      <c r="F54" s="1">
        <f t="shared" si="3"/>
        <v>1839.2220922907056</v>
      </c>
      <c r="G54" s="1">
        <f t="shared" si="4"/>
        <v>16972.390038126472</v>
      </c>
    </row>
    <row r="55" spans="2:7" x14ac:dyDescent="0.35">
      <c r="B55">
        <v>52</v>
      </c>
      <c r="C55" s="1">
        <f t="shared" si="0"/>
        <v>16972.390038126472</v>
      </c>
      <c r="D55" s="1">
        <f t="shared" si="1"/>
        <v>1933.2801529427916</v>
      </c>
      <c r="E55" s="1">
        <f t="shared" si="2"/>
        <v>84.861950190632356</v>
      </c>
      <c r="F55" s="1">
        <f t="shared" si="3"/>
        <v>1848.4182027521592</v>
      </c>
      <c r="G55" s="1">
        <f t="shared" si="4"/>
        <v>15123.971835374312</v>
      </c>
    </row>
    <row r="56" spans="2:7" x14ac:dyDescent="0.35">
      <c r="B56">
        <v>53</v>
      </c>
      <c r="C56" s="1">
        <f t="shared" si="0"/>
        <v>15123.971835374312</v>
      </c>
      <c r="D56" s="1">
        <f t="shared" si="1"/>
        <v>1933.2801529427916</v>
      </c>
      <c r="E56" s="1">
        <f t="shared" si="2"/>
        <v>75.619859176871557</v>
      </c>
      <c r="F56" s="1">
        <f t="shared" si="3"/>
        <v>1857.66029376592</v>
      </c>
      <c r="G56" s="1">
        <f t="shared" si="4"/>
        <v>13266.311541608393</v>
      </c>
    </row>
    <row r="57" spans="2:7" x14ac:dyDescent="0.35">
      <c r="B57">
        <v>54</v>
      </c>
      <c r="C57" s="1">
        <f t="shared" si="0"/>
        <v>13266.311541608393</v>
      </c>
      <c r="D57" s="1">
        <f t="shared" si="1"/>
        <v>1933.2801529427916</v>
      </c>
      <c r="E57" s="1">
        <f t="shared" si="2"/>
        <v>66.33155770804197</v>
      </c>
      <c r="F57" s="1">
        <f t="shared" si="3"/>
        <v>1866.9485952347495</v>
      </c>
      <c r="G57" s="1">
        <f t="shared" si="4"/>
        <v>11399.362946373643</v>
      </c>
    </row>
    <row r="58" spans="2:7" x14ac:dyDescent="0.35">
      <c r="B58">
        <v>55</v>
      </c>
      <c r="C58" s="1">
        <f t="shared" si="0"/>
        <v>11399.362946373643</v>
      </c>
      <c r="D58" s="1">
        <f t="shared" si="1"/>
        <v>1933.2801529427916</v>
      </c>
      <c r="E58" s="1">
        <f t="shared" si="2"/>
        <v>56.99681473186822</v>
      </c>
      <c r="F58" s="1">
        <f t="shared" si="3"/>
        <v>1876.2833382109234</v>
      </c>
      <c r="G58" s="1">
        <f t="shared" si="4"/>
        <v>9523.0796081627195</v>
      </c>
    </row>
    <row r="59" spans="2:7" x14ac:dyDescent="0.35">
      <c r="B59">
        <v>56</v>
      </c>
      <c r="C59" s="1">
        <f t="shared" si="0"/>
        <v>9523.0796081627195</v>
      </c>
      <c r="D59" s="1">
        <f t="shared" si="1"/>
        <v>1933.2801529427916</v>
      </c>
      <c r="E59" s="1">
        <f t="shared" si="2"/>
        <v>47.615398040813595</v>
      </c>
      <c r="F59" s="1">
        <f t="shared" si="3"/>
        <v>1885.6647549019781</v>
      </c>
      <c r="G59" s="1">
        <f t="shared" si="4"/>
        <v>7637.4148532607414</v>
      </c>
    </row>
    <row r="60" spans="2:7" x14ac:dyDescent="0.35">
      <c r="B60">
        <v>57</v>
      </c>
      <c r="C60" s="1">
        <f t="shared" si="0"/>
        <v>7637.4148532607414</v>
      </c>
      <c r="D60" s="1">
        <f t="shared" si="1"/>
        <v>1933.2801529427916</v>
      </c>
      <c r="E60" s="1">
        <f t="shared" si="2"/>
        <v>38.187074266303711</v>
      </c>
      <c r="F60" s="1">
        <f t="shared" si="3"/>
        <v>1895.0930786764879</v>
      </c>
      <c r="G60" s="1">
        <f t="shared" si="4"/>
        <v>5742.3217745842539</v>
      </c>
    </row>
    <row r="61" spans="2:7" x14ac:dyDescent="0.35">
      <c r="B61">
        <v>58</v>
      </c>
      <c r="C61" s="1">
        <f t="shared" si="0"/>
        <v>5742.3217745842539</v>
      </c>
      <c r="D61" s="1">
        <f t="shared" si="1"/>
        <v>1933.2801529427916</v>
      </c>
      <c r="E61" s="1">
        <f t="shared" si="2"/>
        <v>28.711608872921271</v>
      </c>
      <c r="F61" s="1">
        <f t="shared" si="3"/>
        <v>1904.5685440698703</v>
      </c>
      <c r="G61" s="1">
        <f t="shared" si="4"/>
        <v>3837.7532305143836</v>
      </c>
    </row>
    <row r="62" spans="2:7" x14ac:dyDescent="0.35">
      <c r="B62">
        <v>59</v>
      </c>
      <c r="C62" s="1">
        <f t="shared" si="0"/>
        <v>3837.7532305143836</v>
      </c>
      <c r="D62" s="1">
        <f t="shared" si="1"/>
        <v>1933.2801529427916</v>
      </c>
      <c r="E62" s="1">
        <f t="shared" si="2"/>
        <v>19.188766152571919</v>
      </c>
      <c r="F62" s="1">
        <f t="shared" si="3"/>
        <v>1914.0913867902198</v>
      </c>
      <c r="G62" s="1">
        <f t="shared" si="4"/>
        <v>1923.6618437241639</v>
      </c>
    </row>
    <row r="63" spans="2:7" x14ac:dyDescent="0.35">
      <c r="B63">
        <v>60</v>
      </c>
      <c r="C63" s="1">
        <f t="shared" si="0"/>
        <v>1923.6618437241639</v>
      </c>
      <c r="D63" s="1">
        <f t="shared" si="1"/>
        <v>1933.2801529427916</v>
      </c>
      <c r="E63" s="1">
        <f t="shared" si="2"/>
        <v>9.6183092186208192</v>
      </c>
      <c r="F63" s="1">
        <f t="shared" si="3"/>
        <v>1923.6618437241707</v>
      </c>
      <c r="G63" s="1">
        <f t="shared" si="4"/>
        <v>-6.8212102632969618E-12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6cnclld</vt:lpstr>
      <vt:lpstr>Sheet1</vt:lpstr>
      <vt:lpstr>7cw</vt:lpstr>
      <vt:lpstr>7hw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 Jeslyn Sahaya Samuel</dc:creator>
  <cp:lastModifiedBy>Reya Jeslyn Sahaya Samuel</cp:lastModifiedBy>
  <dcterms:created xsi:type="dcterms:W3CDTF">2025-03-25T18:18:04Z</dcterms:created>
  <dcterms:modified xsi:type="dcterms:W3CDTF">2025-04-07T05:35:02Z</dcterms:modified>
</cp:coreProperties>
</file>