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8_{718CC038-0CCD-41DF-B075-01613F27B5B1}" xr6:coauthVersionLast="47" xr6:coauthVersionMax="47" xr10:uidLastSave="{00000000-0000-0000-0000-000000000000}"/>
  <bookViews>
    <workbookView xWindow="12810" yWindow="2625" windowWidth="32040" windowHeight="17250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2" l="1"/>
  <c r="H23" i="2"/>
  <c r="I23" i="2"/>
  <c r="J23" i="2"/>
  <c r="K23" i="2"/>
  <c r="J22" i="2"/>
  <c r="I22" i="2"/>
  <c r="H22" i="2"/>
  <c r="G22" i="2"/>
  <c r="K22" i="2"/>
  <c r="K20" i="2"/>
  <c r="D20" i="2"/>
  <c r="E20" i="2"/>
  <c r="F20" i="2"/>
  <c r="G20" i="2"/>
  <c r="H20" i="2"/>
  <c r="I20" i="2"/>
  <c r="J20" i="2"/>
  <c r="C20" i="2"/>
  <c r="D19" i="2"/>
  <c r="E19" i="2"/>
  <c r="F19" i="2"/>
  <c r="G19" i="2"/>
  <c r="H19" i="2"/>
  <c r="I19" i="2"/>
  <c r="J19" i="2"/>
  <c r="K19" i="2"/>
  <c r="C19" i="2"/>
  <c r="K18" i="2"/>
  <c r="D18" i="2"/>
  <c r="E18" i="2"/>
  <c r="F18" i="2"/>
  <c r="G18" i="2"/>
  <c r="H18" i="2"/>
  <c r="I18" i="2"/>
  <c r="J18" i="2"/>
  <c r="C18" i="2"/>
  <c r="D17" i="2"/>
  <c r="E17" i="2"/>
  <c r="F17" i="2"/>
  <c r="G17" i="2"/>
  <c r="H17" i="2"/>
  <c r="I17" i="2"/>
  <c r="J17" i="2"/>
  <c r="K17" i="2"/>
  <c r="C17" i="2"/>
  <c r="F13" i="2"/>
  <c r="F11" i="2"/>
  <c r="F10" i="2"/>
  <c r="F9" i="2"/>
  <c r="F6" i="2"/>
  <c r="F7" i="2" s="1"/>
  <c r="F4" i="2"/>
  <c r="F3" i="2"/>
  <c r="J11" i="2"/>
  <c r="J10" i="2"/>
  <c r="J9" i="2"/>
  <c r="J6" i="2"/>
  <c r="J4" i="2"/>
  <c r="J3" i="2"/>
  <c r="C10" i="2"/>
  <c r="C7" i="2"/>
  <c r="C8" i="2" s="1"/>
  <c r="C5" i="2"/>
  <c r="D10" i="2"/>
  <c r="D7" i="2"/>
  <c r="D8" i="2" s="1"/>
  <c r="D5" i="2"/>
  <c r="H10" i="2"/>
  <c r="H7" i="2"/>
  <c r="H8" i="2" s="1"/>
  <c r="H5" i="2"/>
  <c r="E10" i="2"/>
  <c r="E7" i="2"/>
  <c r="E8" i="2" s="1"/>
  <c r="E5" i="2"/>
  <c r="I10" i="2"/>
  <c r="I7" i="2"/>
  <c r="I8" i="2" s="1"/>
  <c r="I5" i="2"/>
  <c r="T10" i="2"/>
  <c r="T7" i="2"/>
  <c r="T8" i="2" s="1"/>
  <c r="T5" i="2"/>
  <c r="U12" i="2"/>
  <c r="U10" i="2"/>
  <c r="U7" i="2"/>
  <c r="U8" i="2" s="1"/>
  <c r="U5" i="2"/>
  <c r="G10" i="2"/>
  <c r="K10" i="2"/>
  <c r="G7" i="2"/>
  <c r="G8" i="2" s="1"/>
  <c r="G5" i="2"/>
  <c r="K7" i="2"/>
  <c r="K8" i="2" s="1"/>
  <c r="K12" i="2" s="1"/>
  <c r="K14" i="2" s="1"/>
  <c r="K5" i="2"/>
  <c r="N8" i="1"/>
  <c r="N5" i="1"/>
  <c r="F5" i="2" l="1"/>
  <c r="F8" i="2"/>
  <c r="F12" i="2" s="1"/>
  <c r="F14" i="2" s="1"/>
  <c r="J7" i="2"/>
  <c r="J8" i="2" s="1"/>
  <c r="J12" i="2" s="1"/>
  <c r="J14" i="2" s="1"/>
  <c r="J5" i="2"/>
  <c r="C12" i="2"/>
  <c r="C14" i="2" s="1"/>
  <c r="D12" i="2"/>
  <c r="D14" i="2" s="1"/>
  <c r="H12" i="2"/>
  <c r="H14" i="2" s="1"/>
  <c r="E12" i="2"/>
  <c r="E14" i="2" s="1"/>
  <c r="I12" i="2"/>
  <c r="I14" i="2" s="1"/>
  <c r="T12" i="2"/>
  <c r="T14" i="2" s="1"/>
  <c r="U14" i="2"/>
  <c r="G12" i="2"/>
  <c r="G14" i="2" s="1"/>
  <c r="AY24" i="2" l="1"/>
  <c r="AZ24" i="2" l="1"/>
  <c r="AY23" i="2"/>
  <c r="AY19" i="2"/>
  <c r="AY20" i="2" l="1"/>
  <c r="AZ23" i="2"/>
  <c r="AZ19" i="2"/>
  <c r="BA24" i="2"/>
  <c r="BB24" i="2" l="1"/>
  <c r="AZ20" i="2"/>
  <c r="BA23" i="2"/>
  <c r="BA19" i="2"/>
  <c r="BA20" i="2" l="1"/>
  <c r="BB23" i="2"/>
  <c r="BB19" i="2"/>
  <c r="BC24" i="2"/>
  <c r="BD24" i="2" l="1"/>
  <c r="BC23" i="2"/>
  <c r="BC19" i="2"/>
  <c r="BB20" i="2"/>
  <c r="BD19" i="2" l="1"/>
  <c r="BD23" i="2"/>
  <c r="BC20" i="2"/>
  <c r="BE24" i="2"/>
  <c r="BF24" i="2" l="1"/>
  <c r="BE23" i="2"/>
  <c r="BE19" i="2"/>
  <c r="BD20" i="2"/>
  <c r="AY13" i="2" l="1"/>
  <c r="BF23" i="2"/>
  <c r="BF19" i="2"/>
  <c r="BE20" i="2"/>
  <c r="BG24" i="2"/>
  <c r="AZ13" i="2" l="1"/>
  <c r="BG23" i="2"/>
  <c r="BG19" i="2"/>
  <c r="BF20" i="2"/>
  <c r="BH24" i="2"/>
  <c r="BA13" i="2" l="1"/>
  <c r="BH23" i="2"/>
  <c r="BH19" i="2"/>
  <c r="BG20" i="2"/>
  <c r="BI24" i="2"/>
  <c r="BB13" i="2" l="1"/>
  <c r="BJ24" i="2"/>
  <c r="BI19" i="2"/>
  <c r="BI23" i="2"/>
  <c r="BH20" i="2"/>
  <c r="BC13" i="2" l="1"/>
  <c r="BI20" i="2"/>
  <c r="BJ19" i="2"/>
  <c r="BJ23" i="2"/>
  <c r="BK24" i="2"/>
  <c r="BD13" i="2" l="1"/>
  <c r="BL24" i="2"/>
  <c r="BJ20" i="2"/>
  <c r="BK19" i="2"/>
  <c r="BK23" i="2"/>
  <c r="BE13" i="2" l="1"/>
  <c r="BL19" i="2"/>
  <c r="BL23" i="2"/>
  <c r="BK20" i="2"/>
  <c r="BM24" i="2"/>
  <c r="BF13" i="2" l="1"/>
  <c r="BN24" i="2"/>
  <c r="BL20" i="2"/>
  <c r="BM19" i="2"/>
  <c r="BM23" i="2"/>
  <c r="BG13" i="2" l="1"/>
  <c r="BM20" i="2"/>
  <c r="BN23" i="2"/>
  <c r="BN19" i="2"/>
  <c r="BO24" i="2"/>
  <c r="BH13" i="2" l="1"/>
  <c r="BP24" i="2"/>
  <c r="BN20" i="2"/>
  <c r="BO23" i="2"/>
  <c r="BO19" i="2"/>
  <c r="BI13" i="2" l="1"/>
  <c r="BO20" i="2"/>
  <c r="BP23" i="2"/>
  <c r="BP19" i="2"/>
  <c r="BQ24" i="2"/>
  <c r="BJ13" i="2" l="1"/>
  <c r="BR24" i="2"/>
  <c r="BP20" i="2"/>
  <c r="BQ23" i="2"/>
  <c r="BQ19" i="2"/>
  <c r="BK13" i="2" l="1"/>
  <c r="BQ20" i="2"/>
  <c r="BR23" i="2"/>
  <c r="BR19" i="2"/>
  <c r="BS24" i="2"/>
  <c r="BL13" i="2" l="1"/>
  <c r="BT24" i="2"/>
  <c r="BS23" i="2"/>
  <c r="BS19" i="2"/>
  <c r="BR20" i="2"/>
  <c r="BM13" i="2" l="1"/>
  <c r="BS20" i="2"/>
  <c r="BU24" i="2"/>
  <c r="BT19" i="2"/>
  <c r="BT23" i="2"/>
  <c r="BN13" i="2" l="1"/>
  <c r="BT20" i="2"/>
  <c r="BU23" i="2"/>
  <c r="BU19" i="2"/>
  <c r="BV24" i="2"/>
  <c r="BO13" i="2" l="1"/>
  <c r="BV23" i="2"/>
  <c r="BV19" i="2"/>
  <c r="BW24" i="2"/>
  <c r="BU20" i="2"/>
  <c r="BP13" i="2" l="1"/>
  <c r="BX24" i="2"/>
  <c r="BW23" i="2"/>
  <c r="BW19" i="2"/>
  <c r="BV20" i="2"/>
  <c r="BQ13" i="2" l="1"/>
  <c r="BX23" i="2"/>
  <c r="BX19" i="2"/>
  <c r="BW20" i="2"/>
  <c r="BY24" i="2"/>
  <c r="BR13" i="2" l="1"/>
  <c r="BY19" i="2"/>
  <c r="BY23" i="2"/>
  <c r="BX20" i="2"/>
  <c r="BZ24" i="2"/>
  <c r="BS13" i="2" l="1"/>
  <c r="CA24" i="2"/>
  <c r="BY20" i="2"/>
  <c r="BZ19" i="2"/>
  <c r="BZ23" i="2"/>
  <c r="BT13" i="2" l="1"/>
  <c r="BZ20" i="2"/>
  <c r="CA19" i="2"/>
  <c r="CA23" i="2"/>
  <c r="BU13" i="2" l="1"/>
  <c r="CA20" i="2"/>
  <c r="BV13" i="2" l="1"/>
  <c r="BW13" i="2" l="1"/>
  <c r="BX13" i="2" l="1"/>
  <c r="BY13" i="2" l="1"/>
  <c r="BZ13" i="2" l="1"/>
  <c r="CA13" i="2" l="1"/>
  <c r="CB13" i="2" l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</calcChain>
</file>

<file path=xl/sharedStrings.xml><?xml version="1.0" encoding="utf-8"?>
<sst xmlns="http://schemas.openxmlformats.org/spreadsheetml/2006/main" count="40" uniqueCount="39">
  <si>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</si>
  <si>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</si>
  <si>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</si>
  <si>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</si>
  <si>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</si>
  <si>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</si>
  <si>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</si>
  <si>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</si>
  <si>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</si>
  <si>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</si>
  <si>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</si>
  <si>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</si>
  <si>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</si>
  <si>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</si>
  <si>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</si>
  <si>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</si>
  <si>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</si>
  <si>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SG&amp;A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</si>
  <si>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</si>
  <si>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</si>
  <si>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</si>
  <si>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</si>
  <si>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</si>
  <si>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</si>
  <si>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</si>
  <si>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</si>
  <si>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Net income y/y</t>
  </si>
  <si>
    <t>Tax on revenue rate</t>
  </si>
  <si>
    <t>Operating margin</t>
  </si>
  <si>
    <t>Revenue on SG&amp;A</t>
  </si>
  <si>
    <t xml:space="preserve">Gross </t>
  </si>
  <si>
    <t>20Q1</t>
  </si>
  <si>
    <t>Quick NPV</t>
  </si>
  <si>
    <t>MC to NPV</t>
  </si>
  <si>
    <t>Gap Inc</t>
  </si>
  <si>
    <t>GPS</t>
  </si>
  <si>
    <t>Taxes expense</t>
  </si>
  <si>
    <t>Interest income</t>
  </si>
  <si>
    <t>Other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</si>
</sst>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" fontId="0" fillId="0" borderId="0" xfId="0" applyNumberFormat="1"/>
    <xf numFmtId="14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9" fontId="0" fillId="2" borderId="0" xfId="0" applyNumberFormat="1" applyFont="1" applyFill="1"/>
    <xf numFmtId="0" fontId="0" fillId="0" borderId="0" xfId="0" applyFont="1"/>
    <xf numFmtId="0" fontId="0" fillId="2" borderId="0" xfId="0" applyFont="1" applyFill="1"/>
    <xf numFmtId="9" fontId="1" fillId="0" borderId="0" xfId="0" applyNumberFormat="1" applyFont="1"/>
    <xf numFmtId="9" fontId="1" fillId="2" borderId="0" xfId="0" applyNumberFormat="1" applyFon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65942</xdr:colOff>
      <xdr:row>0</xdr:row>
      <xdr:rowOff>65944</xdr:rowOff>
    </xdr:from>
    <xdr:to>
      <xdr:col>11</xdr:col>
      <xdr:colOff>65942</xdr:colOff>
      <xdr:row>33</xdr:row>
      <xdr:rowOff>43963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8719038" y="65944"/>
          <a:ext cx="0" cy="10646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N16"/>
  <sheetViews>
    <sheetView tabSelected="1" workbookViewId="0">
      <selection activeCell="N24" sqref="N24"/>
    </sheetView>
  </sheetViews>
  <sheetFormatPr defaultRowHeight="15" x14ac:dyDescent="0.25"/>
  <cols>
    <col min="13" max="13" width="9.7109375" bestFit="1" customWidth="1"/>
  </cols>
  <sheetData>
    <row r="1" spans="13:14" x14ac:dyDescent="0.25">
      <c r="M1" t="s">
        <v>34</v>
      </c>
    </row>
    <row r="2" spans="13:14" x14ac:dyDescent="0.25">
      <c r="M2" t="s">
        <v>35</v>
      </c>
    </row>
    <row r="3" spans="13:14" x14ac:dyDescent="0.25">
      <c r="M3" t="s">
        <v>0</v>
      </c>
      <c r="N3" s="2">
        <v>8.7100000000000009</v>
      </c>
    </row>
    <row r="4" spans="13:14" x14ac:dyDescent="0.25">
      <c r="M4" t="s">
        <v>1</v>
      </c>
      <c r="N4" s="1">
        <v>370</v>
      </c>
    </row>
    <row r="5" spans="13:14" x14ac:dyDescent="0.25">
      <c r="M5" t="s">
        <v>2</v>
      </c>
      <c r="N5" s="1">
        <f>N3*N4</f>
        <v>3222.7000000000003</v>
      </c>
    </row>
    <row r="6" spans="13:14" x14ac:dyDescent="0.25">
      <c r="M6" t="s">
        <v>3</v>
      </c>
      <c r="N6" s="1">
        <v>845</v>
      </c>
    </row>
    <row r="7" spans="13:14" x14ac:dyDescent="0.25">
      <c r="M7" t="s">
        <v>4</v>
      </c>
      <c r="N7" s="1">
        <v>1485</v>
      </c>
    </row>
    <row r="8" spans="13:14" x14ac:dyDescent="0.25">
      <c r="M8" t="s">
        <v>5</v>
      </c>
      <c r="N8" s="1">
        <f>N5-N6+N7</f>
        <v>3862.7000000000003</v>
      </c>
    </row>
    <row r="11" spans="13:14" x14ac:dyDescent="0.25">
      <c r="M11" s="19">
        <v>44768</v>
      </c>
    </row>
    <row r="15" spans="13:14" x14ac:dyDescent="0.25">
      <c r="M15" t="s">
        <v>32</v>
      </c>
    </row>
    <row r="16" spans="13:14" x14ac:dyDescent="0.25">
      <c r="M16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H24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8" sqref="G28"/>
    </sheetView>
  </sheetViews>
  <sheetFormatPr defaultRowHeight="15" x14ac:dyDescent="0.25"/>
  <cols>
    <col min="2" max="2" width="23.85546875" bestFit="1" customWidth="1"/>
    <col min="3" max="11" width="9.140625" style="5"/>
    <col min="12" max="12" width="10.28515625" style="5" bestFit="1" customWidth="1"/>
    <col min="13" max="13" width="9.140625" style="5"/>
    <col min="16" max="16" width="4.42578125" style="11" customWidth="1"/>
    <col min="23" max="23" width="12.7109375" bestFit="1" customWidth="1"/>
  </cols>
  <sheetData>
    <row r="1" spans="2:216" x14ac:dyDescent="0.25">
      <c r="L1" s="8"/>
    </row>
    <row r="2" spans="2:216" x14ac:dyDescent="0.25">
      <c r="C2" s="5" t="s">
        <v>31</v>
      </c>
      <c r="D2" s="5" t="s">
        <v>14</v>
      </c>
      <c r="E2" s="5" t="s">
        <v>13</v>
      </c>
      <c r="F2" s="5" t="s">
        <v>12</v>
      </c>
      <c r="G2" s="5" t="s">
        <v>11</v>
      </c>
      <c r="H2" s="5" t="s">
        <v>9</v>
      </c>
      <c r="I2" s="5" t="s">
        <v>8</v>
      </c>
      <c r="J2" s="5" t="s">
        <v>7</v>
      </c>
      <c r="K2" s="5" t="s">
        <v>6</v>
      </c>
      <c r="L2" s="5" t="s">
        <v>10</v>
      </c>
      <c r="M2" s="5" t="s">
        <v>24</v>
      </c>
      <c r="N2" s="5" t="s">
        <v>25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2:216" s="3" customFormat="1" x14ac:dyDescent="0.25">
      <c r="B3" s="3" t="s">
        <v>15</v>
      </c>
      <c r="C3" s="4">
        <v>2107</v>
      </c>
      <c r="D3" s="4">
        <v>3275</v>
      </c>
      <c r="E3" s="4">
        <v>3994</v>
      </c>
      <c r="F3" s="4">
        <f>+T3-E3-D3-C3</f>
        <v>4424</v>
      </c>
      <c r="G3" s="4">
        <v>3991</v>
      </c>
      <c r="H3" s="4">
        <v>4211</v>
      </c>
      <c r="I3" s="4">
        <v>3943</v>
      </c>
      <c r="J3" s="4">
        <f>+U3-I3-H3-G3</f>
        <v>4525</v>
      </c>
      <c r="K3" s="4">
        <v>3477</v>
      </c>
      <c r="L3" s="4"/>
      <c r="M3" s="4"/>
      <c r="N3" s="4"/>
      <c r="P3" s="12"/>
      <c r="Q3" s="4"/>
      <c r="R3" s="4"/>
      <c r="S3" s="4"/>
      <c r="T3" s="4">
        <v>13800</v>
      </c>
      <c r="U3" s="4">
        <v>16670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2:216" x14ac:dyDescent="0.25">
      <c r="B4" t="s">
        <v>16</v>
      </c>
      <c r="C4" s="5">
        <v>1839</v>
      </c>
      <c r="D4" s="5">
        <v>2126</v>
      </c>
      <c r="E4" s="5">
        <v>2374</v>
      </c>
      <c r="F4" s="5">
        <f>+T4-E4-D4-C4</f>
        <v>2756</v>
      </c>
      <c r="G4" s="5">
        <v>2361</v>
      </c>
      <c r="H4" s="5">
        <v>2388</v>
      </c>
      <c r="I4" s="5">
        <v>2282</v>
      </c>
      <c r="J4" s="5">
        <f>+U4-I4-H4-G4</f>
        <v>3002</v>
      </c>
      <c r="K4" s="5">
        <v>2381</v>
      </c>
      <c r="N4" s="5"/>
      <c r="Q4" s="1"/>
      <c r="R4" s="1"/>
      <c r="S4" s="1"/>
      <c r="T4" s="5">
        <v>9095</v>
      </c>
      <c r="U4" s="5">
        <v>10033</v>
      </c>
      <c r="V4" s="5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2:216" s="3" customFormat="1" x14ac:dyDescent="0.25">
      <c r="B5" s="3" t="s">
        <v>30</v>
      </c>
      <c r="C5" s="4">
        <f>+C3-C4</f>
        <v>268</v>
      </c>
      <c r="D5" s="4">
        <f>+D3-D4</f>
        <v>1149</v>
      </c>
      <c r="E5" s="4">
        <f>+E3-E4</f>
        <v>1620</v>
      </c>
      <c r="F5" s="4">
        <f>+F3-F4</f>
        <v>1668</v>
      </c>
      <c r="G5" s="4">
        <f>+G3-G4</f>
        <v>1630</v>
      </c>
      <c r="H5" s="4">
        <f>+H3-H4</f>
        <v>1823</v>
      </c>
      <c r="I5" s="4">
        <f>+I3-I4</f>
        <v>1661</v>
      </c>
      <c r="J5" s="4">
        <f>+J3-J4</f>
        <v>1523</v>
      </c>
      <c r="K5" s="4">
        <f>+K3-K4</f>
        <v>1096</v>
      </c>
      <c r="L5" s="4"/>
      <c r="M5" s="4"/>
      <c r="N5" s="4"/>
      <c r="P5" s="12"/>
      <c r="Q5" s="4"/>
      <c r="R5" s="4"/>
      <c r="S5" s="4"/>
      <c r="T5" s="4">
        <f>+T3-T4</f>
        <v>4705</v>
      </c>
      <c r="U5" s="4">
        <f>+U3-U4</f>
        <v>6637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216" x14ac:dyDescent="0.25">
      <c r="B6" t="s">
        <v>17</v>
      </c>
      <c r="C6" s="5">
        <v>1512</v>
      </c>
      <c r="D6" s="5">
        <v>1076</v>
      </c>
      <c r="E6" s="5">
        <v>1445</v>
      </c>
      <c r="F6" s="5">
        <f>+T6-E6-D6-C6</f>
        <v>1534</v>
      </c>
      <c r="G6" s="5">
        <v>1390</v>
      </c>
      <c r="H6" s="5">
        <v>1414</v>
      </c>
      <c r="I6" s="5">
        <v>1508</v>
      </c>
      <c r="J6" s="5">
        <f>+U6-I6-H6-G6</f>
        <v>1515</v>
      </c>
      <c r="K6" s="5">
        <v>1293</v>
      </c>
      <c r="N6" s="5"/>
      <c r="Q6" s="1"/>
      <c r="R6" s="1"/>
      <c r="S6" s="1"/>
      <c r="T6" s="5">
        <v>5567</v>
      </c>
      <c r="U6" s="5">
        <v>5827</v>
      </c>
      <c r="V6" s="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2:216" x14ac:dyDescent="0.25">
      <c r="B7" t="s">
        <v>19</v>
      </c>
      <c r="C7" s="5">
        <f>+C6+C4</f>
        <v>3351</v>
      </c>
      <c r="D7" s="5">
        <f>+D6+D4</f>
        <v>3202</v>
      </c>
      <c r="E7" s="5">
        <f>+E6+E4</f>
        <v>3819</v>
      </c>
      <c r="F7" s="5">
        <f>+F6+F4</f>
        <v>4290</v>
      </c>
      <c r="G7" s="5">
        <f>+G6+G4</f>
        <v>3751</v>
      </c>
      <c r="H7" s="5">
        <f>+H6+H4</f>
        <v>3802</v>
      </c>
      <c r="I7" s="5">
        <f>+I6+I4</f>
        <v>3790</v>
      </c>
      <c r="J7" s="5">
        <f>+J6+J4</f>
        <v>4517</v>
      </c>
      <c r="K7" s="5">
        <f>+K6+K4</f>
        <v>3674</v>
      </c>
      <c r="N7" s="5"/>
      <c r="Q7" s="1"/>
      <c r="R7" s="1"/>
      <c r="S7" s="1"/>
      <c r="T7" s="5">
        <f>+T6+T4</f>
        <v>14662</v>
      </c>
      <c r="U7" s="5">
        <f>+U6+U4</f>
        <v>15860</v>
      </c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2:216" x14ac:dyDescent="0.25">
      <c r="B8" s="3" t="s">
        <v>20</v>
      </c>
      <c r="C8" s="5">
        <f>-C7+C3</f>
        <v>-1244</v>
      </c>
      <c r="D8" s="5">
        <f>-D7+D3</f>
        <v>73</v>
      </c>
      <c r="E8" s="5">
        <f>-E7+E3</f>
        <v>175</v>
      </c>
      <c r="F8" s="5">
        <f>-F7+F3</f>
        <v>134</v>
      </c>
      <c r="G8" s="5">
        <f>-G7+G3</f>
        <v>240</v>
      </c>
      <c r="H8" s="5">
        <f>-H7+H3</f>
        <v>409</v>
      </c>
      <c r="I8" s="5">
        <f>-I7+I3</f>
        <v>153</v>
      </c>
      <c r="J8" s="5">
        <f>-J7+J3</f>
        <v>8</v>
      </c>
      <c r="K8" s="5">
        <f>-K7+K3</f>
        <v>-197</v>
      </c>
      <c r="N8" s="5"/>
      <c r="Q8" s="1"/>
      <c r="R8" s="1"/>
      <c r="S8" s="1"/>
      <c r="T8" s="5">
        <f>-T7+T3</f>
        <v>-862</v>
      </c>
      <c r="U8" s="5">
        <f>-U7+U3</f>
        <v>810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2:216" s="21" customFormat="1" x14ac:dyDescent="0.25">
      <c r="B9" s="21" t="s">
        <v>38</v>
      </c>
      <c r="C9" s="5">
        <v>0</v>
      </c>
      <c r="D9" s="5">
        <v>58</v>
      </c>
      <c r="E9" s="5">
        <v>0</v>
      </c>
      <c r="F9" s="5">
        <f>+T9-E9-D9-C9</f>
        <v>0</v>
      </c>
      <c r="G9" s="5">
        <v>0</v>
      </c>
      <c r="H9" s="5">
        <v>0</v>
      </c>
      <c r="I9" s="5">
        <v>325</v>
      </c>
      <c r="J9" s="5">
        <f>+U9-I9-H9-G9</f>
        <v>0</v>
      </c>
      <c r="K9" s="5">
        <v>0</v>
      </c>
      <c r="L9" s="5"/>
      <c r="M9" s="5"/>
      <c r="N9" s="5"/>
      <c r="P9" s="22"/>
      <c r="Q9" s="5"/>
      <c r="R9" s="5"/>
      <c r="S9" s="5"/>
      <c r="T9" s="5">
        <v>58</v>
      </c>
      <c r="U9" s="5">
        <v>325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2:216" x14ac:dyDescent="0.25">
      <c r="B10" t="s">
        <v>37</v>
      </c>
      <c r="C10" s="5">
        <f>4-19</f>
        <v>-15</v>
      </c>
      <c r="D10" s="5">
        <f>2-58</f>
        <v>-56</v>
      </c>
      <c r="E10" s="5">
        <f>1-55</f>
        <v>-54</v>
      </c>
      <c r="F10" s="5">
        <f>+T10-E10-D10-C10</f>
        <v>-57</v>
      </c>
      <c r="G10" s="5">
        <f>+-54+1</f>
        <v>-53</v>
      </c>
      <c r="H10" s="5">
        <f>1-51</f>
        <v>-50</v>
      </c>
      <c r="I10" s="5">
        <f>1-44</f>
        <v>-43</v>
      </c>
      <c r="J10" s="5">
        <f>+U10-I10-H10-G10</f>
        <v>-16</v>
      </c>
      <c r="K10" s="5">
        <f>-20+1</f>
        <v>-19</v>
      </c>
      <c r="N10" s="5"/>
      <c r="Q10" s="1"/>
      <c r="R10" s="1"/>
      <c r="S10" s="1"/>
      <c r="T10" s="5">
        <f>10-192</f>
        <v>-182</v>
      </c>
      <c r="U10" s="5">
        <f>5-167</f>
        <v>-162</v>
      </c>
      <c r="V10" s="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2:216" s="3" customFormat="1" x14ac:dyDescent="0.25">
      <c r="B11" t="s">
        <v>36</v>
      </c>
      <c r="C11" s="5">
        <v>-327</v>
      </c>
      <c r="D11" s="5">
        <v>21</v>
      </c>
      <c r="E11" s="5">
        <v>26</v>
      </c>
      <c r="F11" s="5">
        <f>+T11-E11-D11-C11</f>
        <v>-157</v>
      </c>
      <c r="G11" s="5">
        <v>21</v>
      </c>
      <c r="H11" s="5">
        <v>101</v>
      </c>
      <c r="I11" s="5">
        <v>-63</v>
      </c>
      <c r="J11" s="5">
        <f>+U11-I11-H11-G11</f>
        <v>8</v>
      </c>
      <c r="K11" s="5">
        <v>-54</v>
      </c>
      <c r="L11" s="4"/>
      <c r="M11" s="4"/>
      <c r="N11" s="4"/>
      <c r="P11" s="12"/>
      <c r="Q11" s="4"/>
      <c r="R11" s="4"/>
      <c r="S11" s="4"/>
      <c r="T11" s="5">
        <v>-437</v>
      </c>
      <c r="U11" s="5">
        <v>67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216" x14ac:dyDescent="0.25">
      <c r="B12" s="3" t="s">
        <v>18</v>
      </c>
      <c r="C12" s="4">
        <f>-C11+C10+C8-C9</f>
        <v>-932</v>
      </c>
      <c r="D12" s="4">
        <f>-D11+D10+D8-D9</f>
        <v>-62</v>
      </c>
      <c r="E12" s="4">
        <f>-E11+E10+E8-E9</f>
        <v>95</v>
      </c>
      <c r="F12" s="4">
        <f>-F11+F10+F8-F9</f>
        <v>234</v>
      </c>
      <c r="G12" s="4">
        <f>-G11+G10+G8</f>
        <v>166</v>
      </c>
      <c r="H12" s="4">
        <f>-H11+H10+H8-H9</f>
        <v>258</v>
      </c>
      <c r="I12" s="4">
        <f>-I11+I10+I8-I9</f>
        <v>-152</v>
      </c>
      <c r="J12" s="4">
        <f>-J11+J10+J8-J9</f>
        <v>-16</v>
      </c>
      <c r="K12" s="4">
        <f>-K11+K10+K8</f>
        <v>-162</v>
      </c>
      <c r="N12" s="5"/>
      <c r="Q12" s="1"/>
      <c r="R12" s="1"/>
      <c r="S12" s="1"/>
      <c r="T12" s="4">
        <f>-T11+T10+T8-T9</f>
        <v>-665</v>
      </c>
      <c r="U12" s="4">
        <f>-U11+U10+U8-U9</f>
        <v>256</v>
      </c>
      <c r="V12" s="5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2:216" s="3" customFormat="1" x14ac:dyDescent="0.25">
      <c r="B13" t="s">
        <v>1</v>
      </c>
      <c r="C13" s="5">
        <v>372</v>
      </c>
      <c r="D13" s="5">
        <v>374</v>
      </c>
      <c r="E13" s="5">
        <v>374</v>
      </c>
      <c r="F13" s="5">
        <f>+T13-E13-D13-C13</f>
        <v>-746</v>
      </c>
      <c r="G13" s="5">
        <v>376</v>
      </c>
      <c r="H13" s="5">
        <v>378</v>
      </c>
      <c r="I13" s="5">
        <v>376</v>
      </c>
      <c r="J13" s="5">
        <v>378</v>
      </c>
      <c r="K13" s="5">
        <v>370</v>
      </c>
      <c r="L13" s="4"/>
      <c r="M13" s="4"/>
      <c r="N13" s="4"/>
      <c r="P13" s="12"/>
      <c r="Q13" s="4"/>
      <c r="R13" s="4"/>
      <c r="S13" s="4"/>
      <c r="T13" s="5">
        <v>374</v>
      </c>
      <c r="U13" s="5">
        <v>376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>
        <f t="shared" ref="AY13:CW13" si="0">AX13*0.98</f>
        <v>0</v>
      </c>
      <c r="AZ13" s="4">
        <f t="shared" si="0"/>
        <v>0</v>
      </c>
      <c r="BA13" s="4">
        <f t="shared" si="0"/>
        <v>0</v>
      </c>
      <c r="BB13" s="4">
        <f t="shared" si="0"/>
        <v>0</v>
      </c>
      <c r="BC13" s="4">
        <f t="shared" si="0"/>
        <v>0</v>
      </c>
      <c r="BD13" s="4">
        <f t="shared" si="0"/>
        <v>0</v>
      </c>
      <c r="BE13" s="4">
        <f t="shared" si="0"/>
        <v>0</v>
      </c>
      <c r="BF13" s="4">
        <f t="shared" si="0"/>
        <v>0</v>
      </c>
      <c r="BG13" s="4">
        <f t="shared" si="0"/>
        <v>0</v>
      </c>
      <c r="BH13" s="4">
        <f t="shared" si="0"/>
        <v>0</v>
      </c>
      <c r="BI13" s="4">
        <f t="shared" si="0"/>
        <v>0</v>
      </c>
      <c r="BJ13" s="4">
        <f t="shared" si="0"/>
        <v>0</v>
      </c>
      <c r="BK13" s="4">
        <f t="shared" si="0"/>
        <v>0</v>
      </c>
      <c r="BL13" s="4">
        <f t="shared" si="0"/>
        <v>0</v>
      </c>
      <c r="BM13" s="4">
        <f t="shared" si="0"/>
        <v>0</v>
      </c>
      <c r="BN13" s="4">
        <f t="shared" si="0"/>
        <v>0</v>
      </c>
      <c r="BO13" s="4">
        <f t="shared" si="0"/>
        <v>0</v>
      </c>
      <c r="BP13" s="4">
        <f t="shared" si="0"/>
        <v>0</v>
      </c>
      <c r="BQ13" s="4">
        <f t="shared" si="0"/>
        <v>0</v>
      </c>
      <c r="BR13" s="4">
        <f t="shared" si="0"/>
        <v>0</v>
      </c>
      <c r="BS13" s="4">
        <f t="shared" si="0"/>
        <v>0</v>
      </c>
      <c r="BT13" s="4">
        <f t="shared" si="0"/>
        <v>0</v>
      </c>
      <c r="BU13" s="4">
        <f t="shared" si="0"/>
        <v>0</v>
      </c>
      <c r="BV13" s="4">
        <f t="shared" si="0"/>
        <v>0</v>
      </c>
      <c r="BW13" s="4">
        <f t="shared" si="0"/>
        <v>0</v>
      </c>
      <c r="BX13" s="4">
        <f t="shared" si="0"/>
        <v>0</v>
      </c>
      <c r="BY13" s="4">
        <f t="shared" si="0"/>
        <v>0</v>
      </c>
      <c r="BZ13" s="4">
        <f t="shared" si="0"/>
        <v>0</v>
      </c>
      <c r="CA13" s="4">
        <f t="shared" si="0"/>
        <v>0</v>
      </c>
      <c r="CB13" s="4">
        <f t="shared" si="0"/>
        <v>0</v>
      </c>
      <c r="CC13" s="4">
        <f t="shared" si="0"/>
        <v>0</v>
      </c>
      <c r="CD13" s="4">
        <f t="shared" si="0"/>
        <v>0</v>
      </c>
      <c r="CE13" s="4">
        <f t="shared" si="0"/>
        <v>0</v>
      </c>
      <c r="CF13" s="4">
        <f t="shared" si="0"/>
        <v>0</v>
      </c>
      <c r="CG13" s="4">
        <f t="shared" si="0"/>
        <v>0</v>
      </c>
      <c r="CH13" s="4">
        <f t="shared" si="0"/>
        <v>0</v>
      </c>
      <c r="CI13" s="4">
        <f t="shared" si="0"/>
        <v>0</v>
      </c>
      <c r="CJ13" s="4">
        <f t="shared" si="0"/>
        <v>0</v>
      </c>
      <c r="CK13" s="4">
        <f t="shared" si="0"/>
        <v>0</v>
      </c>
      <c r="CL13" s="4">
        <f t="shared" si="0"/>
        <v>0</v>
      </c>
      <c r="CM13" s="4">
        <f t="shared" si="0"/>
        <v>0</v>
      </c>
      <c r="CN13" s="4">
        <f t="shared" si="0"/>
        <v>0</v>
      </c>
      <c r="CO13" s="4">
        <f t="shared" si="0"/>
        <v>0</v>
      </c>
      <c r="CP13" s="4">
        <f t="shared" si="0"/>
        <v>0</v>
      </c>
      <c r="CQ13" s="4">
        <f t="shared" si="0"/>
        <v>0</v>
      </c>
      <c r="CR13" s="4">
        <f t="shared" si="0"/>
        <v>0</v>
      </c>
      <c r="CS13" s="4">
        <f t="shared" si="0"/>
        <v>0</v>
      </c>
      <c r="CT13" s="4">
        <f t="shared" si="0"/>
        <v>0</v>
      </c>
      <c r="CU13" s="4">
        <f t="shared" si="0"/>
        <v>0</v>
      </c>
      <c r="CV13" s="4">
        <f t="shared" si="0"/>
        <v>0</v>
      </c>
      <c r="CW13" s="4">
        <f t="shared" si="0"/>
        <v>0</v>
      </c>
      <c r="CX13" s="4">
        <f t="shared" ref="CX13:FI13" si="1">CW13*0.98</f>
        <v>0</v>
      </c>
      <c r="CY13" s="4">
        <f t="shared" si="1"/>
        <v>0</v>
      </c>
      <c r="CZ13" s="4">
        <f t="shared" si="1"/>
        <v>0</v>
      </c>
      <c r="DA13" s="4">
        <f t="shared" si="1"/>
        <v>0</v>
      </c>
      <c r="DB13" s="4">
        <f t="shared" si="1"/>
        <v>0</v>
      </c>
      <c r="DC13" s="4">
        <f t="shared" si="1"/>
        <v>0</v>
      </c>
      <c r="DD13" s="4">
        <f t="shared" si="1"/>
        <v>0</v>
      </c>
      <c r="DE13" s="4">
        <f t="shared" si="1"/>
        <v>0</v>
      </c>
      <c r="DF13" s="4">
        <f t="shared" si="1"/>
        <v>0</v>
      </c>
      <c r="DG13" s="4">
        <f t="shared" si="1"/>
        <v>0</v>
      </c>
      <c r="DH13" s="4">
        <f t="shared" si="1"/>
        <v>0</v>
      </c>
      <c r="DI13" s="4">
        <f t="shared" si="1"/>
        <v>0</v>
      </c>
      <c r="DJ13" s="4">
        <f t="shared" si="1"/>
        <v>0</v>
      </c>
      <c r="DK13" s="4">
        <f t="shared" si="1"/>
        <v>0</v>
      </c>
      <c r="DL13" s="4">
        <f t="shared" si="1"/>
        <v>0</v>
      </c>
      <c r="DM13" s="4">
        <f t="shared" si="1"/>
        <v>0</v>
      </c>
      <c r="DN13" s="4">
        <f t="shared" si="1"/>
        <v>0</v>
      </c>
      <c r="DO13" s="4">
        <f t="shared" si="1"/>
        <v>0</v>
      </c>
      <c r="DP13" s="4">
        <f t="shared" si="1"/>
        <v>0</v>
      </c>
      <c r="DQ13" s="4">
        <f t="shared" si="1"/>
        <v>0</v>
      </c>
      <c r="DR13" s="4">
        <f t="shared" si="1"/>
        <v>0</v>
      </c>
      <c r="DS13" s="4">
        <f t="shared" si="1"/>
        <v>0</v>
      </c>
      <c r="DT13" s="4">
        <f t="shared" si="1"/>
        <v>0</v>
      </c>
      <c r="DU13" s="4">
        <f t="shared" si="1"/>
        <v>0</v>
      </c>
      <c r="DV13" s="4">
        <f t="shared" si="1"/>
        <v>0</v>
      </c>
      <c r="DW13" s="4">
        <f t="shared" si="1"/>
        <v>0</v>
      </c>
      <c r="DX13" s="4">
        <f t="shared" si="1"/>
        <v>0</v>
      </c>
      <c r="DY13" s="4">
        <f t="shared" si="1"/>
        <v>0</v>
      </c>
      <c r="DZ13" s="4">
        <f t="shared" si="1"/>
        <v>0</v>
      </c>
      <c r="EA13" s="4">
        <f t="shared" si="1"/>
        <v>0</v>
      </c>
      <c r="EB13" s="4">
        <f t="shared" si="1"/>
        <v>0</v>
      </c>
      <c r="EC13" s="4">
        <f t="shared" si="1"/>
        <v>0</v>
      </c>
      <c r="ED13" s="4">
        <f t="shared" si="1"/>
        <v>0</v>
      </c>
      <c r="EE13" s="4">
        <f t="shared" si="1"/>
        <v>0</v>
      </c>
      <c r="EF13" s="4">
        <f t="shared" si="1"/>
        <v>0</v>
      </c>
      <c r="EG13" s="4">
        <f t="shared" si="1"/>
        <v>0</v>
      </c>
      <c r="EH13" s="4">
        <f t="shared" si="1"/>
        <v>0</v>
      </c>
      <c r="EI13" s="4">
        <f t="shared" si="1"/>
        <v>0</v>
      </c>
      <c r="EJ13" s="4">
        <f t="shared" si="1"/>
        <v>0</v>
      </c>
      <c r="EK13" s="4">
        <f t="shared" si="1"/>
        <v>0</v>
      </c>
      <c r="EL13" s="4">
        <f t="shared" si="1"/>
        <v>0</v>
      </c>
      <c r="EM13" s="4">
        <f t="shared" si="1"/>
        <v>0</v>
      </c>
      <c r="EN13" s="4">
        <f t="shared" si="1"/>
        <v>0</v>
      </c>
      <c r="EO13" s="4">
        <f t="shared" si="1"/>
        <v>0</v>
      </c>
      <c r="EP13" s="4">
        <f t="shared" si="1"/>
        <v>0</v>
      </c>
      <c r="EQ13" s="4">
        <f t="shared" si="1"/>
        <v>0</v>
      </c>
      <c r="ER13" s="4">
        <f t="shared" si="1"/>
        <v>0</v>
      </c>
      <c r="ES13" s="4">
        <f t="shared" si="1"/>
        <v>0</v>
      </c>
      <c r="ET13" s="4">
        <f t="shared" si="1"/>
        <v>0</v>
      </c>
      <c r="EU13" s="4">
        <f t="shared" si="1"/>
        <v>0</v>
      </c>
      <c r="EV13" s="4">
        <f t="shared" si="1"/>
        <v>0</v>
      </c>
      <c r="EW13" s="4">
        <f t="shared" si="1"/>
        <v>0</v>
      </c>
      <c r="EX13" s="4">
        <f t="shared" si="1"/>
        <v>0</v>
      </c>
      <c r="EY13" s="4">
        <f t="shared" si="1"/>
        <v>0</v>
      </c>
      <c r="EZ13" s="4">
        <f t="shared" si="1"/>
        <v>0</v>
      </c>
      <c r="FA13" s="4">
        <f t="shared" si="1"/>
        <v>0</v>
      </c>
      <c r="FB13" s="4">
        <f t="shared" si="1"/>
        <v>0</v>
      </c>
      <c r="FC13" s="4">
        <f t="shared" si="1"/>
        <v>0</v>
      </c>
      <c r="FD13" s="4">
        <f t="shared" si="1"/>
        <v>0</v>
      </c>
      <c r="FE13" s="4">
        <f t="shared" si="1"/>
        <v>0</v>
      </c>
      <c r="FF13" s="4">
        <f t="shared" si="1"/>
        <v>0</v>
      </c>
      <c r="FG13" s="4">
        <f t="shared" si="1"/>
        <v>0</v>
      </c>
      <c r="FH13" s="4">
        <f t="shared" si="1"/>
        <v>0</v>
      </c>
      <c r="FI13" s="4">
        <f t="shared" si="1"/>
        <v>0</v>
      </c>
      <c r="FJ13" s="4">
        <f t="shared" ref="FJ13:HH13" si="2">FI13*0.98</f>
        <v>0</v>
      </c>
      <c r="FK13" s="4">
        <f t="shared" si="2"/>
        <v>0</v>
      </c>
      <c r="FL13" s="4">
        <f t="shared" si="2"/>
        <v>0</v>
      </c>
      <c r="FM13" s="4">
        <f t="shared" si="2"/>
        <v>0</v>
      </c>
      <c r="FN13" s="4">
        <f t="shared" si="2"/>
        <v>0</v>
      </c>
      <c r="FO13" s="4">
        <f t="shared" si="2"/>
        <v>0</v>
      </c>
      <c r="FP13" s="4">
        <f t="shared" si="2"/>
        <v>0</v>
      </c>
      <c r="FQ13" s="4">
        <f t="shared" si="2"/>
        <v>0</v>
      </c>
      <c r="FR13" s="4">
        <f t="shared" si="2"/>
        <v>0</v>
      </c>
      <c r="FS13" s="4">
        <f t="shared" si="2"/>
        <v>0</v>
      </c>
      <c r="FT13" s="4">
        <f t="shared" si="2"/>
        <v>0</v>
      </c>
      <c r="FU13" s="4">
        <f t="shared" si="2"/>
        <v>0</v>
      </c>
      <c r="FV13" s="4">
        <f t="shared" si="2"/>
        <v>0</v>
      </c>
      <c r="FW13" s="4">
        <f t="shared" si="2"/>
        <v>0</v>
      </c>
      <c r="FX13" s="4">
        <f t="shared" si="2"/>
        <v>0</v>
      </c>
      <c r="FY13" s="4">
        <f t="shared" si="2"/>
        <v>0</v>
      </c>
      <c r="FZ13" s="4">
        <f t="shared" si="2"/>
        <v>0</v>
      </c>
      <c r="GA13" s="4">
        <f t="shared" si="2"/>
        <v>0</v>
      </c>
      <c r="GB13" s="4">
        <f t="shared" si="2"/>
        <v>0</v>
      </c>
      <c r="GC13" s="4">
        <f t="shared" si="2"/>
        <v>0</v>
      </c>
      <c r="GD13" s="4">
        <f t="shared" si="2"/>
        <v>0</v>
      </c>
      <c r="GE13" s="4">
        <f t="shared" si="2"/>
        <v>0</v>
      </c>
      <c r="GF13" s="4">
        <f t="shared" si="2"/>
        <v>0</v>
      </c>
      <c r="GG13" s="4">
        <f t="shared" si="2"/>
        <v>0</v>
      </c>
      <c r="GH13" s="4">
        <f t="shared" si="2"/>
        <v>0</v>
      </c>
      <c r="GI13" s="4">
        <f t="shared" si="2"/>
        <v>0</v>
      </c>
      <c r="GJ13" s="4">
        <f t="shared" si="2"/>
        <v>0</v>
      </c>
      <c r="GK13" s="4">
        <f t="shared" si="2"/>
        <v>0</v>
      </c>
      <c r="GL13" s="4">
        <f t="shared" si="2"/>
        <v>0</v>
      </c>
      <c r="GM13" s="4">
        <f t="shared" si="2"/>
        <v>0</v>
      </c>
      <c r="GN13" s="4">
        <f t="shared" si="2"/>
        <v>0</v>
      </c>
      <c r="GO13" s="4">
        <f t="shared" si="2"/>
        <v>0</v>
      </c>
      <c r="GP13" s="4">
        <f t="shared" si="2"/>
        <v>0</v>
      </c>
      <c r="GQ13" s="4">
        <f t="shared" si="2"/>
        <v>0</v>
      </c>
      <c r="GR13" s="4">
        <f t="shared" si="2"/>
        <v>0</v>
      </c>
      <c r="GS13" s="4">
        <f t="shared" si="2"/>
        <v>0</v>
      </c>
      <c r="GT13" s="4">
        <f t="shared" si="2"/>
        <v>0</v>
      </c>
      <c r="GU13" s="4">
        <f t="shared" si="2"/>
        <v>0</v>
      </c>
      <c r="GV13" s="4">
        <f t="shared" si="2"/>
        <v>0</v>
      </c>
      <c r="GW13" s="4">
        <f t="shared" si="2"/>
        <v>0</v>
      </c>
      <c r="GX13" s="4">
        <f t="shared" si="2"/>
        <v>0</v>
      </c>
      <c r="GY13" s="4">
        <f t="shared" si="2"/>
        <v>0</v>
      </c>
      <c r="GZ13" s="4">
        <f t="shared" si="2"/>
        <v>0</v>
      </c>
      <c r="HA13" s="4">
        <f t="shared" si="2"/>
        <v>0</v>
      </c>
      <c r="HB13" s="4">
        <f t="shared" si="2"/>
        <v>0</v>
      </c>
      <c r="HC13" s="4">
        <f t="shared" si="2"/>
        <v>0</v>
      </c>
      <c r="HD13" s="4">
        <f t="shared" si="2"/>
        <v>0</v>
      </c>
      <c r="HE13" s="4">
        <f t="shared" si="2"/>
        <v>0</v>
      </c>
      <c r="HF13" s="4">
        <f t="shared" si="2"/>
        <v>0</v>
      </c>
      <c r="HG13" s="4">
        <f t="shared" si="2"/>
        <v>0</v>
      </c>
      <c r="HH13" s="4">
        <f t="shared" si="2"/>
        <v>0</v>
      </c>
    </row>
    <row r="14" spans="2:216" s="17" customFormat="1" x14ac:dyDescent="0.25">
      <c r="B14" s="15" t="s">
        <v>21</v>
      </c>
      <c r="C14" s="16">
        <f>+C12/C13</f>
        <v>-2.5053763440860215</v>
      </c>
      <c r="D14" s="16">
        <f>+D12/D13</f>
        <v>-0.16577540106951871</v>
      </c>
      <c r="E14" s="16">
        <f>+E12/E13</f>
        <v>0.25401069518716579</v>
      </c>
      <c r="F14" s="16">
        <f>+F12/F13</f>
        <v>-0.31367292225201071</v>
      </c>
      <c r="G14" s="16">
        <f>+G12/G13</f>
        <v>0.44148936170212766</v>
      </c>
      <c r="H14" s="16">
        <f>+H12/H13</f>
        <v>0.68253968253968256</v>
      </c>
      <c r="I14" s="16">
        <f>+I12/I13</f>
        <v>-0.40425531914893614</v>
      </c>
      <c r="J14" s="16">
        <f>+J12/J13</f>
        <v>-4.2328042328042326E-2</v>
      </c>
      <c r="K14" s="16">
        <f>+K12/K13</f>
        <v>-0.43783783783783786</v>
      </c>
      <c r="L14" s="16"/>
      <c r="M14" s="16"/>
      <c r="N14" s="16"/>
      <c r="P14" s="18"/>
      <c r="Q14" s="16"/>
      <c r="T14" s="16">
        <f>+T12/T13</f>
        <v>-1.7780748663101604</v>
      </c>
      <c r="U14" s="16">
        <f>+U12/U13</f>
        <v>0.68085106382978722</v>
      </c>
      <c r="V14" s="16"/>
    </row>
    <row r="15" spans="2:216" s="1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5"/>
      <c r="M15" s="5"/>
      <c r="N15" s="5"/>
      <c r="P15" s="25"/>
      <c r="Q15" s="5"/>
      <c r="T15" s="5"/>
      <c r="U15" s="5"/>
      <c r="V15" s="5"/>
    </row>
    <row r="16" spans="2:216" s="7" customFormat="1" x14ac:dyDescent="0.25">
      <c r="B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P16" s="13"/>
      <c r="Q16" s="6"/>
      <c r="R16" s="6"/>
      <c r="S16" s="6"/>
      <c r="T16" s="6"/>
      <c r="U16" s="6"/>
      <c r="V16" s="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2:79" s="23" customFormat="1" x14ac:dyDescent="0.25">
      <c r="B17" s="23" t="s">
        <v>23</v>
      </c>
      <c r="C17" s="23">
        <f>C5/C3</f>
        <v>0.12719506407214048</v>
      </c>
      <c r="D17" s="23">
        <f t="shared" ref="D17:K17" si="3">D5/D3</f>
        <v>0.35083969465648857</v>
      </c>
      <c r="E17" s="23">
        <f t="shared" si="3"/>
        <v>0.40560841261892838</v>
      </c>
      <c r="F17" s="23">
        <f t="shared" si="3"/>
        <v>0.37703435804701629</v>
      </c>
      <c r="G17" s="23">
        <f t="shared" si="3"/>
        <v>0.40841894262089701</v>
      </c>
      <c r="H17" s="23">
        <f t="shared" si="3"/>
        <v>0.43291379719781525</v>
      </c>
      <c r="I17" s="23">
        <f t="shared" si="3"/>
        <v>0.42125285315749428</v>
      </c>
      <c r="J17" s="23">
        <f t="shared" si="3"/>
        <v>0.33657458563535914</v>
      </c>
      <c r="K17" s="23">
        <f t="shared" si="3"/>
        <v>0.31521426517112455</v>
      </c>
      <c r="P17" s="24"/>
    </row>
    <row r="18" spans="2:79" s="9" customFormat="1" x14ac:dyDescent="0.25">
      <c r="B18" s="9" t="s">
        <v>28</v>
      </c>
      <c r="C18" s="10">
        <f>C8/C3</f>
        <v>-0.59041290934978641</v>
      </c>
      <c r="D18" s="10">
        <f t="shared" ref="D18:J18" si="4">D8/D3</f>
        <v>2.2290076335877863E-2</v>
      </c>
      <c r="E18" s="10">
        <f t="shared" si="4"/>
        <v>4.3815723585378066E-2</v>
      </c>
      <c r="F18" s="10">
        <f t="shared" si="4"/>
        <v>3.0289330922242313E-2</v>
      </c>
      <c r="G18" s="10">
        <f t="shared" si="4"/>
        <v>6.0135304434978699E-2</v>
      </c>
      <c r="H18" s="10">
        <f t="shared" si="4"/>
        <v>9.7126573260508192E-2</v>
      </c>
      <c r="I18" s="10">
        <f t="shared" si="4"/>
        <v>3.8802941922394113E-2</v>
      </c>
      <c r="J18" s="10">
        <f t="shared" si="4"/>
        <v>1.7679558011049724E-3</v>
      </c>
      <c r="K18" s="10">
        <f>K8/K3</f>
        <v>-5.6658038538970376E-2</v>
      </c>
      <c r="L18" s="10"/>
      <c r="M18" s="10"/>
      <c r="N18" s="10"/>
      <c r="P18" s="14"/>
      <c r="U18" s="10"/>
      <c r="V18" s="10"/>
    </row>
    <row r="19" spans="2:79" s="9" customFormat="1" x14ac:dyDescent="0.25">
      <c r="B19" s="10" t="s">
        <v>27</v>
      </c>
      <c r="C19" s="10">
        <f>C11/C3</f>
        <v>-0.1551969625059326</v>
      </c>
      <c r="D19" s="10">
        <f t="shared" ref="D19:K19" si="5">D11/D3</f>
        <v>6.4122137404580152E-3</v>
      </c>
      <c r="E19" s="10">
        <f t="shared" si="5"/>
        <v>6.5097646469704559E-3</v>
      </c>
      <c r="F19" s="10">
        <f t="shared" si="5"/>
        <v>-3.5488245931283906E-2</v>
      </c>
      <c r="G19" s="10">
        <f t="shared" si="5"/>
        <v>5.2618391380606366E-3</v>
      </c>
      <c r="H19" s="10">
        <f t="shared" si="5"/>
        <v>2.3984801709807647E-2</v>
      </c>
      <c r="I19" s="10">
        <f t="shared" si="5"/>
        <v>-1.5977681968044635E-2</v>
      </c>
      <c r="J19" s="10">
        <f t="shared" si="5"/>
        <v>1.7679558011049724E-3</v>
      </c>
      <c r="K19" s="10">
        <f t="shared" si="5"/>
        <v>-1.5530629853321829E-2</v>
      </c>
      <c r="L19" s="10"/>
      <c r="M19" s="10"/>
      <c r="N19" s="10"/>
      <c r="P19" s="1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 t="e">
        <f>AY5/AY3</f>
        <v>#DIV/0!</v>
      </c>
      <c r="AZ19" s="10" t="e">
        <f>AZ5/AZ3</f>
        <v>#DIV/0!</v>
      </c>
      <c r="BA19" s="10" t="e">
        <f>BA5/BA3</f>
        <v>#DIV/0!</v>
      </c>
      <c r="BB19" s="10" t="e">
        <f>BB5/BB3</f>
        <v>#DIV/0!</v>
      </c>
      <c r="BC19" s="10" t="e">
        <f>BC5/BC3</f>
        <v>#DIV/0!</v>
      </c>
      <c r="BD19" s="10" t="e">
        <f>BD5/BD3</f>
        <v>#DIV/0!</v>
      </c>
      <c r="BE19" s="10" t="e">
        <f>BE5/BE3</f>
        <v>#DIV/0!</v>
      </c>
      <c r="BF19" s="10" t="e">
        <f>BF5/BF3</f>
        <v>#DIV/0!</v>
      </c>
      <c r="BG19" s="10" t="e">
        <f>BG5/BG3</f>
        <v>#DIV/0!</v>
      </c>
      <c r="BH19" s="10" t="e">
        <f>BH5/BH3</f>
        <v>#DIV/0!</v>
      </c>
      <c r="BI19" s="10" t="e">
        <f>BI5/BI3</f>
        <v>#DIV/0!</v>
      </c>
      <c r="BJ19" s="10" t="e">
        <f>BJ5/BJ3</f>
        <v>#DIV/0!</v>
      </c>
      <c r="BK19" s="10" t="e">
        <f>BK5/BK3</f>
        <v>#DIV/0!</v>
      </c>
      <c r="BL19" s="10" t="e">
        <f>BL5/BL3</f>
        <v>#DIV/0!</v>
      </c>
      <c r="BM19" s="10" t="e">
        <f>BM5/BM3</f>
        <v>#DIV/0!</v>
      </c>
      <c r="BN19" s="10" t="e">
        <f>BN5/BN3</f>
        <v>#DIV/0!</v>
      </c>
      <c r="BO19" s="10" t="e">
        <f>BO5/BO3</f>
        <v>#DIV/0!</v>
      </c>
      <c r="BP19" s="10" t="e">
        <f>BP5/BP3</f>
        <v>#DIV/0!</v>
      </c>
      <c r="BQ19" s="10" t="e">
        <f>BQ5/BQ3</f>
        <v>#DIV/0!</v>
      </c>
      <c r="BR19" s="10" t="e">
        <f>BR5/BR3</f>
        <v>#DIV/0!</v>
      </c>
      <c r="BS19" s="10" t="e">
        <f>BS5/BS3</f>
        <v>#DIV/0!</v>
      </c>
      <c r="BT19" s="10" t="e">
        <f>BT5/BT3</f>
        <v>#DIV/0!</v>
      </c>
      <c r="BU19" s="10" t="e">
        <f>BU5/BU3</f>
        <v>#DIV/0!</v>
      </c>
      <c r="BV19" s="10" t="e">
        <f>BV5/BV3</f>
        <v>#DIV/0!</v>
      </c>
      <c r="BW19" s="10" t="e">
        <f>BW5/BW3</f>
        <v>#DIV/0!</v>
      </c>
      <c r="BX19" s="10" t="e">
        <f>BX5/BX3</f>
        <v>#DIV/0!</v>
      </c>
      <c r="BY19" s="10" t="e">
        <f>BY5/BY3</f>
        <v>#DIV/0!</v>
      </c>
      <c r="BZ19" s="10" t="e">
        <f>BZ5/BZ3</f>
        <v>#DIV/0!</v>
      </c>
      <c r="CA19" s="10" t="e">
        <f>CA5/CA3</f>
        <v>#DIV/0!</v>
      </c>
    </row>
    <row r="20" spans="2:79" s="10" customFormat="1" x14ac:dyDescent="0.25">
      <c r="B20" s="9" t="s">
        <v>29</v>
      </c>
      <c r="C20" s="10">
        <f>C3/C6</f>
        <v>1.3935185185185186</v>
      </c>
      <c r="D20" s="10">
        <f t="shared" ref="D20:J20" si="6">D3/D6</f>
        <v>3.0436802973977697</v>
      </c>
      <c r="E20" s="10">
        <f t="shared" si="6"/>
        <v>2.76401384083045</v>
      </c>
      <c r="F20" s="10">
        <f t="shared" si="6"/>
        <v>2.8839634941329857</v>
      </c>
      <c r="G20" s="10">
        <f t="shared" si="6"/>
        <v>2.8712230215827339</v>
      </c>
      <c r="H20" s="10">
        <f t="shared" si="6"/>
        <v>2.9780763790664779</v>
      </c>
      <c r="I20" s="10">
        <f t="shared" si="6"/>
        <v>2.6147214854111405</v>
      </c>
      <c r="J20" s="10">
        <f t="shared" si="6"/>
        <v>2.9867986798679866</v>
      </c>
      <c r="K20" s="10">
        <f>K3/K6</f>
        <v>2.6890951276102086</v>
      </c>
      <c r="P20" s="20"/>
      <c r="AY20" s="10" t="e">
        <f>AY12/AY3</f>
        <v>#DIV/0!</v>
      </c>
      <c r="AZ20" s="10" t="e">
        <f>AZ12/AZ3</f>
        <v>#DIV/0!</v>
      </c>
      <c r="BA20" s="10" t="e">
        <f>BA12/BA3</f>
        <v>#DIV/0!</v>
      </c>
      <c r="BB20" s="10" t="e">
        <f>BB12/BB3</f>
        <v>#DIV/0!</v>
      </c>
      <c r="BC20" s="10" t="e">
        <f>BC12/BC3</f>
        <v>#DIV/0!</v>
      </c>
      <c r="BD20" s="10" t="e">
        <f>BD12/BD3</f>
        <v>#DIV/0!</v>
      </c>
      <c r="BE20" s="10" t="e">
        <f>BE12/BE3</f>
        <v>#DIV/0!</v>
      </c>
      <c r="BF20" s="10" t="e">
        <f>BF12/BF3</f>
        <v>#DIV/0!</v>
      </c>
      <c r="BG20" s="10" t="e">
        <f>BG12/BG3</f>
        <v>#DIV/0!</v>
      </c>
      <c r="BH20" s="10" t="e">
        <f>BH12/BH3</f>
        <v>#DIV/0!</v>
      </c>
      <c r="BI20" s="10" t="e">
        <f>BI12/BI3</f>
        <v>#DIV/0!</v>
      </c>
      <c r="BJ20" s="10" t="e">
        <f>BJ12/BJ3</f>
        <v>#DIV/0!</v>
      </c>
      <c r="BK20" s="10" t="e">
        <f>BK12/BK3</f>
        <v>#DIV/0!</v>
      </c>
      <c r="BL20" s="10" t="e">
        <f>BL12/BL3</f>
        <v>#DIV/0!</v>
      </c>
      <c r="BM20" s="10" t="e">
        <f>BM12/BM3</f>
        <v>#DIV/0!</v>
      </c>
      <c r="BN20" s="10" t="e">
        <f>BN12/BN3</f>
        <v>#DIV/0!</v>
      </c>
      <c r="BO20" s="10" t="e">
        <f>BO12/BO3</f>
        <v>#DIV/0!</v>
      </c>
      <c r="BP20" s="10" t="e">
        <f>BP12/BP3</f>
        <v>#DIV/0!</v>
      </c>
      <c r="BQ20" s="10" t="e">
        <f>BQ12/BQ3</f>
        <v>#DIV/0!</v>
      </c>
      <c r="BR20" s="10" t="e">
        <f>BR12/BR3</f>
        <v>#DIV/0!</v>
      </c>
      <c r="BS20" s="10" t="e">
        <f>BS12/BS3</f>
        <v>#DIV/0!</v>
      </c>
      <c r="BT20" s="10" t="e">
        <f>BT12/BT3</f>
        <v>#DIV/0!</v>
      </c>
      <c r="BU20" s="10" t="e">
        <f>BU12/BU3</f>
        <v>#DIV/0!</v>
      </c>
      <c r="BV20" s="10" t="e">
        <f>BV12/BV3</f>
        <v>#DIV/0!</v>
      </c>
      <c r="BW20" s="10" t="e">
        <f>BW12/BW3</f>
        <v>#DIV/0!</v>
      </c>
      <c r="BX20" s="10" t="e">
        <f>BX12/BX3</f>
        <v>#DIV/0!</v>
      </c>
      <c r="BY20" s="10" t="e">
        <f>BY12/BY3</f>
        <v>#DIV/0!</v>
      </c>
      <c r="BZ20" s="10" t="e">
        <f>BZ12/BZ3</f>
        <v>#DIV/0!</v>
      </c>
      <c r="CA20" s="10" t="e">
        <f>CA12/CA3</f>
        <v>#DIV/0!</v>
      </c>
    </row>
    <row r="21" spans="2:79" x14ac:dyDescent="0.25">
      <c r="B21" s="9"/>
      <c r="N21" s="5"/>
      <c r="U21" s="5"/>
    </row>
    <row r="22" spans="2:79" s="23" customFormat="1" x14ac:dyDescent="0.25">
      <c r="B22" s="23" t="s">
        <v>22</v>
      </c>
      <c r="G22" s="23">
        <f t="shared" ref="G22:J22" si="7">G3/C3-1</f>
        <v>0.89416231608922647</v>
      </c>
      <c r="H22" s="23">
        <f t="shared" si="7"/>
        <v>0.28580152671755732</v>
      </c>
      <c r="I22" s="23">
        <f t="shared" si="7"/>
        <v>-1.2769153730595839E-2</v>
      </c>
      <c r="J22" s="23">
        <f t="shared" si="7"/>
        <v>2.2830018083182635E-2</v>
      </c>
      <c r="K22" s="23">
        <f>K3/G3-1</f>
        <v>-0.12878977699824601</v>
      </c>
      <c r="P22" s="24"/>
    </row>
    <row r="23" spans="2:79" s="23" customFormat="1" x14ac:dyDescent="0.25">
      <c r="B23" s="23" t="s">
        <v>26</v>
      </c>
      <c r="G23" s="23">
        <f t="shared" ref="G23:J23" si="8">G12/C12-1</f>
        <v>-1.1781115879828326</v>
      </c>
      <c r="H23" s="23">
        <f t="shared" si="8"/>
        <v>-5.161290322580645</v>
      </c>
      <c r="I23" s="23">
        <f t="shared" si="8"/>
        <v>-2.6</v>
      </c>
      <c r="J23" s="23">
        <f t="shared" si="8"/>
        <v>-1.0683760683760684</v>
      </c>
      <c r="K23" s="23">
        <f>K12/G12-1</f>
        <v>-1.9759036144578315</v>
      </c>
      <c r="P23" s="24"/>
      <c r="AY23" s="23" t="e">
        <f t="shared" ref="AY23:CA23" si="9">AY3/AX3-1</f>
        <v>#DIV/0!</v>
      </c>
      <c r="AZ23" s="23" t="e">
        <f t="shared" si="9"/>
        <v>#DIV/0!</v>
      </c>
      <c r="BA23" s="23" t="e">
        <f t="shared" si="9"/>
        <v>#DIV/0!</v>
      </c>
      <c r="BB23" s="23" t="e">
        <f t="shared" si="9"/>
        <v>#DIV/0!</v>
      </c>
      <c r="BC23" s="23" t="e">
        <f t="shared" si="9"/>
        <v>#DIV/0!</v>
      </c>
      <c r="BD23" s="23" t="e">
        <f t="shared" si="9"/>
        <v>#DIV/0!</v>
      </c>
      <c r="BE23" s="23" t="e">
        <f t="shared" si="9"/>
        <v>#DIV/0!</v>
      </c>
      <c r="BF23" s="23" t="e">
        <f t="shared" si="9"/>
        <v>#DIV/0!</v>
      </c>
      <c r="BG23" s="23" t="e">
        <f t="shared" si="9"/>
        <v>#DIV/0!</v>
      </c>
      <c r="BH23" s="23" t="e">
        <f t="shared" si="9"/>
        <v>#DIV/0!</v>
      </c>
      <c r="BI23" s="23" t="e">
        <f t="shared" si="9"/>
        <v>#DIV/0!</v>
      </c>
      <c r="BJ23" s="23" t="e">
        <f t="shared" si="9"/>
        <v>#DIV/0!</v>
      </c>
      <c r="BK23" s="23" t="e">
        <f t="shared" si="9"/>
        <v>#DIV/0!</v>
      </c>
      <c r="BL23" s="23" t="e">
        <f t="shared" si="9"/>
        <v>#DIV/0!</v>
      </c>
      <c r="BM23" s="23" t="e">
        <f t="shared" si="9"/>
        <v>#DIV/0!</v>
      </c>
      <c r="BN23" s="23" t="e">
        <f t="shared" si="9"/>
        <v>#DIV/0!</v>
      </c>
      <c r="BO23" s="23" t="e">
        <f t="shared" si="9"/>
        <v>#DIV/0!</v>
      </c>
      <c r="BP23" s="23" t="e">
        <f t="shared" si="9"/>
        <v>#DIV/0!</v>
      </c>
      <c r="BQ23" s="23" t="e">
        <f t="shared" si="9"/>
        <v>#DIV/0!</v>
      </c>
      <c r="BR23" s="23" t="e">
        <f t="shared" si="9"/>
        <v>#DIV/0!</v>
      </c>
      <c r="BS23" s="23" t="e">
        <f t="shared" si="9"/>
        <v>#DIV/0!</v>
      </c>
      <c r="BT23" s="23" t="e">
        <f t="shared" si="9"/>
        <v>#DIV/0!</v>
      </c>
      <c r="BU23" s="23" t="e">
        <f t="shared" si="9"/>
        <v>#DIV/0!</v>
      </c>
      <c r="BV23" s="23" t="e">
        <f t="shared" si="9"/>
        <v>#DIV/0!</v>
      </c>
      <c r="BW23" s="23" t="e">
        <f t="shared" si="9"/>
        <v>#DIV/0!</v>
      </c>
      <c r="BX23" s="23" t="e">
        <f t="shared" si="9"/>
        <v>#DIV/0!</v>
      </c>
      <c r="BY23" s="23" t="e">
        <f t="shared" si="9"/>
        <v>#DIV/0!</v>
      </c>
      <c r="BZ23" s="23" t="e">
        <f t="shared" si="9"/>
        <v>#DIV/0!</v>
      </c>
      <c r="CA23" s="23" t="e">
        <f t="shared" si="9"/>
        <v>#DIV/0!</v>
      </c>
    </row>
    <row r="24" spans="2:79" s="9" customFormat="1" x14ac:dyDescent="0.2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P24" s="14"/>
      <c r="AY24" s="9" t="e">
        <f t="shared" ref="AY24:CA24" si="10">AY6/AX6-1</f>
        <v>#DIV/0!</v>
      </c>
      <c r="AZ24" s="9" t="e">
        <f t="shared" si="10"/>
        <v>#DIV/0!</v>
      </c>
      <c r="BA24" s="9" t="e">
        <f t="shared" si="10"/>
        <v>#DIV/0!</v>
      </c>
      <c r="BB24" s="9" t="e">
        <f t="shared" si="10"/>
        <v>#DIV/0!</v>
      </c>
      <c r="BC24" s="9" t="e">
        <f t="shared" si="10"/>
        <v>#DIV/0!</v>
      </c>
      <c r="BD24" s="9" t="e">
        <f t="shared" si="10"/>
        <v>#DIV/0!</v>
      </c>
      <c r="BE24" s="9" t="e">
        <f t="shared" si="10"/>
        <v>#DIV/0!</v>
      </c>
      <c r="BF24" s="9" t="e">
        <f t="shared" si="10"/>
        <v>#DIV/0!</v>
      </c>
      <c r="BG24" s="9" t="e">
        <f t="shared" si="10"/>
        <v>#DIV/0!</v>
      </c>
      <c r="BH24" s="9" t="e">
        <f t="shared" si="10"/>
        <v>#DIV/0!</v>
      </c>
      <c r="BI24" s="9" t="e">
        <f t="shared" si="10"/>
        <v>#DIV/0!</v>
      </c>
      <c r="BJ24" s="9" t="e">
        <f t="shared" si="10"/>
        <v>#DIV/0!</v>
      </c>
      <c r="BK24" s="9" t="e">
        <f t="shared" si="10"/>
        <v>#DIV/0!</v>
      </c>
      <c r="BL24" s="9" t="e">
        <f t="shared" si="10"/>
        <v>#DIV/0!</v>
      </c>
      <c r="BM24" s="9" t="e">
        <f t="shared" si="10"/>
        <v>#DIV/0!</v>
      </c>
      <c r="BN24" s="9" t="e">
        <f t="shared" si="10"/>
        <v>#DIV/0!</v>
      </c>
      <c r="BO24" s="9" t="e">
        <f t="shared" si="10"/>
        <v>#DIV/0!</v>
      </c>
      <c r="BP24" s="9" t="e">
        <f t="shared" si="10"/>
        <v>#DIV/0!</v>
      </c>
      <c r="BQ24" s="9" t="e">
        <f t="shared" si="10"/>
        <v>#DIV/0!</v>
      </c>
      <c r="BR24" s="9" t="e">
        <f t="shared" si="10"/>
        <v>#DIV/0!</v>
      </c>
      <c r="BS24" s="9" t="e">
        <f t="shared" si="10"/>
        <v>#DIV/0!</v>
      </c>
      <c r="BT24" s="9" t="e">
        <f t="shared" si="10"/>
        <v>#DIV/0!</v>
      </c>
      <c r="BU24" s="9" t="e">
        <f t="shared" si="10"/>
        <v>#DIV/0!</v>
      </c>
      <c r="BV24" s="9" t="e">
        <f t="shared" si="10"/>
        <v>#DIV/0!</v>
      </c>
      <c r="BW24" s="9" t="e">
        <f t="shared" si="10"/>
        <v>#DIV/0!</v>
      </c>
      <c r="BX24" s="9" t="e">
        <f t="shared" si="10"/>
        <v>#DIV/0!</v>
      </c>
      <c r="BY24" s="9" t="e">
        <f t="shared" si="10"/>
        <v>#DIV/0!</v>
      </c>
      <c r="BZ24" s="9" t="e">
        <f t="shared" si="10"/>
        <v>#DIV/0!</v>
      </c>
      <c r="CA24" s="9" t="e">
        <f t="shared" si="10"/>
        <v>#DIV/0!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2022-07-27T04:50:10Z</dcterms:modified>
</cp:coreProperties>
</file>