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E9296BA4-0BC4-45ED-91D6-547CC3B85B78}" xr6:coauthVersionLast="47" xr6:coauthVersionMax="47" xr10:uidLastSave="{00000000-0000-0000-0000-000000000000}"/>
  <bookViews>
    <workbookView xWindow="6885" yWindow="2550" windowWidth="21915" windowHeight="13650" activeTab="2" xr2:uid="{3E88963E-B2BB-4D5E-8FAE-1DA3A47B0DDA}"/>
  </bookViews>
  <sheets>
    <sheet name="Comm Ind Bld Spply" sheetId="1" r:id="rId1"/>
    <sheet name="Clothing" sheetId="2" r:id="rId2"/>
    <sheet name="Semiconductor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3" l="1"/>
  <c r="J5" i="3"/>
  <c r="I5" i="3"/>
  <c r="H5" i="3"/>
  <c r="G5" i="3"/>
  <c r="J12" i="1" l="1"/>
  <c r="I12" i="1"/>
  <c r="H12" i="1"/>
  <c r="G12" i="1"/>
  <c r="J10" i="1" l="1"/>
  <c r="I10" i="1"/>
  <c r="H10" i="1"/>
  <c r="G10" i="1"/>
  <c r="J11" i="1" l="1"/>
  <c r="I11" i="1"/>
  <c r="H11" i="1"/>
  <c r="G11" i="1"/>
  <c r="J9" i="1" l="1"/>
  <c r="I9" i="1"/>
  <c r="H9" i="1"/>
  <c r="G9" i="1"/>
  <c r="J8" i="1" l="1"/>
  <c r="I8" i="1"/>
  <c r="H8" i="1"/>
  <c r="G8" i="1"/>
  <c r="J7" i="1" l="1"/>
  <c r="I7" i="1"/>
  <c r="H7" i="1"/>
  <c r="G7" i="1"/>
  <c r="J6" i="1" l="1"/>
  <c r="I6" i="1"/>
  <c r="H6" i="1"/>
  <c r="G6" i="1"/>
  <c r="J5" i="1" l="1"/>
  <c r="I5" i="1"/>
  <c r="H5" i="1"/>
  <c r="G5" i="1"/>
  <c r="J4" i="1" l="1"/>
  <c r="I4" i="1"/>
  <c r="H4" i="1"/>
  <c r="G4" i="1"/>
  <c r="G3" i="1" l="1"/>
  <c r="G2" i="1" l="1"/>
  <c r="K4" i="1" l="1"/>
  <c r="K5" i="1"/>
  <c r="K6" i="1"/>
  <c r="K7" i="1"/>
  <c r="K8" i="1"/>
  <c r="K9" i="1"/>
  <c r="K11" i="1"/>
  <c r="K10" i="1"/>
  <c r="K12" i="1"/>
  <c r="J3" i="1"/>
  <c r="I3" i="1"/>
  <c r="H3" i="1"/>
  <c r="K3" i="1" l="1"/>
  <c r="J2" i="1"/>
  <c r="I2" i="1"/>
  <c r="H2" i="1"/>
  <c r="K2" i="1" l="1"/>
</calcChain>
</file>

<file path=xl/sharedStrings.xml><?xml version="1.0" encoding="utf-8"?>
<sst xmlns="http://schemas.openxmlformats.org/spreadsheetml/2006/main" count="156" uniqueCount="114">
  <si>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</si>
  <si>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</si>
  <si>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</si>
  <si>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</si>
  <si>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</si>
  <si>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</si>
  <si>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</si>
  <si>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</si>
  <si>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</si>
  <si>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</si>
  <si>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</si>
  <si>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</si>
  <si>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</si>
  <si>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</si>
  <si>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</si>
  <si>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</si>
  <si>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</si>
  <si>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</si>
  <si>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</si>
  <si>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</si>
  <si>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</si>
  <si>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</si>
  <si>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</si>
  <si>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</si>
  <si>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</si>
  <si>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</si>
  <si>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</si>
  <si>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</si>
  <si>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</si>
  <si>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</si>
  <si>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</si>
  <si>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</si>
  <si>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</si>
  <si>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</si>
  <si>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</si>
  <si>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Type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</si>
  <si>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</si>
  <si>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</si>
  <si>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</si>
  <si>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</si>
  <si>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</si>
  <si>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</si>
  <si>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</si>
  <si>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</si>
  <si>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</si>
  <si>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</si>
  <si>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</si>
  <si>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</si>
  <si>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</si>
  <si>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</si>
  <si>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</si>
  <si>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</si>
  <si>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Acuity Brands</t>
  </si>
  <si>
    <t>AZZ</t>
  </si>
  <si>
    <t>Cornerstone Building Brands</t>
  </si>
  <si>
    <t>Eaton Corp</t>
  </si>
  <si>
    <t>Hubbel</t>
  </si>
  <si>
    <t>nVent Electric</t>
  </si>
  <si>
    <t>Valmont Ind</t>
  </si>
  <si>
    <t>Apogee Enterprises</t>
  </si>
  <si>
    <t>Quanex Building Products Corporation</t>
  </si>
  <si>
    <t>Masonite International Corporation</t>
  </si>
  <si>
    <t>Good margins, good utilization of PP&amp;E, good growth</t>
  </si>
  <si>
    <t>Coatings</t>
  </si>
  <si>
    <t>High rise</t>
  </si>
  <si>
    <t>Lighting solutions</t>
  </si>
  <si>
    <t>External Std Buildings</t>
  </si>
  <si>
    <t>Mega building infrastru</t>
  </si>
  <si>
    <t>Comm Infra and Protections</t>
  </si>
  <si>
    <t>Large building &amp; server</t>
  </si>
  <si>
    <t>Everything but the cable</t>
  </si>
  <si>
    <t>Power cable</t>
  </si>
  <si>
    <t>Harnesses and Racks</t>
  </si>
  <si>
    <t>City and electric infrastructure</t>
  </si>
  <si>
    <t>Glass and res</t>
  </si>
  <si>
    <t>Doors</t>
  </si>
  <si>
    <t>BDC</t>
  </si>
  <si>
    <t>Belden Inc.</t>
  </si>
  <si>
    <t>Buy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</si>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</sst>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\x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ZE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WI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odels\NX.xlsx" TargetMode="External"/><Relationship Id="rId3" Type="http://schemas.openxmlformats.org/officeDocument/2006/relationships/hyperlink" Target="Models\BDC.xlsx" TargetMode="External"/><Relationship Id="rId7" Type="http://schemas.openxmlformats.org/officeDocument/2006/relationships/hyperlink" Target="Models\LPX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odels\WIRE.xlsx" TargetMode="External"/><Relationship Id="rId1" Type="http://schemas.openxmlformats.org/officeDocument/2006/relationships/hyperlink" Target="Models\ATKR.xlsx" TargetMode="External"/><Relationship Id="rId6" Type="http://schemas.openxmlformats.org/officeDocument/2006/relationships/hyperlink" Target="Models\BLDR.xlsx" TargetMode="External"/><Relationship Id="rId11" Type="http://schemas.openxmlformats.org/officeDocument/2006/relationships/hyperlink" Target="Models\AZEK.xlsx" TargetMode="External"/><Relationship Id="rId5" Type="http://schemas.openxmlformats.org/officeDocument/2006/relationships/hyperlink" Target="Models\BXC.xlsx" TargetMode="External"/><Relationship Id="rId10" Type="http://schemas.openxmlformats.org/officeDocument/2006/relationships/hyperlink" Target="Models\BLD.xlsx" TargetMode="External"/><Relationship Id="rId4" Type="http://schemas.openxmlformats.org/officeDocument/2006/relationships/hyperlink" Target="Models\NVT.xlsx" TargetMode="External"/><Relationship Id="rId9" Type="http://schemas.openxmlformats.org/officeDocument/2006/relationships/hyperlink" Target="Models\BECN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odels\ANF.xlsx" TargetMode="External"/><Relationship Id="rId3" Type="http://schemas.openxmlformats.org/officeDocument/2006/relationships/hyperlink" Target="Models/AEO.xlsx" TargetMode="External"/><Relationship Id="rId7" Type="http://schemas.openxmlformats.org/officeDocument/2006/relationships/hyperlink" Target="Models/JWN.xlsx" TargetMode="External"/><Relationship Id="rId2" Type="http://schemas.openxmlformats.org/officeDocument/2006/relationships/hyperlink" Target="Models\ATZ.TO.xlsx" TargetMode="External"/><Relationship Id="rId1" Type="http://schemas.openxmlformats.org/officeDocument/2006/relationships/hyperlink" Target="Models/LULU.xlsx" TargetMode="External"/><Relationship Id="rId6" Type="http://schemas.openxmlformats.org/officeDocument/2006/relationships/hyperlink" Target="Models/TLYS.xlsx" TargetMode="External"/><Relationship Id="rId5" Type="http://schemas.openxmlformats.org/officeDocument/2006/relationships/hyperlink" Target="Models\JILL.xlsx" TargetMode="External"/><Relationship Id="rId4" Type="http://schemas.openxmlformats.org/officeDocument/2006/relationships/hyperlink" Target="Models/GPS.xlsx" TargetMode="External"/><Relationship Id="rId9" Type="http://schemas.openxmlformats.org/officeDocument/2006/relationships/hyperlink" Target="Models/URBN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odels/TXN.xlsx" TargetMode="External"/><Relationship Id="rId2" Type="http://schemas.openxmlformats.org/officeDocument/2006/relationships/hyperlink" Target="Models/ON.xlsx" TargetMode="External"/><Relationship Id="rId1" Type="http://schemas.openxmlformats.org/officeDocument/2006/relationships/hyperlink" Target="Models/ADI.xlsx" TargetMode="External"/><Relationship Id="rId4" Type="http://schemas.openxmlformats.org/officeDocument/2006/relationships/hyperlink" Target="Models/LFU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P39"/>
  <sheetViews>
    <sheetView workbookViewId="0">
      <selection activeCell="K12" sqref="K12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>
        <v>44775</v>
      </c>
      <c r="B2" s="6" t="s">
        <v>48</v>
      </c>
      <c r="C2" s="7" t="s">
        <v>49</v>
      </c>
      <c r="D2" s="7" t="s">
        <v>96</v>
      </c>
      <c r="E2" s="24">
        <v>44775</v>
      </c>
      <c r="F2" s="8" t="s">
        <v>67</v>
      </c>
      <c r="G2" s="14">
        <f>[1]Main!$N$8</f>
        <v>5262.9334767642013</v>
      </c>
      <c r="H2" s="15">
        <f>[1]Main!$N$19</f>
        <v>22198.677928000903</v>
      </c>
      <c r="I2" s="21">
        <f>[1]Main!$N$3</f>
        <v>107</v>
      </c>
      <c r="J2" s="21">
        <f>[1]Main!$N$20</f>
        <v>506.49669636225735</v>
      </c>
      <c r="K2" s="16">
        <f>J2/I2</f>
        <v>4.733613984693994</v>
      </c>
      <c r="L2" t="s">
        <v>110</v>
      </c>
    </row>
    <row r="3" spans="1:14" x14ac:dyDescent="0.25">
      <c r="A3" s="5">
        <v>44772</v>
      </c>
      <c r="B3" s="6" t="s">
        <v>50</v>
      </c>
      <c r="C3" s="7" t="s">
        <v>51</v>
      </c>
      <c r="D3" s="7" t="s">
        <v>23</v>
      </c>
      <c r="E3" s="24">
        <v>44858</v>
      </c>
      <c r="F3" s="8" t="s">
        <v>71</v>
      </c>
      <c r="G3" s="14">
        <f>[2]Main!$N$8</f>
        <v>2219.4089300000001</v>
      </c>
      <c r="H3" s="15">
        <f>[2]Main!$N$18</f>
        <v>11759.15586027935</v>
      </c>
      <c r="I3" s="21">
        <f>[2]Main!$N$3</f>
        <v>138.47</v>
      </c>
      <c r="J3" s="21">
        <f>[2]Main!$N$19</f>
        <v>605.54899120857669</v>
      </c>
      <c r="K3" s="16">
        <f>J3/I3</f>
        <v>4.3731421333760139</v>
      </c>
      <c r="L3" t="s">
        <v>62</v>
      </c>
    </row>
    <row r="4" spans="1:14" x14ac:dyDescent="0.25">
      <c r="A4" s="5">
        <v>44773</v>
      </c>
      <c r="B4" s="6" t="s">
        <v>79</v>
      </c>
      <c r="C4" s="7" t="s">
        <v>57</v>
      </c>
      <c r="D4" s="7" t="s">
        <v>23</v>
      </c>
      <c r="E4" s="24">
        <v>44771</v>
      </c>
      <c r="F4" s="8" t="s">
        <v>72</v>
      </c>
      <c r="G4" s="14">
        <f>[3]Main!$N$8</f>
        <v>7062.3840000000009</v>
      </c>
      <c r="H4" s="15">
        <f>[3]Main!$N$18</f>
        <v>8817.3705876180775</v>
      </c>
      <c r="I4" s="21">
        <f>[3]Main!$N$3</f>
        <v>35.31</v>
      </c>
      <c r="J4" s="21">
        <f>[3]Main!$N$19</f>
        <v>52.989005935204794</v>
      </c>
      <c r="K4" s="16">
        <f t="shared" ref="K4:K12" si="0">J4/I4</f>
        <v>1.5006798622261339</v>
      </c>
    </row>
    <row r="5" spans="1:14" x14ac:dyDescent="0.25">
      <c r="A5" s="5">
        <v>44773</v>
      </c>
      <c r="B5" s="6" t="s">
        <v>76</v>
      </c>
      <c r="C5" s="7" t="s">
        <v>77</v>
      </c>
      <c r="D5" s="7" t="s">
        <v>5</v>
      </c>
      <c r="E5" s="24">
        <v>44776</v>
      </c>
      <c r="F5" s="8" t="s">
        <v>69</v>
      </c>
      <c r="G5" s="14">
        <f>[4]Main!$N$8</f>
        <v>3670.81792</v>
      </c>
      <c r="H5" s="15">
        <f>[4]Main!$N$19</f>
        <v>2996.7820265448186</v>
      </c>
      <c r="I5" s="21">
        <f>[4]Main!$N$3</f>
        <v>64.72</v>
      </c>
      <c r="J5" s="21">
        <f>[4]Main!$N$20</f>
        <v>66.876035494517382</v>
      </c>
      <c r="K5" s="16">
        <f t="shared" si="0"/>
        <v>1.0333132801995888</v>
      </c>
    </row>
    <row r="6" spans="1:14" x14ac:dyDescent="0.25">
      <c r="A6" s="5">
        <v>44773</v>
      </c>
      <c r="B6" s="6" t="s">
        <v>81</v>
      </c>
      <c r="C6" s="7" t="s">
        <v>82</v>
      </c>
      <c r="D6" s="7" t="s">
        <v>23</v>
      </c>
      <c r="E6" s="24">
        <v>44865</v>
      </c>
      <c r="F6" s="8" t="s">
        <v>80</v>
      </c>
      <c r="G6" s="14">
        <f>[5]Main!$N$8</f>
        <v>1029.8218324607337</v>
      </c>
      <c r="H6" s="15">
        <f>[5]Main!$N$18</f>
        <v>4076.5725319753483</v>
      </c>
      <c r="I6" s="21">
        <f>[5]Main!$N$3</f>
        <v>87</v>
      </c>
      <c r="J6" s="21">
        <f>[5]Main!$N$19</f>
        <v>436.69397285882815</v>
      </c>
      <c r="K6" s="16">
        <f t="shared" si="0"/>
        <v>5.0194709524003231</v>
      </c>
    </row>
    <row r="7" spans="1:14" x14ac:dyDescent="0.25">
      <c r="A7" s="5">
        <v>44774</v>
      </c>
      <c r="B7" s="6" t="s">
        <v>84</v>
      </c>
      <c r="C7" s="7" t="s">
        <v>83</v>
      </c>
      <c r="D7" s="7" t="s">
        <v>23</v>
      </c>
      <c r="E7" s="24">
        <v>44867</v>
      </c>
      <c r="F7" s="8" t="s">
        <v>80</v>
      </c>
      <c r="G7" s="14">
        <f>[6]Main!$N$8</f>
        <v>15906.644</v>
      </c>
      <c r="H7" s="15">
        <f>[6]Main!$N$18</f>
        <v>50207.036438406729</v>
      </c>
      <c r="I7" s="21">
        <f>[6]Main!$N$3</f>
        <v>73.459999999999994</v>
      </c>
      <c r="J7" s="21">
        <f>[6]Main!$N$19</f>
        <v>294.64223261975781</v>
      </c>
      <c r="K7" s="16">
        <f t="shared" si="0"/>
        <v>4.0109206727437767</v>
      </c>
    </row>
    <row r="8" spans="1:14" x14ac:dyDescent="0.25">
      <c r="A8" s="5">
        <v>44774</v>
      </c>
      <c r="B8" s="6" t="s">
        <v>85</v>
      </c>
      <c r="C8" s="7" t="s">
        <v>86</v>
      </c>
      <c r="D8" s="7" t="s">
        <v>5</v>
      </c>
      <c r="E8" s="24">
        <v>44782</v>
      </c>
      <c r="F8" s="8" t="s">
        <v>87</v>
      </c>
      <c r="G8" s="14">
        <f>[7]Main!$N$8</f>
        <v>5265.84</v>
      </c>
      <c r="H8" s="15">
        <f>[7]Main!$N$18</f>
        <v>12229.883434318077</v>
      </c>
      <c r="I8" s="21">
        <f>[7]Main!$N$3</f>
        <v>64.44</v>
      </c>
      <c r="J8" s="21">
        <f>[7]Main!$N$19</f>
        <v>142.2079469106753</v>
      </c>
      <c r="K8" s="16">
        <f t="shared" si="0"/>
        <v>2.2068272332507033</v>
      </c>
    </row>
    <row r="9" spans="1:14" x14ac:dyDescent="0.25">
      <c r="A9" s="5">
        <v>44774</v>
      </c>
      <c r="B9" s="6" t="s">
        <v>91</v>
      </c>
      <c r="C9" s="7" t="s">
        <v>99</v>
      </c>
      <c r="D9" s="7" t="s">
        <v>23</v>
      </c>
      <c r="E9" s="24">
        <v>44804</v>
      </c>
      <c r="F9" s="8" t="s">
        <v>92</v>
      </c>
      <c r="G9" s="14">
        <f>[8]Main!$N$8</f>
        <v>877.07125999999994</v>
      </c>
      <c r="H9" s="15">
        <f>[8]Main!$N$18</f>
        <v>1643.4101590621442</v>
      </c>
      <c r="I9" s="21">
        <f>[8]Main!$N$3</f>
        <v>25.18</v>
      </c>
      <c r="J9" s="21">
        <f>[8]Main!$N$19</f>
        <v>49.564500982059428</v>
      </c>
      <c r="K9" s="16">
        <f t="shared" si="0"/>
        <v>1.9684075052446159</v>
      </c>
    </row>
    <row r="10" spans="1:14" x14ac:dyDescent="0.25">
      <c r="A10" s="5">
        <v>44775</v>
      </c>
      <c r="B10" s="6" t="s">
        <v>88</v>
      </c>
      <c r="C10" s="7" t="s">
        <v>89</v>
      </c>
      <c r="D10" s="7" t="s">
        <v>23</v>
      </c>
      <c r="E10" s="24">
        <v>44865</v>
      </c>
      <c r="F10" s="8" t="s">
        <v>90</v>
      </c>
      <c r="G10" s="14">
        <f>[9]Main!$N$8</f>
        <v>6531.1078800000005</v>
      </c>
      <c r="H10" s="15">
        <f>[9]Main!$N$18</f>
        <v>8831.5667844635373</v>
      </c>
      <c r="I10" s="21">
        <f>[9]Main!$N$3</f>
        <v>260.32</v>
      </c>
      <c r="J10" s="21">
        <f>[9]Main!$N$19</f>
        <v>357.06180902658434</v>
      </c>
      <c r="K10" s="16">
        <f t="shared" si="0"/>
        <v>1.3716264944168115</v>
      </c>
    </row>
    <row r="11" spans="1:14" x14ac:dyDescent="0.25">
      <c r="A11" s="5">
        <v>44775</v>
      </c>
      <c r="B11" s="6" t="s">
        <v>94</v>
      </c>
      <c r="C11" s="7" t="s">
        <v>93</v>
      </c>
      <c r="D11" s="7" t="s">
        <v>23</v>
      </c>
      <c r="E11" s="24">
        <v>44777</v>
      </c>
      <c r="F11" s="8" t="s">
        <v>95</v>
      </c>
      <c r="G11" s="14">
        <f>[10]Main!$N$8</f>
        <v>5961.5730000000003</v>
      </c>
      <c r="H11" s="15">
        <f>[10]Main!$N$18</f>
        <v>6053.073284927159</v>
      </c>
      <c r="I11" s="21">
        <f>[10]Main!$N$3</f>
        <v>60.73</v>
      </c>
      <c r="J11" s="21">
        <f>[10]Main!$N$19</f>
        <v>86.349119613796859</v>
      </c>
      <c r="K11" s="16">
        <f>J11/I11</f>
        <v>1.4218527846829716</v>
      </c>
    </row>
    <row r="12" spans="1:14" x14ac:dyDescent="0.25">
      <c r="A12" s="5">
        <v>44775</v>
      </c>
      <c r="B12" s="6" t="s">
        <v>97</v>
      </c>
      <c r="C12" s="7" t="s">
        <v>98</v>
      </c>
      <c r="D12" s="7" t="s">
        <v>23</v>
      </c>
      <c r="E12" s="24">
        <v>44777</v>
      </c>
      <c r="F12" s="8" t="s">
        <v>102</v>
      </c>
      <c r="G12" s="14">
        <f>[11]Main!$N$8</f>
        <v>3705.70046</v>
      </c>
      <c r="H12" s="15">
        <f>[11]Main!$N$18</f>
        <v>2666.8844433216959</v>
      </c>
      <c r="I12" s="21">
        <f>[11]Main!$N$3</f>
        <v>20.86</v>
      </c>
      <c r="J12" s="21">
        <f>[11]Main!$N$19</f>
        <v>17.243419112262924</v>
      </c>
      <c r="K12" s="16">
        <f t="shared" si="0"/>
        <v>0.82662603606246043</v>
      </c>
      <c r="L12" t="s">
        <v>109</v>
      </c>
      <c r="N12" s="2"/>
    </row>
    <row r="26" spans="15:16" x14ac:dyDescent="0.25">
      <c r="O26" t="s">
        <v>65</v>
      </c>
      <c r="P26" t="s">
        <v>59</v>
      </c>
    </row>
    <row r="27" spans="15:16" x14ac:dyDescent="0.25">
      <c r="O27" t="s">
        <v>64</v>
      </c>
      <c r="P27" t="s">
        <v>52</v>
      </c>
    </row>
    <row r="30" spans="15:16" x14ac:dyDescent="0.25">
      <c r="O30" t="s">
        <v>63</v>
      </c>
      <c r="P30" t="s">
        <v>53</v>
      </c>
    </row>
    <row r="32" spans="15:16" x14ac:dyDescent="0.25">
      <c r="O32" t="s">
        <v>66</v>
      </c>
      <c r="P32" t="s">
        <v>54</v>
      </c>
    </row>
    <row r="33" spans="15:16" x14ac:dyDescent="0.25">
      <c r="O33" t="s">
        <v>68</v>
      </c>
      <c r="P33" t="s">
        <v>55</v>
      </c>
    </row>
    <row r="34" spans="15:16" x14ac:dyDescent="0.25">
      <c r="O34" t="s">
        <v>70</v>
      </c>
      <c r="P34" t="s">
        <v>56</v>
      </c>
    </row>
    <row r="36" spans="15:16" x14ac:dyDescent="0.25">
      <c r="O36" t="s">
        <v>72</v>
      </c>
      <c r="P36" t="s">
        <v>57</v>
      </c>
    </row>
    <row r="37" spans="15:16" x14ac:dyDescent="0.25">
      <c r="O37" t="s">
        <v>73</v>
      </c>
      <c r="P37" t="s">
        <v>58</v>
      </c>
    </row>
    <row r="38" spans="15:16" x14ac:dyDescent="0.25">
      <c r="O38" t="s">
        <v>74</v>
      </c>
      <c r="P38" t="s">
        <v>60</v>
      </c>
    </row>
    <row r="39" spans="15:16" x14ac:dyDescent="0.25">
      <c r="O39" t="s">
        <v>75</v>
      </c>
      <c r="P39" t="s">
        <v>61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73328F8B-1F94-4A8A-9A78-403E164E8CF5}"/>
    <hyperlink ref="B3" r:id="rId2" xr:uid="{9DBC66B9-2FF1-4977-B2DF-8C41D4A7A6D1}"/>
    <hyperlink ref="B5" r:id="rId3" xr:uid="{13EDAF3C-5721-4D75-9703-2DB05A32F554}"/>
    <hyperlink ref="B4" r:id="rId4" xr:uid="{1F57513D-24D3-4658-8F68-AF40A09EFC74}"/>
    <hyperlink ref="B6" r:id="rId5" xr:uid="{7760A594-AEAF-4B58-817B-4761F7B99113}"/>
    <hyperlink ref="B7" r:id="rId6" xr:uid="{F26D788E-1A4C-438C-9388-1DE3F435DDD3}"/>
    <hyperlink ref="B8" r:id="rId7" xr:uid="{C5B7B287-A56A-4BF1-A85C-5D722595DDC9}"/>
    <hyperlink ref="B9" r:id="rId8" xr:uid="{608B7647-1B08-4C9F-9F67-8EE648DE91F4}"/>
    <hyperlink ref="B11" r:id="rId9" xr:uid="{EC971D85-AE4D-4BAC-8F79-E09E5BB1E48F}"/>
    <hyperlink ref="B10" r:id="rId10" xr:uid="{3F8536C2-23A7-4161-812E-20365E1D9978}"/>
    <hyperlink ref="B12" r:id="rId11" xr:uid="{EADEAE13-3EB5-4DD8-A227-962C1710AB1F}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G10"/>
  <sheetViews>
    <sheetView workbookViewId="0">
      <selection activeCell="J7" sqref="J7"/>
    </sheetView>
  </sheetViews>
  <sheetFormatPr defaultRowHeight="15" x14ac:dyDescent="0.25"/>
  <cols>
    <col min="2" max="2" width="20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35</v>
      </c>
      <c r="G1" t="s">
        <v>40</v>
      </c>
    </row>
    <row r="2" spans="1:7" x14ac:dyDescent="0.25">
      <c r="A2" s="1" t="s">
        <v>13</v>
      </c>
      <c r="B2" t="s">
        <v>15</v>
      </c>
      <c r="C2" t="s">
        <v>5</v>
      </c>
      <c r="E2" t="s">
        <v>31</v>
      </c>
      <c r="F2" t="s">
        <v>78</v>
      </c>
      <c r="G2" t="s">
        <v>47</v>
      </c>
    </row>
    <row r="3" spans="1:7" x14ac:dyDescent="0.25">
      <c r="A3" s="1" t="s">
        <v>38</v>
      </c>
      <c r="B3" t="s">
        <v>39</v>
      </c>
      <c r="C3" t="s">
        <v>5</v>
      </c>
      <c r="E3" t="s">
        <v>37</v>
      </c>
      <c r="G3" t="s">
        <v>43</v>
      </c>
    </row>
    <row r="4" spans="1:7" x14ac:dyDescent="0.25">
      <c r="A4" s="1" t="s">
        <v>2</v>
      </c>
      <c r="B4" t="s">
        <v>3</v>
      </c>
      <c r="C4" t="s">
        <v>5</v>
      </c>
      <c r="D4" t="s">
        <v>29</v>
      </c>
      <c r="E4" t="s">
        <v>31</v>
      </c>
      <c r="G4" t="s">
        <v>41</v>
      </c>
    </row>
    <row r="5" spans="1:7" x14ac:dyDescent="0.25">
      <c r="A5" s="1" t="s">
        <v>6</v>
      </c>
      <c r="B5" t="s">
        <v>7</v>
      </c>
      <c r="C5" t="s">
        <v>5</v>
      </c>
      <c r="D5" t="s">
        <v>29</v>
      </c>
      <c r="E5" t="s">
        <v>32</v>
      </c>
      <c r="G5" t="s">
        <v>42</v>
      </c>
    </row>
    <row r="6" spans="1:7" x14ac:dyDescent="0.25">
      <c r="A6" s="1" t="s">
        <v>14</v>
      </c>
      <c r="B6" t="s">
        <v>16</v>
      </c>
      <c r="C6" t="s">
        <v>5</v>
      </c>
    </row>
    <row r="7" spans="1:7" x14ac:dyDescent="0.25">
      <c r="A7" s="1" t="s">
        <v>44</v>
      </c>
      <c r="B7" t="s">
        <v>45</v>
      </c>
      <c r="C7" t="s">
        <v>5</v>
      </c>
      <c r="E7" t="s">
        <v>33</v>
      </c>
      <c r="G7" t="s">
        <v>46</v>
      </c>
    </row>
    <row r="8" spans="1:7" x14ac:dyDescent="0.25">
      <c r="A8" s="1" t="s">
        <v>26</v>
      </c>
      <c r="B8" t="s">
        <v>27</v>
      </c>
      <c r="C8" t="s">
        <v>5</v>
      </c>
      <c r="E8" t="s">
        <v>33</v>
      </c>
      <c r="G8" t="s">
        <v>28</v>
      </c>
    </row>
    <row r="9" spans="1:7" x14ac:dyDescent="0.25">
      <c r="A9" s="1" t="s">
        <v>10</v>
      </c>
      <c r="B9" t="s">
        <v>11</v>
      </c>
      <c r="C9" t="s">
        <v>5</v>
      </c>
      <c r="D9" t="s">
        <v>34</v>
      </c>
      <c r="E9" t="s">
        <v>30</v>
      </c>
      <c r="G9" t="s">
        <v>36</v>
      </c>
    </row>
    <row r="10" spans="1:7" x14ac:dyDescent="0.25">
      <c r="A10" s="1" t="s">
        <v>9</v>
      </c>
      <c r="B10" t="s">
        <v>12</v>
      </c>
      <c r="G10" t="s">
        <v>8</v>
      </c>
    </row>
  </sheetData>
  <hyperlinks>
    <hyperlink ref="A4" r:id="rId1" xr:uid="{0DF8380E-F130-4DF6-8C1B-81195F64E711}"/>
    <hyperlink ref="A5" r:id="rId2" xr:uid="{E1F53057-56EF-47B9-8FE1-1577EBD42A71}"/>
    <hyperlink ref="A10" r:id="rId3" xr:uid="{E611340F-90AF-4D19-BAC0-62BACF486418}"/>
    <hyperlink ref="A9" r:id="rId4" xr:uid="{34820F31-FD3D-4DA0-BA88-FE235039C846}"/>
    <hyperlink ref="A2" r:id="rId5" xr:uid="{3154E5F3-A90E-40D1-A213-6B2AD19D0831}"/>
    <hyperlink ref="A6" r:id="rId6" xr:uid="{7F400EBC-E648-4E90-B4D3-A13DFCE215CA}"/>
    <hyperlink ref="A8" r:id="rId7" xr:uid="{D983D58E-4193-450D-97E9-A90CF2926C9E}"/>
    <hyperlink ref="A3" r:id="rId8" xr:uid="{3B3A617F-B0BC-4F0B-B959-6C0C93FA9FBA}"/>
    <hyperlink ref="A7" r:id="rId9" xr:uid="{63119635-1507-495B-829C-7F604EBE14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tabSelected="1" workbookViewId="0">
      <selection activeCell="P5" sqref="P5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/>
      <c r="B2" s="6" t="s">
        <v>19</v>
      </c>
      <c r="C2" s="7" t="s">
        <v>22</v>
      </c>
      <c r="D2" s="7" t="s">
        <v>23</v>
      </c>
      <c r="E2" s="24"/>
      <c r="I2" s="21"/>
      <c r="K2" s="16"/>
    </row>
    <row r="3" spans="1:14" x14ac:dyDescent="0.25">
      <c r="A3" s="5"/>
      <c r="B3" s="6" t="s">
        <v>17</v>
      </c>
      <c r="C3" s="7" t="s">
        <v>20</v>
      </c>
      <c r="D3" s="7" t="s">
        <v>23</v>
      </c>
      <c r="E3" s="24"/>
      <c r="I3" s="21"/>
      <c r="K3" s="16"/>
      <c r="L3" t="s">
        <v>24</v>
      </c>
    </row>
    <row r="4" spans="1:14" x14ac:dyDescent="0.25">
      <c r="A4" s="5"/>
      <c r="B4" s="6" t="s">
        <v>18</v>
      </c>
      <c r="C4" s="7" t="s">
        <v>21</v>
      </c>
      <c r="D4" s="7" t="s">
        <v>5</v>
      </c>
      <c r="E4" s="24"/>
      <c r="I4" s="21"/>
      <c r="K4" s="16"/>
      <c r="L4" t="s">
        <v>25</v>
      </c>
    </row>
    <row r="5" spans="1:14" x14ac:dyDescent="0.25">
      <c r="A5" s="5">
        <v>44776</v>
      </c>
      <c r="B5" s="6" t="s">
        <v>111</v>
      </c>
      <c r="C5" s="25" t="s">
        <v>112</v>
      </c>
      <c r="D5" s="25" t="s">
        <v>23</v>
      </c>
      <c r="E5" s="24">
        <v>44858</v>
      </c>
      <c r="F5" s="8" t="s">
        <v>113</v>
      </c>
      <c r="G5" s="14">
        <f>[9]Main!$N$8</f>
        <v>6531.1078800000005</v>
      </c>
      <c r="H5" s="15">
        <f>[9]Main!$N$18</f>
        <v>8831.5667844635373</v>
      </c>
      <c r="I5" s="21">
        <f>[9]Main!$N$3</f>
        <v>260.32</v>
      </c>
      <c r="J5" s="21">
        <f>[9]Main!$N$19</f>
        <v>357.06180902658434</v>
      </c>
      <c r="K5" s="16">
        <f t="shared" ref="K5" si="0">J5/I5</f>
        <v>1.3716264944168115</v>
      </c>
    </row>
    <row r="6" spans="1:14" x14ac:dyDescent="0.25">
      <c r="A6" s="5"/>
      <c r="B6" s="6"/>
      <c r="E6" s="24"/>
      <c r="I6" s="21"/>
      <c r="K6" s="16"/>
    </row>
    <row r="7" spans="1:14" x14ac:dyDescent="0.25">
      <c r="A7" s="5"/>
      <c r="B7" s="6"/>
      <c r="E7" s="24"/>
      <c r="I7" s="21"/>
      <c r="K7" s="16"/>
    </row>
    <row r="8" spans="1:14" x14ac:dyDescent="0.25">
      <c r="A8" s="5"/>
      <c r="B8" s="6"/>
      <c r="E8" s="24"/>
      <c r="I8" s="21"/>
      <c r="K8" s="16"/>
    </row>
    <row r="9" spans="1:14" x14ac:dyDescent="0.25">
      <c r="A9" s="5"/>
      <c r="B9" s="6"/>
      <c r="E9" s="24"/>
      <c r="I9" s="21"/>
      <c r="K9" s="16"/>
    </row>
    <row r="10" spans="1:14" x14ac:dyDescent="0.25">
      <c r="A10" s="5"/>
      <c r="B10" s="6"/>
      <c r="E10" s="24"/>
      <c r="I10" s="21"/>
      <c r="K10" s="16"/>
    </row>
    <row r="11" spans="1:14" x14ac:dyDescent="0.25">
      <c r="A11" s="5"/>
      <c r="B11" s="6"/>
      <c r="E11" s="24"/>
      <c r="I11" s="21"/>
      <c r="K11" s="16"/>
    </row>
    <row r="12" spans="1:14" x14ac:dyDescent="0.25">
      <c r="A12" s="5"/>
      <c r="B12" s="6"/>
      <c r="E12" s="24"/>
      <c r="I12" s="21"/>
      <c r="K12" s="16"/>
      <c r="N12" s="2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Ind Bld Spply</vt:lpstr>
      <vt:lpstr>Clothing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2022-08-04T05:05:56Z</dcterms:modified>
</cp:coreProperties>
</file>