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A2872EF2-1045-4008-A4FB-33461AA0632B}" xr6:coauthVersionLast="47" xr6:coauthVersionMax="47" xr10:uidLastSave="{00000000-0000-0000-0000-000000000000}"/>
  <bookViews>
    <workbookView xWindow="-120" yWindow="-120" windowWidth="38640" windowHeight="21840" xr2:uid="{C9F3BDF0-41B9-488E-8438-AA1951ACC47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5" i="1"/>
  <c r="A6" i="1"/>
  <c r="A8" i="1"/>
  <c r="A12" i="1"/>
  <c r="A13" i="1"/>
  <c r="A19" i="1"/>
  <c r="A20" i="1"/>
  <c r="A28" i="1"/>
  <c r="A31" i="1"/>
  <c r="A33" i="1"/>
  <c r="A35" i="1"/>
  <c r="A36" i="1"/>
  <c r="A41" i="1"/>
  <c r="A45" i="1"/>
  <c r="A47" i="1"/>
  <c r="A49" i="1"/>
  <c r="A54" i="1"/>
  <c r="A58" i="1"/>
  <c r="A69" i="1"/>
  <c r="A74" i="1"/>
  <c r="A85" i="1"/>
  <c r="A88" i="1"/>
  <c r="A92" i="1"/>
  <c r="A93" i="1"/>
  <c r="A100" i="1"/>
  <c r="A102" i="1"/>
  <c r="A106" i="1"/>
  <c r="A112" i="1"/>
  <c r="A118" i="1"/>
  <c r="A119" i="1"/>
  <c r="A122" i="1"/>
  <c r="A124" i="1"/>
  <c r="A128" i="1"/>
  <c r="A129" i="1"/>
  <c r="A133" i="1"/>
  <c r="A134" i="1"/>
  <c r="A135" i="1"/>
  <c r="A136" i="1"/>
  <c r="A137" i="1"/>
  <c r="A141" i="1"/>
  <c r="A145" i="1"/>
  <c r="A147" i="1"/>
  <c r="A148" i="1"/>
  <c r="A149" i="1"/>
  <c r="A162" i="1"/>
  <c r="A167" i="1"/>
  <c r="A169" i="1"/>
  <c r="A170" i="1"/>
  <c r="A171" i="1"/>
  <c r="A180" i="1"/>
  <c r="A184" i="1"/>
  <c r="A187" i="1"/>
  <c r="A194" i="1"/>
  <c r="A199" i="1"/>
  <c r="A201" i="1"/>
  <c r="A203" i="1"/>
  <c r="A209" i="1"/>
  <c r="A212" i="1"/>
  <c r="A214" i="1"/>
  <c r="A218" i="1"/>
  <c r="A219" i="1"/>
  <c r="A220" i="1"/>
  <c r="A222" i="1"/>
  <c r="A227" i="1"/>
  <c r="A229" i="1"/>
  <c r="A231" i="1"/>
  <c r="A232" i="1"/>
  <c r="A235" i="1"/>
  <c r="A237" i="1"/>
  <c r="A244" i="1"/>
  <c r="A245" i="1"/>
  <c r="A246" i="1"/>
  <c r="A249" i="1"/>
  <c r="A256" i="1"/>
  <c r="A258" i="1"/>
  <c r="A261" i="1"/>
  <c r="A266" i="1"/>
  <c r="A267" i="1"/>
  <c r="A269" i="1"/>
  <c r="A270" i="1"/>
  <c r="A272" i="1"/>
  <c r="A273" i="1"/>
  <c r="A278" i="1"/>
  <c r="A280" i="1"/>
  <c r="A281" i="1"/>
  <c r="A288" i="1"/>
  <c r="A291" i="1"/>
  <c r="A293" i="1"/>
  <c r="A298" i="1"/>
  <c r="A299" i="1"/>
  <c r="A302" i="1"/>
  <c r="A306" i="1"/>
  <c r="A307" i="1"/>
  <c r="A309" i="1"/>
  <c r="A310" i="1"/>
  <c r="A315" i="1"/>
  <c r="A316" i="1"/>
  <c r="A317" i="1"/>
  <c r="A319" i="1"/>
  <c r="A321" i="1"/>
  <c r="A322" i="1"/>
  <c r="A325" i="1"/>
  <c r="A326" i="1"/>
  <c r="A327" i="1"/>
  <c r="A332" i="1"/>
  <c r="A333" i="1"/>
  <c r="A337" i="1"/>
  <c r="A338" i="1"/>
  <c r="A339" i="1"/>
  <c r="A343" i="1"/>
  <c r="A348" i="1"/>
  <c r="A349" i="1"/>
  <c r="A351" i="1"/>
  <c r="A352" i="1"/>
  <c r="A355" i="1"/>
  <c r="A357" i="1"/>
  <c r="A358" i="1"/>
  <c r="A364" i="1"/>
  <c r="A366" i="1"/>
  <c r="A370" i="1"/>
  <c r="A372" i="1"/>
  <c r="A373" i="1"/>
  <c r="A376" i="1"/>
  <c r="A382" i="1"/>
  <c r="A384" i="1"/>
  <c r="A385" i="1"/>
  <c r="A386" i="1"/>
  <c r="A387" i="1"/>
  <c r="A389" i="1"/>
  <c r="A390" i="1"/>
  <c r="A392" i="1"/>
  <c r="A393" i="1"/>
  <c r="A396" i="1"/>
  <c r="A399" i="1"/>
  <c r="A401" i="1"/>
  <c r="A403" i="1"/>
  <c r="A405" i="1"/>
  <c r="A406" i="1"/>
  <c r="A411" i="1"/>
  <c r="A415" i="1"/>
  <c r="A417" i="1"/>
  <c r="A421" i="1"/>
  <c r="A433" i="1"/>
  <c r="A437" i="1"/>
  <c r="A442" i="1"/>
  <c r="A445" i="1"/>
  <c r="A446" i="1"/>
  <c r="A451" i="1"/>
  <c r="A452" i="1"/>
  <c r="A456" i="1"/>
  <c r="A457" i="1"/>
  <c r="A460" i="1"/>
  <c r="A461" i="1"/>
  <c r="A468" i="1"/>
  <c r="A469" i="1"/>
  <c r="A470" i="1"/>
  <c r="A471" i="1"/>
  <c r="A474" i="1"/>
  <c r="A475" i="1"/>
  <c r="A476" i="1"/>
  <c r="A479" i="1"/>
  <c r="A480" i="1"/>
  <c r="A483" i="1"/>
  <c r="A484" i="1"/>
  <c r="A486" i="1"/>
  <c r="A487" i="1"/>
  <c r="A488" i="1"/>
  <c r="A496" i="1"/>
  <c r="A498" i="1"/>
  <c r="A499" i="1"/>
  <c r="A506" i="1"/>
  <c r="A507" i="1"/>
  <c r="A508" i="1"/>
  <c r="A509" i="1"/>
  <c r="A511" i="1"/>
  <c r="A516" i="1"/>
  <c r="A517" i="1"/>
  <c r="A519" i="1"/>
  <c r="A520" i="1"/>
  <c r="A524" i="1"/>
  <c r="A527" i="1"/>
  <c r="A530" i="1"/>
  <c r="A531" i="1"/>
  <c r="A535" i="1"/>
  <c r="A536" i="1"/>
  <c r="A544" i="1"/>
  <c r="A553" i="1"/>
  <c r="A555" i="1"/>
  <c r="A559" i="1"/>
  <c r="A560" i="1"/>
  <c r="A561" i="1"/>
  <c r="A567" i="1"/>
  <c r="A570" i="1"/>
  <c r="A571" i="1"/>
  <c r="A572" i="1"/>
  <c r="A576" i="1"/>
  <c r="A577" i="1"/>
  <c r="A579" i="1"/>
  <c r="A581" i="1"/>
  <c r="A582" i="1"/>
  <c r="A586" i="1"/>
  <c r="A588" i="1"/>
  <c r="A589" i="1"/>
  <c r="A593" i="1"/>
  <c r="A594" i="1"/>
  <c r="A596" i="1"/>
  <c r="A606" i="1"/>
  <c r="A610" i="1"/>
  <c r="A613" i="1"/>
  <c r="A618" i="1"/>
  <c r="A627" i="1"/>
  <c r="A630" i="1"/>
  <c r="A637" i="1"/>
  <c r="A641" i="1"/>
  <c r="A643" i="1"/>
  <c r="A649" i="1"/>
  <c r="A650" i="1"/>
  <c r="A651" i="1"/>
  <c r="A652" i="1"/>
  <c r="A654" i="1"/>
  <c r="A660" i="1"/>
  <c r="A661" i="1"/>
  <c r="A663" i="1"/>
  <c r="A671" i="1"/>
  <c r="A673" i="1"/>
  <c r="A676" i="1"/>
  <c r="A678" i="1"/>
  <c r="A685" i="1"/>
  <c r="A689" i="1"/>
  <c r="A691" i="1"/>
  <c r="A692" i="1"/>
  <c r="A694" i="1"/>
  <c r="A702" i="1"/>
  <c r="A703" i="1"/>
  <c r="A705" i="1"/>
  <c r="A709" i="1"/>
  <c r="A710" i="1"/>
  <c r="A711" i="1"/>
  <c r="A715" i="1"/>
  <c r="A719" i="1"/>
  <c r="A720" i="1"/>
  <c r="A721" i="1"/>
  <c r="A723" i="1"/>
  <c r="A725" i="1"/>
  <c r="A726" i="1"/>
  <c r="A728" i="1"/>
  <c r="A733" i="1"/>
  <c r="A735" i="1"/>
  <c r="A736" i="1"/>
  <c r="A740" i="1"/>
  <c r="A742" i="1"/>
  <c r="A747" i="1"/>
  <c r="A749" i="1"/>
  <c r="A752" i="1"/>
  <c r="A757" i="1"/>
  <c r="A761" i="1"/>
  <c r="A762" i="1"/>
  <c r="A766" i="1"/>
  <c r="A768" i="1"/>
  <c r="A775" i="1"/>
  <c r="A776" i="1"/>
  <c r="A777" i="1"/>
  <c r="A791" i="1"/>
  <c r="A795" i="1"/>
  <c r="A796" i="1"/>
  <c r="A797" i="1"/>
  <c r="A798" i="1"/>
  <c r="A803" i="1"/>
  <c r="A810" i="1"/>
  <c r="A813" i="1"/>
  <c r="A817" i="1"/>
  <c r="A820" i="1"/>
  <c r="A821" i="1"/>
  <c r="A822" i="1"/>
  <c r="A823" i="1"/>
  <c r="A829" i="1"/>
  <c r="A832" i="1"/>
  <c r="A843" i="1"/>
  <c r="A844" i="1"/>
  <c r="A846" i="1"/>
  <c r="A849" i="1"/>
  <c r="A851" i="1"/>
  <c r="A852" i="1"/>
  <c r="A853" i="1"/>
  <c r="A854" i="1"/>
  <c r="A858" i="1"/>
  <c r="A861" i="1"/>
  <c r="A862" i="1"/>
  <c r="A872" i="1"/>
  <c r="A880" i="1"/>
  <c r="A881" i="1"/>
  <c r="A882" i="1"/>
  <c r="A885" i="1"/>
  <c r="A887" i="1"/>
  <c r="A889" i="1"/>
  <c r="A894" i="1"/>
  <c r="A897" i="1"/>
  <c r="A899" i="1"/>
  <c r="A906" i="1"/>
  <c r="A911" i="1"/>
  <c r="A914" i="1"/>
  <c r="A918" i="1"/>
  <c r="A920" i="1"/>
  <c r="A923" i="1"/>
  <c r="A928" i="1"/>
  <c r="A932" i="1"/>
  <c r="A936" i="1"/>
  <c r="A939" i="1"/>
  <c r="A940" i="1"/>
  <c r="A943" i="1"/>
  <c r="A945" i="1"/>
  <c r="A948" i="1"/>
  <c r="A955" i="1"/>
  <c r="A959" i="1"/>
  <c r="A960" i="1"/>
  <c r="A969" i="1"/>
  <c r="A977" i="1"/>
  <c r="A978" i="1"/>
  <c r="A980" i="1"/>
  <c r="A985" i="1"/>
  <c r="A991" i="1"/>
  <c r="A994" i="1"/>
  <c r="A997" i="1"/>
  <c r="A999" i="1"/>
  <c r="A1004" i="1"/>
  <c r="A1005" i="1"/>
  <c r="A1009" i="1"/>
  <c r="A1010" i="1"/>
  <c r="A1014" i="1"/>
  <c r="A1017" i="1"/>
  <c r="A1019" i="1"/>
  <c r="A1020" i="1"/>
  <c r="A1021" i="1"/>
  <c r="A1023" i="1"/>
  <c r="A1027" i="1"/>
  <c r="A1030" i="1"/>
  <c r="A1035" i="1"/>
  <c r="A1045" i="1"/>
  <c r="A1046" i="1"/>
  <c r="A1050" i="1"/>
  <c r="A1052" i="1"/>
  <c r="A1056" i="1"/>
  <c r="A1060" i="1"/>
  <c r="A1065" i="1"/>
  <c r="A1067" i="1"/>
  <c r="A1072" i="1"/>
  <c r="A1077" i="1"/>
  <c r="A1079" i="1"/>
  <c r="A1082" i="1"/>
  <c r="A1083" i="1"/>
  <c r="A1084" i="1"/>
  <c r="A1087" i="1"/>
  <c r="A1096" i="1"/>
  <c r="A1097" i="1"/>
  <c r="A1102" i="1"/>
  <c r="A1103" i="1"/>
  <c r="A1106" i="1"/>
  <c r="A1109" i="1"/>
  <c r="A1114" i="1"/>
  <c r="A1116" i="1"/>
  <c r="A1118" i="1"/>
  <c r="A1120" i="1"/>
  <c r="A1121" i="1"/>
  <c r="A1127" i="1"/>
  <c r="A1128" i="1"/>
  <c r="A1132" i="1"/>
  <c r="A1136" i="1"/>
  <c r="A1138" i="1"/>
  <c r="A1139" i="1"/>
  <c r="A1147" i="1"/>
  <c r="A1152" i="1"/>
  <c r="A1153" i="1"/>
  <c r="A1154" i="1"/>
  <c r="A1157" i="1"/>
  <c r="A1158" i="1"/>
  <c r="A1167" i="1"/>
  <c r="A1168" i="1"/>
  <c r="A1170" i="1"/>
  <c r="A1171" i="1"/>
  <c r="A1175" i="1"/>
  <c r="A1176" i="1"/>
  <c r="A1181" i="1"/>
  <c r="A1185" i="1"/>
  <c r="A1187" i="1"/>
  <c r="A1188" i="1"/>
  <c r="A1189" i="1"/>
  <c r="A1190" i="1"/>
  <c r="A1193" i="1"/>
  <c r="A1194" i="1"/>
  <c r="A1201" i="1"/>
  <c r="A1203" i="1"/>
  <c r="A1208" i="1"/>
  <c r="A1212" i="1"/>
  <c r="A1215" i="1"/>
  <c r="A1216" i="1"/>
  <c r="A1218" i="1"/>
  <c r="A1222" i="1"/>
  <c r="A1223" i="1"/>
  <c r="A1225" i="1"/>
  <c r="A1226" i="1"/>
  <c r="A1227" i="1"/>
  <c r="A1229" i="1"/>
  <c r="A1230" i="1"/>
  <c r="A1232" i="1"/>
  <c r="A1240" i="1"/>
  <c r="A1241" i="1"/>
  <c r="A1242" i="1"/>
  <c r="A1252" i="1"/>
  <c r="A1253" i="1"/>
  <c r="A1254" i="1"/>
  <c r="A1255" i="1"/>
  <c r="A1256" i="1"/>
  <c r="A1257" i="1"/>
  <c r="A1262" i="1"/>
  <c r="A1263" i="1"/>
  <c r="A1266" i="1"/>
  <c r="A1267" i="1"/>
  <c r="A1268" i="1"/>
  <c r="A1275" i="1"/>
  <c r="A1276" i="1"/>
  <c r="A1281" i="1"/>
  <c r="A1284" i="1"/>
  <c r="A1286" i="1"/>
  <c r="A1288" i="1"/>
  <c r="A1292" i="1"/>
  <c r="A1294" i="1"/>
  <c r="A1296" i="1"/>
  <c r="A1300" i="1"/>
  <c r="A1305" i="1"/>
  <c r="A1308" i="1"/>
  <c r="A1311" i="1"/>
  <c r="A1319" i="1"/>
  <c r="A1320" i="1"/>
  <c r="A1322" i="1"/>
  <c r="A1326" i="1"/>
  <c r="A1330" i="1"/>
  <c r="A1334" i="1"/>
  <c r="A1336" i="1"/>
  <c r="A1338" i="1"/>
  <c r="A1339" i="1"/>
  <c r="A1340" i="1"/>
  <c r="A1342" i="1"/>
  <c r="A1349" i="1"/>
  <c r="A1353" i="1"/>
  <c r="A1355" i="1"/>
  <c r="A1356" i="1"/>
  <c r="A1357" i="1"/>
  <c r="A1358" i="1"/>
  <c r="A1359" i="1"/>
  <c r="A1362" i="1"/>
  <c r="A1363" i="1"/>
  <c r="A1364" i="1"/>
  <c r="A1365" i="1"/>
  <c r="A1369" i="1"/>
  <c r="A1374" i="1"/>
  <c r="A1376" i="1"/>
  <c r="A1380" i="1"/>
  <c r="A1381" i="1"/>
  <c r="A1384" i="1"/>
  <c r="A1393" i="1"/>
  <c r="A1396" i="1"/>
  <c r="A1397" i="1"/>
  <c r="A1400" i="1"/>
  <c r="A1402" i="1"/>
  <c r="A1403" i="1"/>
  <c r="A1404" i="1"/>
  <c r="A1407" i="1"/>
  <c r="A1409" i="1"/>
  <c r="A1410" i="1"/>
  <c r="A1411" i="1"/>
  <c r="A1414" i="1"/>
  <c r="A1415" i="1"/>
  <c r="A1416" i="1"/>
  <c r="A1418" i="1"/>
  <c r="A1420" i="1"/>
  <c r="A1429" i="1"/>
  <c r="A1431" i="1"/>
  <c r="A1432" i="1"/>
  <c r="A1435" i="1"/>
  <c r="A1440" i="1"/>
  <c r="A1449" i="1"/>
  <c r="A1453" i="1"/>
  <c r="A1458" i="1"/>
  <c r="A1460" i="1"/>
  <c r="A1461" i="1"/>
  <c r="A1475" i="1"/>
  <c r="A1477" i="1"/>
  <c r="A1480" i="1"/>
  <c r="A1485" i="1"/>
  <c r="A1489" i="1"/>
  <c r="A1490" i="1"/>
  <c r="A1491" i="1"/>
  <c r="A1493" i="1"/>
  <c r="A1499" i="1"/>
  <c r="A1502" i="1"/>
  <c r="A1503" i="1"/>
  <c r="A1507" i="1"/>
  <c r="A1509" i="1"/>
  <c r="A1510" i="1"/>
  <c r="A1514" i="1"/>
  <c r="A1516" i="1"/>
  <c r="A1521" i="1"/>
  <c r="A1522" i="1"/>
  <c r="A1525" i="1"/>
  <c r="A1527" i="1"/>
  <c r="A1529" i="1"/>
  <c r="A1536" i="1"/>
  <c r="A1539" i="1"/>
  <c r="A1542" i="1"/>
  <c r="A1546" i="1"/>
  <c r="A1550" i="1"/>
  <c r="A1553" i="1"/>
  <c r="A1556" i="1"/>
  <c r="A1558" i="1"/>
  <c r="A1561" i="1"/>
  <c r="A1565" i="1"/>
  <c r="A1567" i="1"/>
  <c r="A1571" i="1"/>
  <c r="A1572" i="1"/>
  <c r="A1575" i="1"/>
  <c r="A1576" i="1"/>
  <c r="A1580" i="1"/>
  <c r="A1589" i="1"/>
  <c r="A1590" i="1"/>
  <c r="A1592" i="1"/>
  <c r="A1600" i="1"/>
  <c r="A1602" i="1"/>
  <c r="A1604" i="1"/>
  <c r="A1608" i="1"/>
  <c r="A1611" i="1"/>
  <c r="A1612" i="1"/>
  <c r="A1613" i="1"/>
  <c r="A1618" i="1"/>
  <c r="A1622" i="1"/>
  <c r="A1624" i="1"/>
  <c r="A1625" i="1"/>
  <c r="A1627" i="1"/>
  <c r="A1631" i="1"/>
  <c r="A1634" i="1"/>
  <c r="A1635" i="1"/>
  <c r="A1638" i="1"/>
  <c r="A1639" i="1"/>
  <c r="A1640" i="1"/>
  <c r="A1644" i="1"/>
  <c r="A1650" i="1"/>
  <c r="A1652" i="1"/>
  <c r="A1653" i="1"/>
  <c r="A1655" i="1"/>
  <c r="A1657" i="1"/>
  <c r="A1659" i="1"/>
  <c r="A1663" i="1"/>
  <c r="A1667" i="1"/>
  <c r="A1672" i="1"/>
  <c r="A1674" i="1"/>
  <c r="A1676" i="1"/>
  <c r="A1677" i="1"/>
  <c r="A1679" i="1"/>
  <c r="A1680" i="1"/>
  <c r="A1686" i="1"/>
  <c r="A1690" i="1"/>
  <c r="A1694" i="1"/>
  <c r="A1699" i="1"/>
  <c r="A1700" i="1"/>
  <c r="A1701" i="1"/>
  <c r="A1702" i="1"/>
  <c r="A1703" i="1"/>
  <c r="A1710" i="1"/>
  <c r="A1715" i="1"/>
  <c r="A1717" i="1"/>
  <c r="A1718" i="1"/>
  <c r="A1719" i="1"/>
  <c r="A1726" i="1"/>
  <c r="A1733" i="1"/>
  <c r="A1736" i="1"/>
  <c r="A1737" i="1"/>
  <c r="A1738" i="1"/>
  <c r="A1739" i="1"/>
  <c r="A1740" i="1"/>
  <c r="A1742" i="1"/>
  <c r="A1745" i="1"/>
  <c r="A1746" i="1"/>
  <c r="A1750" i="1"/>
  <c r="A1755" i="1"/>
  <c r="A1757" i="1"/>
  <c r="A1760" i="1"/>
  <c r="A1762" i="1"/>
  <c r="A1764" i="1"/>
  <c r="A1767" i="1"/>
  <c r="A1773" i="1"/>
  <c r="A1775" i="1"/>
  <c r="A1781" i="1"/>
  <c r="A1784" i="1"/>
  <c r="A1785" i="1"/>
  <c r="A1786" i="1"/>
  <c r="A1790" i="1"/>
  <c r="A1792" i="1"/>
  <c r="A1794" i="1"/>
  <c r="A1795" i="1"/>
  <c r="A1798" i="1"/>
  <c r="A1803" i="1"/>
  <c r="A1807" i="1"/>
  <c r="A1813" i="1"/>
  <c r="A1814" i="1"/>
  <c r="A1820" i="1"/>
  <c r="A1822" i="1"/>
  <c r="A1832" i="1"/>
  <c r="A1835" i="1"/>
  <c r="A1838" i="1"/>
  <c r="A1843" i="1"/>
  <c r="A1844" i="1"/>
  <c r="A1849" i="1"/>
  <c r="A1851" i="1"/>
  <c r="A1852" i="1"/>
  <c r="A1853" i="1"/>
  <c r="A1857" i="1"/>
  <c r="A1858" i="1"/>
  <c r="A1861" i="1"/>
  <c r="A1864" i="1"/>
  <c r="A1865" i="1"/>
  <c r="A1874" i="1"/>
  <c r="A1875" i="1"/>
  <c r="A1878" i="1"/>
  <c r="A1879" i="1"/>
  <c r="A1883" i="1"/>
  <c r="A1885" i="1"/>
  <c r="A1889" i="1"/>
  <c r="A1890" i="1"/>
  <c r="A1893" i="1"/>
  <c r="A1896" i="1"/>
  <c r="A1897" i="1"/>
  <c r="A1898" i="1"/>
  <c r="A1900" i="1"/>
  <c r="A1901" i="1"/>
  <c r="A1906" i="1"/>
  <c r="A1911" i="1"/>
  <c r="A1915" i="1"/>
  <c r="A1918" i="1"/>
  <c r="A1922" i="1"/>
  <c r="A1923" i="1"/>
  <c r="A1924" i="1"/>
  <c r="A1926" i="1"/>
  <c r="A1929" i="1"/>
  <c r="A1932" i="1"/>
  <c r="A1935" i="1"/>
  <c r="A1936" i="1"/>
  <c r="A1937" i="1"/>
  <c r="A1939" i="1"/>
  <c r="A1940" i="1"/>
  <c r="A1941" i="1"/>
  <c r="A1942" i="1"/>
  <c r="A1943" i="1"/>
  <c r="A1945" i="1"/>
  <c r="A1946" i="1"/>
  <c r="A1948" i="1"/>
  <c r="A1955" i="1"/>
  <c r="A1958" i="1"/>
  <c r="A1959" i="1"/>
  <c r="A1960" i="1"/>
  <c r="A1965" i="1"/>
  <c r="A1969" i="1"/>
  <c r="A1970" i="1"/>
  <c r="A1972" i="1"/>
  <c r="A1977" i="1"/>
  <c r="A1988" i="1"/>
  <c r="A1989" i="1"/>
  <c r="A1998" i="1"/>
  <c r="A2004" i="1"/>
  <c r="A2010" i="1"/>
  <c r="A2019" i="1"/>
  <c r="A2021" i="1"/>
  <c r="A2030" i="1"/>
  <c r="A2031" i="1"/>
  <c r="A2033" i="1"/>
  <c r="A2034" i="1"/>
  <c r="A2039" i="1"/>
  <c r="A2040" i="1"/>
  <c r="A2041" i="1"/>
  <c r="A2043" i="1"/>
  <c r="A2047" i="1"/>
  <c r="A2055" i="1"/>
  <c r="A2063" i="1"/>
  <c r="A2064" i="1"/>
  <c r="A2066" i="1"/>
  <c r="A2067" i="1"/>
  <c r="A2069" i="1"/>
  <c r="A2070" i="1"/>
  <c r="A2071" i="1"/>
  <c r="A2077" i="1"/>
  <c r="A2078" i="1"/>
  <c r="A2079" i="1"/>
  <c r="A2080" i="1"/>
  <c r="A2081" i="1"/>
  <c r="A2085" i="1"/>
  <c r="A2091" i="1"/>
  <c r="A2097" i="1"/>
  <c r="A2103" i="1"/>
  <c r="A2104" i="1"/>
  <c r="A2107" i="1"/>
  <c r="A2109" i="1"/>
  <c r="A2111" i="1"/>
  <c r="A2117" i="1"/>
  <c r="A2121" i="1"/>
  <c r="A2122" i="1"/>
  <c r="A2127" i="1"/>
  <c r="A2129" i="1"/>
  <c r="A2132" i="1"/>
  <c r="A2133" i="1"/>
  <c r="A2136" i="1"/>
  <c r="A2137" i="1"/>
  <c r="A2141" i="1"/>
  <c r="A2143" i="1"/>
  <c r="A2145" i="1"/>
  <c r="A2146" i="1"/>
  <c r="A2147" i="1"/>
  <c r="A2153" i="1"/>
  <c r="A2158" i="1"/>
  <c r="A2159" i="1"/>
  <c r="A2162" i="1"/>
  <c r="A2164" i="1"/>
  <c r="A2165" i="1"/>
  <c r="A2166" i="1"/>
  <c r="A2167" i="1"/>
  <c r="A2168" i="1"/>
  <c r="A2169" i="1"/>
  <c r="A2170" i="1"/>
  <c r="A2172" i="1"/>
  <c r="A2174" i="1"/>
  <c r="A2177" i="1"/>
  <c r="A2179" i="1"/>
  <c r="A2183" i="1"/>
  <c r="A2184" i="1"/>
  <c r="A2187" i="1"/>
  <c r="A2190" i="1"/>
  <c r="A2192" i="1"/>
  <c r="A2196" i="1"/>
  <c r="A2197" i="1"/>
  <c r="A2200" i="1"/>
  <c r="A2206" i="1"/>
  <c r="A2210" i="1"/>
  <c r="A2223" i="1"/>
  <c r="A2226" i="1"/>
  <c r="A2227" i="1"/>
  <c r="A2234" i="1"/>
  <c r="A2235" i="1"/>
  <c r="A2237" i="1"/>
  <c r="A2239" i="1"/>
  <c r="A2241" i="1"/>
  <c r="A2242" i="1"/>
  <c r="A2252" i="1"/>
  <c r="A2253" i="1"/>
  <c r="A2256" i="1"/>
  <c r="A2258" i="1"/>
  <c r="A2259" i="1"/>
  <c r="A2262" i="1"/>
  <c r="A2263" i="1"/>
  <c r="A2267" i="1"/>
  <c r="A2268" i="1"/>
  <c r="A2271" i="1"/>
  <c r="A2275" i="1"/>
  <c r="A2276" i="1"/>
  <c r="A2277" i="1"/>
  <c r="A2278" i="1"/>
  <c r="A2279" i="1"/>
  <c r="A2283" i="1"/>
  <c r="A2285" i="1"/>
  <c r="A2286" i="1"/>
  <c r="A2287" i="1"/>
  <c r="A2291" i="1"/>
  <c r="A2293" i="1"/>
  <c r="A2294" i="1"/>
  <c r="A2296" i="1"/>
  <c r="A2298" i="1"/>
  <c r="A2300" i="1"/>
  <c r="A2304" i="1"/>
  <c r="A2307" i="1"/>
  <c r="A2311" i="1"/>
  <c r="A2312" i="1"/>
  <c r="A2313" i="1"/>
  <c r="A2324" i="1"/>
  <c r="A2327" i="1"/>
  <c r="A2328" i="1"/>
  <c r="A2333" i="1"/>
  <c r="A2339" i="1"/>
  <c r="A2342" i="1"/>
  <c r="A2343" i="1"/>
  <c r="A2345" i="1"/>
  <c r="A2346" i="1"/>
  <c r="A2348" i="1"/>
  <c r="A2349" i="1"/>
  <c r="A2351" i="1"/>
  <c r="A2354" i="1"/>
  <c r="A2360" i="1"/>
  <c r="A2362" i="1"/>
  <c r="A2365" i="1"/>
  <c r="A2367" i="1"/>
  <c r="A2368" i="1"/>
  <c r="A2369" i="1"/>
  <c r="A2374" i="1"/>
  <c r="A2376" i="1"/>
  <c r="A2377" i="1"/>
  <c r="A2378" i="1"/>
  <c r="A2383" i="1"/>
  <c r="A2384" i="1"/>
  <c r="A2385" i="1"/>
  <c r="A2387" i="1"/>
  <c r="A2392" i="1"/>
  <c r="A2393" i="1"/>
  <c r="A2397" i="1"/>
  <c r="A2401" i="1"/>
  <c r="A2402" i="1"/>
  <c r="A2403" i="1"/>
  <c r="A2412" i="1"/>
  <c r="A2416" i="1"/>
  <c r="A2419" i="1"/>
  <c r="A2420" i="1"/>
  <c r="A2423" i="1"/>
  <c r="A2425" i="1"/>
  <c r="A2427" i="1"/>
  <c r="A2428" i="1"/>
  <c r="A2429" i="1"/>
  <c r="A2435" i="1"/>
  <c r="A2436" i="1"/>
  <c r="A2437" i="1"/>
  <c r="A2442" i="1"/>
  <c r="A2444" i="1"/>
  <c r="A2445" i="1"/>
  <c r="A2446" i="1"/>
  <c r="A2447" i="1"/>
  <c r="A2450" i="1"/>
  <c r="A2452" i="1"/>
  <c r="A2454" i="1"/>
  <c r="A2455" i="1"/>
  <c r="A2462" i="1"/>
  <c r="A2478" i="1"/>
  <c r="A2483" i="1"/>
  <c r="A2485" i="1"/>
  <c r="A2486" i="1"/>
  <c r="A2488" i="1"/>
  <c r="A2489" i="1"/>
  <c r="A2490" i="1"/>
  <c r="A2491" i="1"/>
  <c r="A2494" i="1"/>
  <c r="A2498" i="1"/>
  <c r="A2501" i="1"/>
  <c r="A2503" i="1"/>
  <c r="A2506" i="1"/>
  <c r="A2507" i="1"/>
  <c r="A2509" i="1"/>
  <c r="A2516" i="1"/>
  <c r="A2520" i="1"/>
  <c r="A2522" i="1"/>
  <c r="A2527" i="1"/>
  <c r="A2528" i="1"/>
  <c r="A2529" i="1"/>
  <c r="A2530" i="1"/>
  <c r="A2533" i="1"/>
  <c r="A2534" i="1"/>
  <c r="A2536" i="1"/>
  <c r="A2538" i="1"/>
  <c r="A2542" i="1"/>
  <c r="A2543" i="1"/>
  <c r="A2545" i="1"/>
  <c r="A2546" i="1"/>
  <c r="A2551" i="1"/>
  <c r="A2555" i="1"/>
  <c r="A2556" i="1"/>
  <c r="A2559" i="1"/>
  <c r="A2564" i="1"/>
  <c r="A2567" i="1"/>
  <c r="A2569" i="1"/>
  <c r="A2576" i="1"/>
  <c r="A2581" i="1"/>
  <c r="A2582" i="1"/>
  <c r="A2583" i="1"/>
  <c r="A2591" i="1"/>
  <c r="A2595" i="1"/>
  <c r="A2600" i="1"/>
  <c r="A2604" i="1"/>
  <c r="A2607" i="1"/>
  <c r="A2608" i="1"/>
  <c r="A2611" i="1"/>
  <c r="A2612" i="1"/>
  <c r="A2614" i="1"/>
  <c r="A2615" i="1"/>
  <c r="A2618" i="1"/>
  <c r="A2624" i="1"/>
  <c r="A2628" i="1"/>
  <c r="A2629" i="1"/>
  <c r="A2632" i="1"/>
  <c r="A2633" i="1"/>
  <c r="A2642" i="1"/>
  <c r="A2643" i="1"/>
  <c r="A2645" i="1"/>
  <c r="A2646" i="1"/>
  <c r="A2648" i="1"/>
  <c r="A2656" i="1"/>
  <c r="A2658" i="1"/>
  <c r="A2662" i="1"/>
  <c r="A2663" i="1"/>
  <c r="A2665" i="1"/>
  <c r="A2667" i="1"/>
  <c r="A2671" i="1"/>
  <c r="A2673" i="1"/>
  <c r="A2675" i="1"/>
  <c r="A2677" i="1"/>
  <c r="A2679" i="1"/>
  <c r="A2680" i="1"/>
  <c r="A2683" i="1"/>
  <c r="A2684" i="1"/>
  <c r="A2685" i="1"/>
  <c r="A2689" i="1"/>
  <c r="A2692" i="1"/>
  <c r="A2699" i="1"/>
  <c r="A2702" i="1"/>
  <c r="A2704" i="1"/>
  <c r="A2705" i="1"/>
  <c r="A2706" i="1"/>
  <c r="A2708" i="1"/>
  <c r="A2711" i="1"/>
  <c r="A2712" i="1"/>
  <c r="A2713" i="1"/>
  <c r="A2716" i="1"/>
  <c r="A2717" i="1"/>
  <c r="A2720" i="1"/>
  <c r="A2723" i="1"/>
  <c r="A2724" i="1"/>
  <c r="A2725" i="1"/>
  <c r="A2728" i="1"/>
  <c r="A2733" i="1"/>
  <c r="A2737" i="1"/>
  <c r="A2740" i="1"/>
  <c r="A2741" i="1"/>
  <c r="A2743" i="1"/>
  <c r="A2745" i="1"/>
  <c r="A2751" i="1"/>
  <c r="A2756" i="1"/>
  <c r="A2759" i="1"/>
  <c r="A2761" i="1"/>
  <c r="A2763" i="1"/>
  <c r="A2765" i="1"/>
  <c r="A2770" i="1"/>
  <c r="A2772" i="1"/>
  <c r="A2773" i="1"/>
  <c r="A2777" i="1"/>
  <c r="A2778" i="1"/>
  <c r="A2779" i="1"/>
  <c r="A2780" i="1"/>
  <c r="A2784" i="1"/>
  <c r="A2785" i="1"/>
  <c r="A2792" i="1"/>
  <c r="A2793" i="1"/>
  <c r="A2794" i="1"/>
  <c r="A2795" i="1"/>
  <c r="A2797" i="1"/>
  <c r="A2798" i="1"/>
  <c r="A2800" i="1"/>
  <c r="A2802" i="1"/>
  <c r="A2804" i="1"/>
  <c r="A2805" i="1"/>
  <c r="A2806" i="1"/>
  <c r="A2808" i="1"/>
  <c r="A2809" i="1"/>
  <c r="A2811" i="1"/>
  <c r="A2815" i="1"/>
  <c r="A2819" i="1"/>
  <c r="A2822" i="1"/>
  <c r="A2826" i="1"/>
  <c r="A2828" i="1"/>
  <c r="A2833" i="1"/>
  <c r="A2836" i="1"/>
  <c r="A2837" i="1"/>
  <c r="A2842" i="1"/>
  <c r="A2854" i="1"/>
  <c r="A2855" i="1"/>
  <c r="A2856" i="1"/>
  <c r="A2857" i="1"/>
  <c r="A2858" i="1"/>
  <c r="A2863" i="1"/>
  <c r="A2865" i="1"/>
  <c r="A2866" i="1"/>
  <c r="A2868" i="1"/>
  <c r="A2869" i="1"/>
  <c r="A2870" i="1"/>
  <c r="A2874" i="1"/>
  <c r="A2876" i="1"/>
  <c r="A2878" i="1"/>
  <c r="A2881" i="1"/>
  <c r="A2885" i="1"/>
  <c r="A2886" i="1"/>
  <c r="A2888" i="1"/>
  <c r="A2894" i="1"/>
  <c r="A2896" i="1"/>
  <c r="A2903" i="1"/>
  <c r="A2904" i="1"/>
  <c r="A2906" i="1"/>
  <c r="A2908" i="1"/>
  <c r="A2914" i="1"/>
  <c r="A2918" i="1"/>
  <c r="A2920" i="1"/>
  <c r="A2925" i="1"/>
  <c r="A2929" i="1"/>
  <c r="A2930" i="1"/>
  <c r="A2938" i="1"/>
  <c r="A2940" i="1"/>
  <c r="A2948" i="1"/>
  <c r="A2952" i="1"/>
  <c r="A2955" i="1"/>
  <c r="A2957" i="1"/>
  <c r="A2958" i="1"/>
  <c r="A2962" i="1"/>
  <c r="A2966" i="1"/>
  <c r="A2967" i="1"/>
  <c r="A2970" i="1"/>
  <c r="A2971" i="1"/>
  <c r="A2972" i="1"/>
  <c r="A2973" i="1"/>
  <c r="A2974" i="1"/>
  <c r="A2977" i="1"/>
  <c r="A2979" i="1"/>
  <c r="A2981" i="1"/>
  <c r="A2982" i="1"/>
  <c r="A2983" i="1"/>
  <c r="A2990" i="1"/>
  <c r="A2991" i="1"/>
  <c r="A2993" i="1"/>
  <c r="A2994" i="1"/>
  <c r="A3000" i="1"/>
  <c r="A3001" i="1"/>
  <c r="A3006" i="1"/>
  <c r="A3007" i="1"/>
  <c r="A3008" i="1"/>
  <c r="A3010" i="1"/>
  <c r="A3013" i="1"/>
  <c r="A3021" i="1"/>
  <c r="A3027" i="1"/>
  <c r="A3029" i="1"/>
  <c r="A3032" i="1"/>
  <c r="A3033" i="1"/>
  <c r="A3038" i="1"/>
  <c r="A3040" i="1"/>
  <c r="A3042" i="1"/>
  <c r="A3045" i="1"/>
  <c r="A3046" i="1"/>
  <c r="A3047" i="1"/>
  <c r="A3048" i="1"/>
  <c r="A3051" i="1"/>
  <c r="A3054" i="1"/>
  <c r="A3055" i="1"/>
  <c r="A3060" i="1"/>
  <c r="A3061" i="1"/>
  <c r="A3063" i="1"/>
  <c r="A3064" i="1"/>
  <c r="A3065" i="1"/>
  <c r="A3067" i="1"/>
  <c r="A3068" i="1"/>
  <c r="A3069" i="1"/>
  <c r="A3076" i="1"/>
  <c r="A3078" i="1"/>
  <c r="A3080" i="1"/>
  <c r="A3081" i="1"/>
  <c r="A3084" i="1"/>
  <c r="A3091" i="1"/>
  <c r="A3092" i="1"/>
  <c r="A3094" i="1"/>
  <c r="A3098" i="1"/>
  <c r="A3102" i="1"/>
  <c r="A3106" i="1"/>
  <c r="A3109" i="1"/>
  <c r="A3118" i="1"/>
  <c r="A3119" i="1"/>
  <c r="A3122" i="1"/>
  <c r="A3125" i="1"/>
  <c r="A3127" i="1"/>
  <c r="A3139" i="1"/>
  <c r="A3143" i="1"/>
  <c r="A3144" i="1"/>
  <c r="A3147" i="1"/>
  <c r="A3148" i="1"/>
  <c r="A3152" i="1"/>
  <c r="A3153" i="1"/>
  <c r="A3155" i="1"/>
  <c r="A3156" i="1"/>
  <c r="A3157" i="1"/>
  <c r="A3165" i="1"/>
  <c r="A3169" i="1"/>
  <c r="A3173" i="1"/>
  <c r="A3175" i="1"/>
  <c r="A3177" i="1"/>
  <c r="A3179" i="1"/>
  <c r="A3189" i="1"/>
  <c r="A3191" i="1"/>
  <c r="A3192" i="1"/>
  <c r="A3194" i="1"/>
  <c r="A3197" i="1"/>
  <c r="A3198" i="1"/>
  <c r="A3199" i="1"/>
  <c r="A3202" i="1"/>
  <c r="A3204" i="1"/>
  <c r="A3208" i="1"/>
  <c r="A3211" i="1"/>
  <c r="A3212" i="1"/>
  <c r="A3213" i="1"/>
  <c r="A3217" i="1"/>
  <c r="A3218" i="1"/>
  <c r="A3221" i="1"/>
  <c r="A3222" i="1"/>
  <c r="A3227" i="1"/>
  <c r="A3228" i="1"/>
  <c r="A3229" i="1"/>
  <c r="A3230" i="1"/>
  <c r="A3234" i="1"/>
  <c r="A3239" i="1"/>
  <c r="A3245" i="1"/>
  <c r="A3248" i="1"/>
  <c r="A3249" i="1"/>
  <c r="A3250" i="1"/>
  <c r="A3261" i="1"/>
  <c r="A3264" i="1"/>
  <c r="A3265" i="1"/>
  <c r="A3266" i="1"/>
  <c r="A3267" i="1"/>
  <c r="A3268" i="1"/>
  <c r="A3270" i="1"/>
  <c r="A3272" i="1"/>
  <c r="A3276" i="1"/>
  <c r="A3281" i="1"/>
  <c r="A3283" i="1"/>
  <c r="A3287" i="1"/>
  <c r="A3290" i="1"/>
  <c r="A3292" i="1"/>
  <c r="A3293" i="1"/>
  <c r="A3301" i="1"/>
  <c r="A3302" i="1"/>
  <c r="A3307" i="1"/>
  <c r="A3311" i="1"/>
  <c r="A3312" i="1"/>
  <c r="A3313" i="1"/>
  <c r="A3314" i="1"/>
  <c r="A3320" i="1"/>
  <c r="A3321" i="1"/>
  <c r="A3323" i="1"/>
  <c r="A3325" i="1"/>
  <c r="A3329" i="1"/>
  <c r="A3333" i="1"/>
  <c r="A3334" i="1"/>
  <c r="A3336" i="1"/>
  <c r="A3337" i="1"/>
  <c r="A3347" i="1"/>
  <c r="A3348" i="1"/>
  <c r="A3349" i="1"/>
  <c r="A3351" i="1"/>
  <c r="A3356" i="1"/>
  <c r="A3357" i="1"/>
  <c r="A3359" i="1"/>
  <c r="A3360" i="1"/>
  <c r="A3366" i="1"/>
  <c r="A3368" i="1"/>
  <c r="A3373" i="1"/>
  <c r="A3375" i="1"/>
  <c r="A3376" i="1"/>
  <c r="A3379" i="1"/>
  <c r="A3381" i="1"/>
  <c r="A3384" i="1"/>
  <c r="A3385" i="1"/>
  <c r="A3390" i="1"/>
  <c r="A3395" i="1"/>
  <c r="A3398" i="1"/>
  <c r="A3399" i="1"/>
  <c r="A3400" i="1"/>
  <c r="A3401" i="1"/>
  <c r="A3402" i="1"/>
  <c r="A3407" i="1"/>
  <c r="A3408" i="1"/>
  <c r="A3409" i="1"/>
  <c r="A3420" i="1"/>
  <c r="A3423" i="1"/>
  <c r="A3424" i="1"/>
  <c r="A3427" i="1"/>
  <c r="A3429" i="1"/>
  <c r="A3430" i="1"/>
  <c r="A3432" i="1"/>
  <c r="A3433" i="1"/>
  <c r="A3436" i="1"/>
  <c r="A3437" i="1"/>
  <c r="A3438" i="1"/>
  <c r="A3452" i="1"/>
  <c r="A3454" i="1"/>
  <c r="A3456" i="1"/>
  <c r="A3458" i="1"/>
  <c r="A3460" i="1"/>
  <c r="A3462" i="1"/>
  <c r="A3463" i="1"/>
  <c r="A3464" i="1"/>
  <c r="A3467" i="1"/>
  <c r="A3471" i="1"/>
  <c r="A3474" i="1"/>
  <c r="A3475" i="1"/>
  <c r="A3478" i="1"/>
  <c r="A3480" i="1"/>
  <c r="A3487" i="1"/>
  <c r="A3488" i="1"/>
  <c r="A3490" i="1"/>
  <c r="A3496" i="1"/>
  <c r="A3499" i="1"/>
  <c r="A3501" i="1"/>
  <c r="A3507" i="1"/>
  <c r="A3508" i="1"/>
  <c r="A3510" i="1"/>
  <c r="A3514" i="1"/>
  <c r="A3516" i="1"/>
  <c r="A3517" i="1"/>
  <c r="A3518" i="1"/>
  <c r="A3519" i="1"/>
  <c r="A3521" i="1"/>
  <c r="A3524" i="1"/>
  <c r="A3525" i="1"/>
  <c r="A3530" i="1"/>
  <c r="A3531" i="1"/>
  <c r="A3533" i="1"/>
  <c r="A3539" i="1"/>
  <c r="A3540" i="1"/>
  <c r="A3543" i="1"/>
  <c r="A3544" i="1"/>
  <c r="A3547" i="1"/>
  <c r="A3554" i="1"/>
  <c r="A3557" i="1"/>
  <c r="A3558" i="1"/>
  <c r="A3559" i="1"/>
  <c r="A3562" i="1"/>
  <c r="A3566" i="1"/>
  <c r="A3567" i="1"/>
  <c r="A3574" i="1"/>
  <c r="A3577" i="1"/>
  <c r="A3578" i="1"/>
  <c r="A3582" i="1"/>
  <c r="A3586" i="1"/>
  <c r="A3591" i="1"/>
  <c r="A3592" i="1"/>
  <c r="A3596" i="1"/>
  <c r="A3597" i="1"/>
  <c r="A3604" i="1"/>
  <c r="A3606" i="1"/>
  <c r="A3611" i="1"/>
  <c r="A3612" i="1"/>
  <c r="A3613" i="1"/>
  <c r="A3615" i="1"/>
  <c r="A3623" i="1"/>
  <c r="A3624" i="1"/>
  <c r="A3626" i="1"/>
  <c r="A3631" i="1"/>
  <c r="A3633" i="1"/>
  <c r="A3634" i="1"/>
  <c r="A3635" i="1"/>
  <c r="A3636" i="1"/>
  <c r="A3645" i="1"/>
  <c r="A3646" i="1"/>
  <c r="A3647" i="1"/>
  <c r="A3649" i="1"/>
  <c r="A3651" i="1"/>
  <c r="A3652" i="1"/>
  <c r="A3658" i="1"/>
  <c r="A3660" i="1"/>
  <c r="A3662" i="1"/>
  <c r="A3664" i="1"/>
  <c r="A3669" i="1"/>
  <c r="A3673" i="1"/>
  <c r="A3674" i="1"/>
  <c r="A3675" i="1"/>
  <c r="A3676" i="1"/>
  <c r="A3678" i="1"/>
  <c r="A3683" i="1"/>
  <c r="A3684" i="1"/>
  <c r="A3686" i="1"/>
  <c r="A3689" i="1"/>
  <c r="A3690" i="1"/>
  <c r="A3695" i="1"/>
  <c r="A3697" i="1"/>
  <c r="A3699" i="1"/>
  <c r="A3701" i="1"/>
  <c r="A3702" i="1"/>
  <c r="A3706" i="1"/>
  <c r="A3710" i="1"/>
  <c r="A3712" i="1"/>
  <c r="A3717" i="1"/>
  <c r="A3720" i="1"/>
  <c r="A3721" i="1"/>
  <c r="A3725" i="1"/>
  <c r="A3726" i="1"/>
  <c r="A3730" i="1"/>
  <c r="A3740" i="1"/>
  <c r="A3741" i="1"/>
  <c r="A3745" i="1"/>
  <c r="A3747" i="1"/>
  <c r="A3749" i="1"/>
  <c r="A3750" i="1"/>
  <c r="A3752" i="1"/>
  <c r="A3754" i="1"/>
  <c r="A3756" i="1"/>
  <c r="A3757" i="1"/>
  <c r="A3758" i="1"/>
  <c r="A3764" i="1"/>
  <c r="A3766" i="1"/>
  <c r="A3769" i="1"/>
  <c r="A3770" i="1"/>
  <c r="A3771" i="1"/>
  <c r="A3775" i="1"/>
  <c r="A3779" i="1"/>
  <c r="A3781" i="1"/>
  <c r="A3782" i="1"/>
  <c r="A3785" i="1"/>
  <c r="A3789" i="1"/>
  <c r="A3791" i="1"/>
  <c r="A3793" i="1"/>
  <c r="A3796" i="1"/>
  <c r="A3797" i="1"/>
  <c r="A3799" i="1"/>
  <c r="A3801" i="1"/>
  <c r="A3802" i="1"/>
  <c r="A3805" i="1"/>
  <c r="A3824" i="1"/>
  <c r="A3828" i="1"/>
  <c r="A3831" i="1"/>
  <c r="A3833" i="1"/>
  <c r="A3834" i="1"/>
  <c r="A3840" i="1"/>
  <c r="A3842" i="1"/>
  <c r="A3847" i="1"/>
  <c r="A3852" i="1"/>
  <c r="A3855" i="1"/>
  <c r="A3864" i="1"/>
  <c r="A3865" i="1"/>
  <c r="A3869" i="1"/>
  <c r="A3871" i="1"/>
  <c r="A3877" i="1"/>
  <c r="A3878" i="1"/>
  <c r="A3879" i="1"/>
  <c r="A3880" i="1"/>
  <c r="A3881" i="1"/>
  <c r="A3883" i="1"/>
  <c r="A3884" i="1"/>
  <c r="A3886" i="1"/>
  <c r="A3892" i="1"/>
  <c r="A3894" i="1"/>
  <c r="A3912" i="1"/>
  <c r="A3916" i="1"/>
  <c r="A3920" i="1"/>
  <c r="A3924" i="1"/>
  <c r="A3931" i="1"/>
  <c r="A3941" i="1"/>
  <c r="A3944" i="1"/>
  <c r="A3949" i="1"/>
  <c r="A3950" i="1"/>
  <c r="A3953" i="1"/>
  <c r="A3957" i="1"/>
  <c r="A3959" i="1"/>
  <c r="A3968" i="1"/>
  <c r="A3970" i="1"/>
  <c r="A3979" i="1"/>
  <c r="A3983" i="1"/>
  <c r="A3985" i="1"/>
  <c r="A3991" i="1"/>
  <c r="A3993" i="1"/>
  <c r="A3994" i="1"/>
  <c r="A3996" i="1"/>
  <c r="A3998" i="1"/>
  <c r="A4000" i="1"/>
  <c r="A4011" i="1"/>
  <c r="A4012" i="1"/>
  <c r="A4013" i="1"/>
  <c r="A4014" i="1"/>
  <c r="A4016" i="1"/>
  <c r="A4018" i="1"/>
  <c r="A4020" i="1"/>
  <c r="A4025" i="1"/>
  <c r="A4028" i="1"/>
  <c r="A4030" i="1"/>
  <c r="A4032" i="1"/>
  <c r="A4033" i="1"/>
  <c r="A4036" i="1"/>
  <c r="A4039" i="1"/>
  <c r="A4042" i="1"/>
  <c r="A4043" i="1"/>
  <c r="A4046" i="1"/>
  <c r="A4048" i="1"/>
  <c r="A4055" i="1"/>
  <c r="A4056" i="1"/>
  <c r="A4062" i="1"/>
  <c r="A4064" i="1"/>
  <c r="A4074" i="1"/>
  <c r="A4075" i="1"/>
  <c r="A4078" i="1"/>
  <c r="A4079" i="1"/>
  <c r="A4084" i="1"/>
  <c r="A4089" i="1"/>
  <c r="A4092" i="1"/>
  <c r="A4096" i="1"/>
  <c r="A4097" i="1"/>
  <c r="A4098" i="1"/>
  <c r="A4101" i="1"/>
  <c r="A4102" i="1"/>
  <c r="A4103" i="1"/>
  <c r="A4107" i="1"/>
  <c r="A4109" i="1"/>
  <c r="A4124" i="1"/>
  <c r="A4125" i="1"/>
  <c r="A4127" i="1"/>
  <c r="A4129" i="1"/>
  <c r="A4136" i="1"/>
  <c r="A4145" i="1"/>
  <c r="A4146" i="1"/>
  <c r="A4152" i="1"/>
  <c r="A4160" i="1"/>
  <c r="A4162" i="1"/>
  <c r="A4167" i="1"/>
  <c r="A4168" i="1"/>
  <c r="A4169" i="1"/>
  <c r="A4170" i="1"/>
  <c r="A4172" i="1"/>
  <c r="A4178" i="1"/>
  <c r="A4180" i="1"/>
  <c r="A4182" i="1"/>
  <c r="A4187" i="1"/>
  <c r="A4188" i="1"/>
  <c r="A4192" i="1"/>
  <c r="A4195" i="1"/>
  <c r="A4198" i="1"/>
  <c r="A4199" i="1"/>
  <c r="A4202" i="1"/>
  <c r="A4205" i="1"/>
  <c r="A4208" i="1"/>
  <c r="A4213" i="1"/>
  <c r="A4215" i="1"/>
  <c r="A4223" i="1"/>
  <c r="A4224" i="1"/>
  <c r="A4226" i="1"/>
  <c r="A4227" i="1"/>
  <c r="A4230" i="1"/>
  <c r="A4231" i="1"/>
  <c r="A4233" i="1"/>
  <c r="A4234" i="1"/>
  <c r="A4236" i="1"/>
  <c r="A4239" i="1"/>
  <c r="A4241" i="1"/>
  <c r="A4246" i="1"/>
  <c r="A4247" i="1"/>
  <c r="A4252" i="1"/>
  <c r="A4254" i="1"/>
  <c r="A4255" i="1"/>
  <c r="A4258" i="1"/>
  <c r="A4266" i="1"/>
  <c r="A4269" i="1"/>
  <c r="A4270" i="1"/>
  <c r="A4273" i="1"/>
  <c r="A4275" i="1"/>
  <c r="A4283" i="1"/>
  <c r="A4285" i="1"/>
  <c r="A4292" i="1"/>
  <c r="A4295" i="1"/>
  <c r="A4297" i="1"/>
  <c r="A4298" i="1"/>
  <c r="A4304" i="1"/>
  <c r="A4306" i="1"/>
  <c r="A4310" i="1"/>
  <c r="A4311" i="1"/>
  <c r="A4313" i="1"/>
  <c r="A4316" i="1"/>
  <c r="A4322" i="1"/>
  <c r="A4323" i="1"/>
  <c r="A4324" i="1"/>
  <c r="A4325" i="1"/>
  <c r="A4328" i="1"/>
  <c r="A4329" i="1"/>
  <c r="A4331" i="1"/>
  <c r="A4332" i="1"/>
  <c r="A4336" i="1"/>
  <c r="A4337" i="1"/>
  <c r="A4340" i="1"/>
  <c r="A4342" i="1"/>
  <c r="A4344" i="1"/>
  <c r="A4348" i="1"/>
  <c r="A4349" i="1"/>
  <c r="A4354" i="1"/>
  <c r="A4356" i="1"/>
  <c r="A4360" i="1"/>
  <c r="A4361" i="1"/>
  <c r="A4363" i="1"/>
  <c r="A4367" i="1"/>
  <c r="A4371" i="1"/>
  <c r="A4380" i="1"/>
  <c r="A4381" i="1"/>
  <c r="A4385" i="1"/>
  <c r="A4386" i="1"/>
  <c r="A4398" i="1"/>
  <c r="A4399" i="1"/>
  <c r="A4401" i="1"/>
  <c r="A4406" i="1"/>
  <c r="A4409" i="1"/>
  <c r="A4411" i="1"/>
  <c r="A4413" i="1"/>
  <c r="A4425" i="1"/>
  <c r="A4430" i="1"/>
  <c r="A4432" i="1"/>
  <c r="A4433" i="1"/>
  <c r="A4440" i="1"/>
  <c r="A4441" i="1"/>
  <c r="A4442" i="1"/>
  <c r="A4452" i="1"/>
  <c r="A4453" i="1"/>
  <c r="A4455" i="1"/>
  <c r="A4458" i="1"/>
  <c r="A4459" i="1"/>
  <c r="A4460" i="1"/>
  <c r="A4464" i="1"/>
  <c r="A4467" i="1"/>
  <c r="A4471" i="1"/>
  <c r="A4474" i="1"/>
  <c r="A4478" i="1"/>
  <c r="A4485" i="1"/>
  <c r="A4486" i="1"/>
  <c r="A4488" i="1"/>
  <c r="A4489" i="1"/>
  <c r="A4492" i="1"/>
  <c r="A4495" i="1"/>
  <c r="A4499" i="1"/>
  <c r="A4503" i="1"/>
  <c r="A4504" i="1"/>
  <c r="A4505" i="1"/>
  <c r="A4507" i="1"/>
  <c r="A4508" i="1"/>
  <c r="A4513" i="1"/>
  <c r="A4515" i="1"/>
  <c r="A4516" i="1"/>
  <c r="A4518" i="1"/>
  <c r="A4524" i="1"/>
  <c r="A4527" i="1"/>
  <c r="A4530" i="1"/>
  <c r="A4542" i="1"/>
  <c r="A4543" i="1"/>
  <c r="A4547" i="1"/>
  <c r="A4549" i="1"/>
  <c r="A4551" i="1"/>
  <c r="A4552" i="1"/>
  <c r="A4559" i="1"/>
  <c r="A4566" i="1"/>
  <c r="A4573" i="1"/>
  <c r="A4574" i="1"/>
  <c r="A4579" i="1"/>
  <c r="A4580" i="1"/>
  <c r="A4581" i="1"/>
  <c r="A4582" i="1"/>
  <c r="A4587" i="1"/>
  <c r="A4593" i="1"/>
  <c r="A4596" i="1"/>
  <c r="A4597" i="1"/>
  <c r="A4598" i="1"/>
  <c r="A4602" i="1"/>
  <c r="A4603" i="1"/>
  <c r="A4604" i="1"/>
  <c r="A4605" i="1"/>
  <c r="A4610" i="1"/>
  <c r="A4611" i="1"/>
  <c r="A4612" i="1"/>
  <c r="A4615" i="1"/>
  <c r="A4616" i="1"/>
  <c r="A4618" i="1"/>
  <c r="A4619" i="1"/>
  <c r="A4620" i="1"/>
  <c r="A4621" i="1"/>
  <c r="A4623" i="1"/>
  <c r="A4624" i="1"/>
  <c r="A4625" i="1"/>
  <c r="A4626" i="1"/>
  <c r="A4631" i="1"/>
  <c r="A4638" i="1"/>
  <c r="A4639" i="1"/>
  <c r="A4640" i="1"/>
  <c r="A4642" i="1"/>
  <c r="A4643" i="1"/>
  <c r="A4644" i="1"/>
  <c r="A4652" i="1"/>
  <c r="A4654" i="1"/>
  <c r="A4656" i="1"/>
  <c r="A4658" i="1"/>
  <c r="A4659" i="1"/>
  <c r="A4660" i="1"/>
  <c r="A4661" i="1"/>
  <c r="A4663" i="1"/>
  <c r="A4666" i="1"/>
  <c r="A4669" i="1"/>
  <c r="A4670" i="1"/>
  <c r="A4672" i="1"/>
  <c r="A4674" i="1"/>
  <c r="A4677" i="1"/>
  <c r="A4678" i="1"/>
  <c r="A4680" i="1"/>
  <c r="A4684" i="1"/>
  <c r="A4685" i="1"/>
  <c r="A4687" i="1"/>
  <c r="A4688" i="1"/>
  <c r="A4690" i="1"/>
  <c r="A4695" i="1"/>
  <c r="A4699" i="1"/>
  <c r="A4702" i="1"/>
  <c r="A4707" i="1"/>
  <c r="A4709" i="1"/>
  <c r="A4711" i="1"/>
  <c r="A4715" i="1"/>
  <c r="A4719" i="1"/>
  <c r="A4721" i="1"/>
  <c r="A4722" i="1"/>
  <c r="A4724" i="1"/>
  <c r="A4725" i="1"/>
  <c r="A4738" i="1"/>
  <c r="A4743" i="1"/>
  <c r="A4744" i="1"/>
  <c r="A4746" i="1"/>
  <c r="A4749" i="1"/>
  <c r="A4751" i="1"/>
  <c r="A4754" i="1"/>
  <c r="A4755" i="1"/>
  <c r="A4756" i="1"/>
  <c r="A4758" i="1"/>
  <c r="A4760" i="1"/>
  <c r="A4763" i="1"/>
  <c r="A4768" i="1"/>
  <c r="A4769" i="1"/>
  <c r="A4770" i="1"/>
  <c r="A4771" i="1"/>
  <c r="A4772" i="1"/>
  <c r="A4779" i="1"/>
  <c r="A4786" i="1"/>
  <c r="A4788" i="1"/>
  <c r="A4790" i="1"/>
  <c r="A4792" i="1"/>
  <c r="A4794" i="1"/>
  <c r="A4801" i="1"/>
  <c r="A4802" i="1"/>
  <c r="A4808" i="1"/>
  <c r="A4815" i="1"/>
  <c r="A4819" i="1"/>
  <c r="A4821" i="1"/>
  <c r="A4822" i="1"/>
  <c r="A4823" i="1"/>
  <c r="A4825" i="1"/>
  <c r="A4826" i="1"/>
  <c r="A4827" i="1"/>
  <c r="A4829" i="1"/>
  <c r="A4833" i="1"/>
  <c r="A4841" i="1"/>
  <c r="A4847" i="1"/>
  <c r="A4848" i="1"/>
  <c r="A4858" i="1"/>
  <c r="A4860" i="1"/>
  <c r="A4864" i="1"/>
  <c r="A4865" i="1"/>
  <c r="A4869" i="1"/>
  <c r="A4870" i="1"/>
  <c r="A4871" i="1"/>
  <c r="A4874" i="1"/>
  <c r="A4883" i="1"/>
  <c r="A4884" i="1"/>
  <c r="A4890" i="1"/>
  <c r="A4891" i="1"/>
  <c r="A4896" i="1"/>
  <c r="A4899" i="1"/>
  <c r="A4900" i="1"/>
  <c r="A4901" i="1"/>
  <c r="A4902" i="1"/>
  <c r="A4904" i="1"/>
  <c r="A4908" i="1"/>
  <c r="A4912" i="1"/>
  <c r="A4916" i="1"/>
  <c r="A4918" i="1"/>
  <c r="A4920" i="1"/>
  <c r="A4921" i="1"/>
  <c r="A4922" i="1"/>
  <c r="A4927" i="1"/>
  <c r="A4933" i="1"/>
  <c r="A4934" i="1"/>
  <c r="A4936" i="1"/>
  <c r="A4937" i="1"/>
  <c r="A4942" i="1"/>
  <c r="A4944" i="1"/>
  <c r="A4948" i="1"/>
  <c r="A4949" i="1"/>
  <c r="A4956" i="1"/>
  <c r="A4958" i="1"/>
  <c r="A4959" i="1"/>
  <c r="A4960" i="1"/>
  <c r="A4962" i="1"/>
  <c r="A4963" i="1"/>
  <c r="A4978" i="1"/>
  <c r="A4984" i="1"/>
  <c r="A4987" i="1"/>
  <c r="A4989" i="1"/>
  <c r="A4990" i="1"/>
  <c r="A4991" i="1"/>
  <c r="A4995" i="1"/>
  <c r="A4996" i="1"/>
  <c r="A5001" i="1"/>
  <c r="A5002" i="1"/>
  <c r="A5003" i="1"/>
  <c r="A5006" i="1"/>
  <c r="A5009" i="1"/>
  <c r="A5018" i="1"/>
  <c r="A5019" i="1"/>
  <c r="A5020" i="1"/>
  <c r="A5021" i="1"/>
  <c r="A5022" i="1"/>
  <c r="A5026" i="1"/>
  <c r="A5034" i="1"/>
  <c r="A5036" i="1"/>
  <c r="A5040" i="1"/>
  <c r="A5042" i="1"/>
  <c r="A5043" i="1"/>
  <c r="A5044" i="1"/>
  <c r="A5047" i="1"/>
  <c r="A5050" i="1"/>
  <c r="A5051" i="1"/>
  <c r="A5052" i="1"/>
  <c r="A5053" i="1"/>
  <c r="A5055" i="1"/>
  <c r="A5057" i="1"/>
  <c r="A5060" i="1"/>
  <c r="A5063" i="1"/>
  <c r="A5070" i="1"/>
  <c r="A5074" i="1"/>
  <c r="A5076" i="1"/>
  <c r="A5082" i="1"/>
  <c r="A5083" i="1"/>
  <c r="A5088" i="1"/>
  <c r="A5089" i="1"/>
  <c r="A5091" i="1"/>
  <c r="A5093" i="1"/>
  <c r="A5094" i="1"/>
  <c r="A5095" i="1"/>
  <c r="A5097" i="1"/>
  <c r="A5099" i="1"/>
  <c r="A5100" i="1"/>
  <c r="A5111" i="1"/>
  <c r="A5112" i="1"/>
  <c r="A5116" i="1"/>
  <c r="A5119" i="1"/>
  <c r="A5122" i="1"/>
  <c r="A5135" i="1"/>
  <c r="A5137" i="1"/>
  <c r="A5141" i="1"/>
  <c r="A5142" i="1"/>
  <c r="A5144" i="1"/>
  <c r="A5149" i="1"/>
  <c r="A5151" i="1"/>
  <c r="A5153" i="1"/>
  <c r="A5155" i="1"/>
  <c r="A5161" i="1"/>
  <c r="A5171" i="1"/>
  <c r="A5172" i="1"/>
  <c r="A5175" i="1"/>
  <c r="A5176" i="1"/>
  <c r="A5182" i="1"/>
  <c r="A5187" i="1"/>
  <c r="A5189" i="1"/>
  <c r="A5192" i="1"/>
  <c r="A5197" i="1"/>
  <c r="A5202" i="1"/>
  <c r="A5205" i="1"/>
  <c r="A5206" i="1"/>
  <c r="A5209" i="1"/>
  <c r="A5211" i="1"/>
  <c r="A5212" i="1"/>
  <c r="A5214" i="1"/>
  <c r="A5215" i="1"/>
  <c r="A5217" i="1"/>
  <c r="A5218" i="1"/>
  <c r="A5219" i="1"/>
  <c r="A5221" i="1"/>
  <c r="A5223" i="1"/>
  <c r="A5225" i="1"/>
  <c r="A5228" i="1"/>
  <c r="A5234" i="1"/>
  <c r="A5237" i="1"/>
  <c r="A5243" i="1"/>
  <c r="A5244" i="1"/>
  <c r="A5247" i="1"/>
  <c r="A5248" i="1"/>
  <c r="A5254" i="1"/>
  <c r="A5260" i="1"/>
  <c r="A5263" i="1"/>
  <c r="A5264" i="1"/>
  <c r="A5265" i="1"/>
  <c r="A5269" i="1"/>
  <c r="A5271" i="1"/>
  <c r="A5274" i="1"/>
  <c r="A5275" i="1"/>
  <c r="A5285" i="1"/>
  <c r="A5288" i="1"/>
  <c r="A5301" i="1"/>
  <c r="A5302" i="1"/>
  <c r="A5303" i="1"/>
  <c r="A5305" i="1"/>
  <c r="A5306" i="1"/>
  <c r="A5309" i="1"/>
  <c r="A5311" i="1"/>
  <c r="A5314" i="1"/>
  <c r="A5320" i="1"/>
  <c r="A5323" i="1"/>
  <c r="A5325" i="1"/>
  <c r="A5333" i="1"/>
  <c r="A5335" i="1"/>
  <c r="A5338" i="1"/>
  <c r="A5340" i="1"/>
  <c r="A5347" i="1"/>
  <c r="A5348" i="1"/>
  <c r="A5350" i="1"/>
  <c r="A5357" i="1"/>
  <c r="A5358" i="1"/>
  <c r="A5361" i="1"/>
  <c r="A5369" i="1"/>
  <c r="A5370" i="1"/>
  <c r="A5372" i="1"/>
  <c r="A5373" i="1"/>
  <c r="A5374" i="1"/>
  <c r="A5376" i="1"/>
  <c r="A5379" i="1"/>
  <c r="A5382" i="1"/>
  <c r="A5386" i="1"/>
  <c r="A5387" i="1"/>
  <c r="A5394" i="1"/>
  <c r="A5399" i="1"/>
  <c r="A5404" i="1"/>
  <c r="A5405" i="1"/>
  <c r="A5407" i="1"/>
  <c r="A5408" i="1"/>
  <c r="A5409" i="1"/>
  <c r="A5412" i="1"/>
  <c r="A5415" i="1"/>
  <c r="A5417" i="1"/>
  <c r="A5420" i="1"/>
  <c r="A5423" i="1"/>
  <c r="A5428" i="1"/>
  <c r="A5429" i="1"/>
  <c r="A5430" i="1"/>
  <c r="A5433" i="1"/>
  <c r="A5435" i="1"/>
  <c r="A5439" i="1"/>
  <c r="A5441" i="1"/>
  <c r="A5443" i="1"/>
  <c r="A5445" i="1"/>
  <c r="A5452" i="1"/>
  <c r="A5455" i="1"/>
  <c r="A5456" i="1"/>
  <c r="A5458" i="1"/>
  <c r="A5462" i="1"/>
  <c r="A5463" i="1"/>
  <c r="A5465" i="1"/>
  <c r="A5466" i="1"/>
  <c r="A5468" i="1"/>
  <c r="A5469" i="1"/>
  <c r="A5471" i="1"/>
  <c r="A5473" i="1"/>
  <c r="A5481" i="1"/>
  <c r="A5483" i="1"/>
  <c r="A5486" i="1"/>
  <c r="A5495" i="1"/>
  <c r="A5498" i="1"/>
  <c r="A5500" i="1"/>
  <c r="A5503" i="1"/>
  <c r="A5504" i="1"/>
  <c r="A5507" i="1"/>
  <c r="A5513" i="1"/>
  <c r="A5514" i="1"/>
  <c r="A5521" i="1"/>
  <c r="A5522" i="1"/>
  <c r="A5525" i="1"/>
  <c r="A5528" i="1"/>
  <c r="A5529" i="1"/>
  <c r="A5537" i="1"/>
  <c r="A5543" i="1"/>
  <c r="A5549" i="1"/>
  <c r="A5552" i="1"/>
  <c r="A5553" i="1"/>
  <c r="A5556" i="1"/>
  <c r="A5558" i="1"/>
  <c r="A5560" i="1"/>
  <c r="A5564" i="1"/>
  <c r="A5572" i="1"/>
  <c r="A5577" i="1"/>
  <c r="A5579" i="1"/>
  <c r="A5580" i="1"/>
  <c r="A5584" i="1"/>
  <c r="A5587" i="1"/>
  <c r="A5588" i="1"/>
  <c r="A5590" i="1"/>
  <c r="A5594" i="1"/>
  <c r="A5596" i="1"/>
  <c r="A5599" i="1"/>
  <c r="A5600" i="1"/>
  <c r="A5602" i="1"/>
  <c r="A5604" i="1"/>
  <c r="A5608" i="1"/>
  <c r="A5610" i="1"/>
  <c r="A5612" i="1"/>
  <c r="A5614" i="1"/>
  <c r="A5617" i="1"/>
  <c r="A5618" i="1"/>
  <c r="A5619" i="1"/>
  <c r="A5628" i="1"/>
  <c r="A5631" i="1"/>
  <c r="A5633" i="1"/>
  <c r="A5635" i="1"/>
  <c r="A5636" i="1"/>
  <c r="A5642" i="1"/>
  <c r="A5643" i="1"/>
  <c r="A5645" i="1"/>
  <c r="A5646" i="1"/>
  <c r="A5648" i="1"/>
  <c r="A5659" i="1"/>
  <c r="A5661" i="1"/>
  <c r="A5672" i="1"/>
  <c r="A5676" i="1"/>
  <c r="A5678" i="1"/>
  <c r="A5680" i="1"/>
  <c r="A5681" i="1"/>
  <c r="A5686" i="1"/>
  <c r="A5687" i="1"/>
  <c r="A5688" i="1"/>
  <c r="A5690" i="1"/>
  <c r="A5693" i="1"/>
  <c r="A5696" i="1"/>
  <c r="A5698" i="1"/>
  <c r="A5707" i="1"/>
  <c r="A5714" i="1"/>
  <c r="A5716" i="1"/>
  <c r="A5717" i="1"/>
  <c r="A5721" i="1"/>
  <c r="A5724" i="1"/>
  <c r="A5726" i="1"/>
  <c r="A5728" i="1"/>
  <c r="A5729" i="1"/>
  <c r="A5731" i="1"/>
  <c r="A5735" i="1"/>
  <c r="A5739" i="1"/>
  <c r="A5740" i="1"/>
  <c r="A5741" i="1"/>
  <c r="A5742" i="1"/>
  <c r="A5743" i="1"/>
  <c r="A5744" i="1"/>
  <c r="A5745" i="1"/>
  <c r="A5746" i="1"/>
  <c r="A5747" i="1"/>
  <c r="A5751" i="1"/>
  <c r="A5754" i="1"/>
  <c r="A5758" i="1"/>
  <c r="A5759" i="1"/>
  <c r="A5760" i="1"/>
  <c r="A5762" i="1"/>
  <c r="A5772" i="1"/>
  <c r="A5774" i="1"/>
  <c r="A5776" i="1"/>
  <c r="A5779" i="1"/>
  <c r="A5787" i="1"/>
  <c r="A5790" i="1"/>
  <c r="A5791" i="1"/>
  <c r="A5794" i="1"/>
  <c r="A5798" i="1"/>
  <c r="A5806" i="1"/>
  <c r="A5807" i="1"/>
  <c r="A5811" i="1"/>
  <c r="A5815" i="1"/>
  <c r="A5817" i="1"/>
  <c r="A5820" i="1"/>
  <c r="A5822" i="1"/>
  <c r="A5824" i="1"/>
  <c r="A5825" i="1"/>
  <c r="A5828" i="1"/>
  <c r="A5832" i="1"/>
  <c r="A5833" i="1"/>
  <c r="A5834" i="1"/>
  <c r="A5841" i="1"/>
  <c r="A5844" i="1"/>
  <c r="A5847" i="1"/>
  <c r="A5848" i="1"/>
  <c r="A5850" i="1"/>
  <c r="A5853" i="1"/>
  <c r="A5861" i="1"/>
  <c r="A5865" i="1"/>
  <c r="A5867" i="1"/>
  <c r="A5869" i="1"/>
  <c r="A5870" i="1"/>
  <c r="A5872" i="1"/>
  <c r="A5873" i="1"/>
  <c r="A5875" i="1"/>
  <c r="A5879" i="1"/>
  <c r="A5884" i="1"/>
  <c r="A5888" i="1"/>
  <c r="A5890" i="1"/>
  <c r="A5891" i="1"/>
  <c r="A5892" i="1"/>
  <c r="A5893" i="1"/>
  <c r="A5894" i="1"/>
  <c r="A5895" i="1"/>
  <c r="A5897" i="1"/>
  <c r="A5898" i="1"/>
  <c r="A5903" i="1"/>
  <c r="A5904" i="1"/>
  <c r="A5908" i="1"/>
  <c r="A5910" i="1"/>
  <c r="A5911" i="1"/>
  <c r="A5914" i="1"/>
  <c r="A5916" i="1"/>
  <c r="A5917" i="1"/>
  <c r="A5918" i="1"/>
  <c r="A5922" i="1"/>
  <c r="A5925" i="1"/>
  <c r="A5928" i="1"/>
  <c r="A5929" i="1"/>
  <c r="A5932" i="1"/>
  <c r="A5949" i="1"/>
  <c r="A5950" i="1"/>
  <c r="A5952" i="1"/>
  <c r="A5954" i="1"/>
  <c r="A5956" i="1"/>
  <c r="A5959" i="1"/>
  <c r="A5961" i="1"/>
  <c r="A5963" i="1"/>
  <c r="A5967" i="1"/>
  <c r="A5974" i="1"/>
  <c r="A5976" i="1"/>
  <c r="A5979" i="1"/>
  <c r="A5984" i="1"/>
  <c r="A5985" i="1"/>
  <c r="A5993" i="1"/>
  <c r="A6002" i="1"/>
  <c r="A6005" i="1"/>
  <c r="A6006" i="1"/>
  <c r="A6019" i="1"/>
  <c r="A6022" i="1"/>
  <c r="A6024" i="1"/>
  <c r="A6032" i="1"/>
  <c r="A6034" i="1"/>
  <c r="A6036" i="1"/>
  <c r="A6039" i="1"/>
  <c r="A6040" i="1"/>
  <c r="A6042" i="1"/>
  <c r="A6044" i="1"/>
  <c r="A6045" i="1"/>
  <c r="A6046" i="1"/>
  <c r="A6048" i="1"/>
  <c r="A6051" i="1"/>
  <c r="A6052" i="1"/>
  <c r="A6054" i="1"/>
  <c r="A6056" i="1"/>
  <c r="A6058" i="1"/>
  <c r="A6066" i="1"/>
  <c r="A6070" i="1"/>
  <c r="A6073" i="1"/>
  <c r="A6074" i="1"/>
  <c r="A6078" i="1"/>
  <c r="A6079" i="1"/>
  <c r="A6083" i="1"/>
  <c r="A6085" i="1"/>
  <c r="A6091" i="1"/>
  <c r="A6093" i="1"/>
  <c r="A6095" i="1"/>
  <c r="A6097" i="1"/>
  <c r="A6103" i="1"/>
  <c r="A6105" i="1"/>
  <c r="A6106" i="1"/>
  <c r="A6107" i="1"/>
  <c r="A6109" i="1"/>
  <c r="A6112" i="1"/>
  <c r="A6117" i="1"/>
  <c r="A6128" i="1"/>
  <c r="A6129" i="1"/>
  <c r="A6130" i="1"/>
  <c r="A6131" i="1"/>
  <c r="A6136" i="1"/>
  <c r="A6139" i="1"/>
  <c r="A6141" i="1"/>
  <c r="A6142" i="1"/>
  <c r="A6143" i="1"/>
  <c r="A6144" i="1"/>
  <c r="A6145" i="1"/>
  <c r="A6147" i="1"/>
  <c r="A6151" i="1"/>
  <c r="A6153" i="1"/>
  <c r="A6155" i="1"/>
  <c r="A6159" i="1"/>
  <c r="A6161" i="1"/>
  <c r="A6163" i="1"/>
  <c r="A6165" i="1"/>
  <c r="A6167" i="1"/>
  <c r="A6168" i="1"/>
  <c r="A6178" i="1"/>
  <c r="A6179" i="1"/>
  <c r="A6180" i="1"/>
  <c r="A6182" i="1"/>
  <c r="A6184" i="1"/>
  <c r="A6185" i="1"/>
  <c r="A6187" i="1"/>
  <c r="A6195" i="1"/>
  <c r="A6196" i="1"/>
  <c r="A6199" i="1"/>
  <c r="A6201" i="1"/>
  <c r="A6206" i="1"/>
  <c r="A6211" i="1"/>
  <c r="A6215" i="1"/>
  <c r="A6222" i="1"/>
  <c r="A6225" i="1"/>
  <c r="A6227" i="1"/>
  <c r="A6229" i="1"/>
  <c r="A6230" i="1"/>
  <c r="A6231" i="1"/>
  <c r="A6235" i="1"/>
  <c r="A6237" i="1"/>
  <c r="A6238" i="1"/>
  <c r="A6239" i="1"/>
  <c r="A6244" i="1"/>
  <c r="A6250" i="1"/>
  <c r="A6252" i="1"/>
  <c r="A6253" i="1"/>
  <c r="A6254" i="1"/>
  <c r="A6256" i="1"/>
  <c r="A6257" i="1"/>
  <c r="A6258" i="1"/>
  <c r="A6260" i="1"/>
  <c r="A6262" i="1"/>
  <c r="A6264" i="1"/>
  <c r="A6265" i="1"/>
  <c r="A6268" i="1"/>
  <c r="A6273" i="1"/>
  <c r="A6277" i="1"/>
  <c r="A6279" i="1"/>
  <c r="A6282" i="1"/>
  <c r="A6283" i="1"/>
  <c r="A6286" i="1"/>
  <c r="A6296" i="1"/>
  <c r="A6301" i="1"/>
  <c r="A6308" i="1"/>
  <c r="A6313" i="1"/>
  <c r="A6317" i="1"/>
  <c r="A6319" i="1"/>
  <c r="A6324" i="1"/>
  <c r="A6325" i="1"/>
  <c r="A6327" i="1"/>
  <c r="A6329" i="1"/>
  <c r="A6333" i="1"/>
  <c r="A6336" i="1"/>
  <c r="A6340" i="1"/>
  <c r="A6347" i="1"/>
  <c r="A6349" i="1"/>
  <c r="A6350" i="1"/>
  <c r="A6351" i="1"/>
  <c r="A6355" i="1"/>
  <c r="A6360" i="1"/>
  <c r="A6363" i="1"/>
  <c r="A6369" i="1"/>
  <c r="A6372" i="1"/>
  <c r="A6373" i="1"/>
  <c r="A6374" i="1"/>
  <c r="A6376" i="1"/>
  <c r="A6377" i="1"/>
  <c r="A6382" i="1"/>
  <c r="A6383" i="1"/>
  <c r="A6388" i="1"/>
  <c r="A6389" i="1"/>
  <c r="A6390" i="1"/>
  <c r="A6396" i="1"/>
  <c r="A6398" i="1"/>
  <c r="A6400" i="1"/>
  <c r="A6404" i="1"/>
  <c r="A6409" i="1"/>
  <c r="A6412" i="1"/>
  <c r="A6413" i="1"/>
  <c r="A6414" i="1"/>
  <c r="A6415" i="1"/>
  <c r="A6421" i="1"/>
  <c r="A6422" i="1"/>
  <c r="A6423" i="1"/>
  <c r="A6428" i="1"/>
  <c r="A6429" i="1"/>
  <c r="A6430" i="1"/>
  <c r="A6431" i="1"/>
  <c r="A6432" i="1"/>
  <c r="A6444" i="1"/>
  <c r="A6445" i="1"/>
  <c r="A6449" i="1"/>
  <c r="A6459" i="1"/>
  <c r="A6469" i="1"/>
  <c r="A6476" i="1"/>
  <c r="A6477" i="1"/>
  <c r="A6479" i="1"/>
  <c r="A6480" i="1"/>
  <c r="A6481" i="1"/>
  <c r="A6487" i="1"/>
  <c r="A6489" i="1"/>
  <c r="A6490" i="1"/>
  <c r="A6493" i="1"/>
  <c r="A6500" i="1"/>
  <c r="A6501" i="1"/>
  <c r="A6504" i="1"/>
  <c r="A6508" i="1"/>
  <c r="A6509" i="1"/>
  <c r="A6520" i="1"/>
  <c r="A6522" i="1"/>
  <c r="A6527" i="1"/>
  <c r="A6530" i="1"/>
  <c r="A6535" i="1"/>
  <c r="A6543" i="1"/>
  <c r="A6544" i="1"/>
  <c r="A6546" i="1"/>
  <c r="A6547" i="1"/>
  <c r="A6548" i="1"/>
  <c r="A6552" i="1"/>
  <c r="A6554" i="1"/>
  <c r="A6555" i="1"/>
  <c r="A6556" i="1"/>
  <c r="A6557" i="1"/>
  <c r="A6567" i="1"/>
  <c r="A6568" i="1"/>
  <c r="A6569" i="1"/>
  <c r="A6570" i="1"/>
  <c r="A6571" i="1"/>
  <c r="A6572" i="1"/>
  <c r="A6573" i="1"/>
  <c r="A6575" i="1"/>
  <c r="A6577" i="1"/>
  <c r="A6579" i="1"/>
  <c r="A6581" i="1"/>
  <c r="A6582" i="1"/>
  <c r="A6586" i="1"/>
  <c r="A6587" i="1"/>
  <c r="A6592" i="1"/>
  <c r="A6598" i="1"/>
  <c r="A6600" i="1"/>
  <c r="A6604" i="1"/>
  <c r="A6605" i="1"/>
  <c r="A6606" i="1"/>
  <c r="A6615" i="1"/>
  <c r="A6617" i="1"/>
  <c r="A6618" i="1"/>
  <c r="A6621" i="1"/>
  <c r="A6625" i="1"/>
  <c r="A6626" i="1"/>
  <c r="A6627" i="1"/>
  <c r="A6628" i="1"/>
  <c r="A6631" i="1"/>
  <c r="A6632" i="1"/>
  <c r="A6635" i="1"/>
  <c r="A6638" i="1"/>
  <c r="A6642" i="1"/>
  <c r="A6644" i="1"/>
  <c r="A6645" i="1"/>
  <c r="A6646" i="1"/>
  <c r="A6650" i="1"/>
  <c r="A6655" i="1"/>
  <c r="A6656" i="1"/>
  <c r="A6661" i="1"/>
  <c r="A6666" i="1"/>
  <c r="A6679" i="1"/>
  <c r="A6682" i="1"/>
  <c r="A6683" i="1"/>
  <c r="A6684" i="1"/>
  <c r="A6685" i="1"/>
  <c r="A6686" i="1"/>
  <c r="A6688" i="1"/>
  <c r="A6693" i="1"/>
  <c r="A6694" i="1"/>
  <c r="A6701" i="1"/>
  <c r="A6714" i="1"/>
  <c r="A6718" i="1"/>
  <c r="A6728" i="1"/>
  <c r="A6735" i="1"/>
  <c r="A6737" i="1"/>
  <c r="A6738" i="1"/>
  <c r="A6740" i="1"/>
  <c r="A6741" i="1"/>
  <c r="A6745" i="1"/>
  <c r="A6747" i="1"/>
  <c r="A6749" i="1"/>
  <c r="A6755" i="1"/>
  <c r="A6756" i="1"/>
  <c r="A6757" i="1"/>
  <c r="A6758" i="1"/>
  <c r="A6759" i="1"/>
  <c r="A6760" i="1"/>
  <c r="A6763" i="1"/>
  <c r="A6765" i="1"/>
  <c r="A6766" i="1"/>
  <c r="A6768" i="1"/>
  <c r="A6777" i="1"/>
  <c r="A6780" i="1"/>
  <c r="A6786" i="1"/>
  <c r="A6789" i="1"/>
  <c r="A6790" i="1"/>
  <c r="A6794" i="1"/>
  <c r="A6798" i="1"/>
  <c r="A6799" i="1"/>
  <c r="A6803" i="1"/>
  <c r="A6808" i="1"/>
  <c r="A6809" i="1"/>
  <c r="A6810" i="1"/>
  <c r="A6813" i="1"/>
  <c r="A6816" i="1"/>
  <c r="A6817" i="1"/>
  <c r="A6818" i="1"/>
  <c r="A6819" i="1"/>
  <c r="A6823" i="1"/>
  <c r="A6832" i="1"/>
  <c r="A6834" i="1"/>
  <c r="A6837" i="1"/>
  <c r="A6840" i="1"/>
  <c r="A6843" i="1"/>
  <c r="A6844" i="1"/>
  <c r="A6845" i="1"/>
  <c r="A6846" i="1"/>
  <c r="A6847" i="1"/>
  <c r="A6850" i="1"/>
  <c r="A6853" i="1"/>
  <c r="A6859" i="1"/>
  <c r="A6868" i="1"/>
  <c r="A6869" i="1"/>
  <c r="A6871" i="1"/>
  <c r="A6874" i="1"/>
  <c r="A6877" i="1"/>
  <c r="A6878" i="1"/>
  <c r="A6880" i="1"/>
  <c r="A6883" i="1"/>
  <c r="A6886" i="1"/>
  <c r="A6891" i="1"/>
  <c r="A6893" i="1"/>
  <c r="A6896" i="1"/>
  <c r="A6897" i="1"/>
  <c r="A6900" i="1"/>
  <c r="A6903" i="1"/>
  <c r="A6909" i="1"/>
  <c r="A6910" i="1"/>
  <c r="A6915" i="1"/>
  <c r="A6919" i="1"/>
  <c r="A6923" i="1"/>
  <c r="A6925" i="1"/>
  <c r="A6929" i="1"/>
  <c r="A6930" i="1"/>
  <c r="A6931" i="1"/>
  <c r="A6932" i="1"/>
  <c r="A6941" i="1"/>
  <c r="A6942" i="1"/>
  <c r="A6944" i="1"/>
  <c r="A6946" i="1"/>
  <c r="A6949" i="1"/>
  <c r="A6952" i="1"/>
  <c r="A6955" i="1"/>
  <c r="A6960" i="1"/>
  <c r="A6961" i="1"/>
  <c r="A6967" i="1"/>
  <c r="A6968" i="1"/>
  <c r="A6970" i="1"/>
  <c r="A6975" i="1"/>
  <c r="A6976" i="1"/>
  <c r="A6979" i="1"/>
  <c r="A6982" i="1"/>
  <c r="A6988" i="1"/>
  <c r="A6992" i="1"/>
  <c r="A6995" i="1"/>
  <c r="A6999" i="1"/>
  <c r="A7001" i="1"/>
  <c r="A7003" i="1"/>
  <c r="A7004" i="1"/>
  <c r="A7005" i="1"/>
  <c r="A7007" i="1"/>
  <c r="A7012" i="1"/>
  <c r="A7013" i="1"/>
  <c r="A7014" i="1"/>
  <c r="A7015" i="1"/>
  <c r="A7017" i="1"/>
  <c r="A7020" i="1"/>
  <c r="A7024" i="1"/>
  <c r="A7025" i="1"/>
  <c r="A7033" i="1"/>
  <c r="A7035" i="1"/>
  <c r="A7037" i="1"/>
  <c r="A7038" i="1"/>
  <c r="A7042" i="1"/>
  <c r="A7044" i="1"/>
  <c r="A7045" i="1"/>
  <c r="A7049" i="1"/>
  <c r="A7050" i="1"/>
  <c r="A7051" i="1"/>
  <c r="A7054" i="1"/>
  <c r="A7056" i="1"/>
  <c r="A7058" i="1"/>
  <c r="A7064" i="1"/>
  <c r="A7065" i="1"/>
  <c r="A7070" i="1"/>
  <c r="A7072" i="1"/>
  <c r="A7074" i="1"/>
  <c r="A7075" i="1"/>
  <c r="A7076" i="1"/>
  <c r="A7078" i="1"/>
  <c r="A7081" i="1"/>
  <c r="A7086" i="1"/>
  <c r="A7091" i="1"/>
  <c r="A7095" i="1"/>
  <c r="A7096" i="1"/>
  <c r="A7097" i="1"/>
  <c r="A7100" i="1"/>
  <c r="A7112" i="1"/>
  <c r="A7114" i="1"/>
  <c r="A7117" i="1"/>
  <c r="A7119" i="1"/>
  <c r="A7126" i="1"/>
  <c r="A7136" i="1"/>
  <c r="A7137" i="1"/>
  <c r="A7139" i="1"/>
  <c r="A7140" i="1"/>
  <c r="A7143" i="1"/>
  <c r="A7144" i="1"/>
  <c r="A7146" i="1"/>
  <c r="A7149" i="1"/>
  <c r="A7152" i="1"/>
  <c r="A7153" i="1"/>
  <c r="A7161" i="1"/>
  <c r="A7163" i="1"/>
  <c r="A7164" i="1"/>
  <c r="A7166" i="1"/>
  <c r="A7167" i="1"/>
  <c r="A7168" i="1"/>
  <c r="A7173" i="1"/>
  <c r="A7174" i="1"/>
  <c r="A7181" i="1"/>
  <c r="A7182" i="1"/>
  <c r="A7185" i="1"/>
  <c r="A7192" i="1"/>
  <c r="A7194" i="1"/>
  <c r="A7195" i="1"/>
  <c r="A7201" i="1"/>
  <c r="A7204" i="1"/>
  <c r="A7205" i="1"/>
  <c r="A7207" i="1"/>
  <c r="A7213" i="1"/>
  <c r="A7214" i="1"/>
  <c r="A7218" i="1"/>
  <c r="A7221" i="1"/>
  <c r="A7223" i="1"/>
  <c r="A7226" i="1"/>
  <c r="A7231" i="1"/>
  <c r="A7232" i="1"/>
  <c r="A7233" i="1"/>
  <c r="A7239" i="1"/>
  <c r="A7245" i="1"/>
  <c r="A7248" i="1"/>
  <c r="A7249" i="1"/>
  <c r="A7251" i="1"/>
  <c r="A7253" i="1"/>
  <c r="A7257" i="1"/>
  <c r="A7258" i="1"/>
  <c r="A7265" i="1"/>
  <c r="A7268" i="1"/>
  <c r="A7270" i="1"/>
  <c r="A7271" i="1"/>
  <c r="A7272" i="1"/>
  <c r="A7277" i="1"/>
  <c r="A7278" i="1"/>
  <c r="A7283" i="1"/>
  <c r="A7287" i="1"/>
  <c r="A7288" i="1"/>
  <c r="A7289" i="1"/>
  <c r="A7290" i="1"/>
  <c r="A7293" i="1"/>
  <c r="A7294" i="1"/>
  <c r="A7297" i="1"/>
  <c r="A7299" i="1"/>
  <c r="A7300" i="1"/>
  <c r="A7302" i="1"/>
  <c r="A7307" i="1"/>
  <c r="A7308" i="1"/>
  <c r="A7309" i="1"/>
  <c r="A7313" i="1"/>
  <c r="A7314" i="1"/>
  <c r="A7316" i="1"/>
  <c r="A7319" i="1"/>
  <c r="A7325" i="1"/>
  <c r="A7329" i="1"/>
  <c r="A7330" i="1"/>
  <c r="A7332" i="1"/>
  <c r="A7337" i="1"/>
  <c r="A7338" i="1"/>
  <c r="A7345" i="1"/>
  <c r="A7350" i="1"/>
  <c r="A7355" i="1"/>
  <c r="A7356" i="1"/>
  <c r="A7357" i="1"/>
  <c r="A7358" i="1"/>
  <c r="A7366" i="1"/>
  <c r="A7368" i="1"/>
  <c r="A7371" i="1"/>
  <c r="A7374" i="1"/>
  <c r="A7375" i="1"/>
  <c r="A7384" i="1"/>
  <c r="A7386" i="1"/>
  <c r="A7393" i="1"/>
  <c r="A7395" i="1"/>
  <c r="A7396" i="1"/>
  <c r="A7399" i="1"/>
  <c r="A7400" i="1"/>
  <c r="A7403" i="1"/>
  <c r="A7407" i="1"/>
  <c r="A7411" i="1"/>
  <c r="A7412" i="1"/>
  <c r="A7414" i="1"/>
  <c r="A7420" i="1"/>
  <c r="A7421" i="1"/>
  <c r="A7422" i="1"/>
  <c r="A7428" i="1"/>
  <c r="A7435" i="1"/>
  <c r="A7437" i="1"/>
  <c r="A7441" i="1"/>
  <c r="A7445" i="1"/>
  <c r="A7449" i="1"/>
  <c r="A7450" i="1"/>
  <c r="A7452" i="1"/>
  <c r="A7455" i="1"/>
  <c r="A7456" i="1"/>
  <c r="A7462" i="1"/>
  <c r="A7465" i="1"/>
  <c r="A7466" i="1"/>
  <c r="A7467" i="1"/>
  <c r="A7468" i="1"/>
  <c r="A7469" i="1"/>
  <c r="A7471" i="1"/>
  <c r="A7472" i="1"/>
  <c r="A7474" i="1"/>
  <c r="A7475" i="1"/>
  <c r="A7484" i="1"/>
  <c r="A7495" i="1"/>
  <c r="A7498" i="1"/>
  <c r="A7505" i="1"/>
  <c r="A7509" i="1"/>
  <c r="A7510" i="1"/>
  <c r="A7515" i="1"/>
  <c r="A7518" i="1"/>
  <c r="A7520" i="1"/>
  <c r="A7522" i="1"/>
  <c r="A7528" i="1"/>
  <c r="A7529" i="1"/>
  <c r="A7532" i="1"/>
  <c r="A7534" i="1"/>
  <c r="A7535" i="1"/>
  <c r="A7537" i="1"/>
  <c r="A7538" i="1"/>
  <c r="A7541" i="1"/>
  <c r="A7542" i="1"/>
  <c r="A7543" i="1"/>
  <c r="A7548" i="1"/>
  <c r="A7555" i="1"/>
  <c r="A7556" i="1"/>
  <c r="A7558" i="1"/>
  <c r="A7559" i="1"/>
  <c r="A7561" i="1"/>
  <c r="A7563" i="1"/>
  <c r="A7570" i="1"/>
  <c r="A7573" i="1"/>
  <c r="A7578" i="1"/>
  <c r="A7579" i="1"/>
  <c r="A7582" i="1"/>
  <c r="A7584" i="1"/>
  <c r="A7588" i="1"/>
  <c r="A7591" i="1"/>
  <c r="A7605" i="1"/>
  <c r="A7606" i="1"/>
  <c r="A7607" i="1"/>
  <c r="A7614" i="1"/>
  <c r="A7617" i="1"/>
  <c r="A7619" i="1"/>
  <c r="A7624" i="1"/>
  <c r="A7628" i="1"/>
  <c r="A7633" i="1"/>
  <c r="A7634" i="1"/>
  <c r="A7635" i="1"/>
  <c r="A7636" i="1"/>
  <c r="A7637" i="1"/>
  <c r="A7638" i="1"/>
  <c r="A7640" i="1"/>
  <c r="A7642" i="1"/>
  <c r="A7660" i="1"/>
  <c r="A7664" i="1"/>
  <c r="A7667" i="1"/>
  <c r="A7668" i="1"/>
  <c r="A7669" i="1"/>
  <c r="A7672" i="1"/>
  <c r="A7673" i="1"/>
  <c r="A7677" i="1"/>
  <c r="A7685" i="1"/>
  <c r="A7687" i="1"/>
  <c r="A7688" i="1"/>
  <c r="A7690" i="1"/>
  <c r="A7697" i="1"/>
  <c r="A7698" i="1"/>
  <c r="A7704" i="1"/>
  <c r="A7706" i="1"/>
  <c r="A7710" i="1"/>
  <c r="A7712" i="1"/>
  <c r="A7723" i="1"/>
  <c r="A7724" i="1"/>
  <c r="A7726" i="1"/>
  <c r="A7729" i="1"/>
  <c r="A7731" i="1"/>
  <c r="A7738" i="1"/>
  <c r="A7742" i="1"/>
  <c r="A7743" i="1"/>
  <c r="A7745" i="1"/>
  <c r="A7746" i="1"/>
  <c r="A7750" i="1"/>
  <c r="A7757" i="1"/>
  <c r="A7763" i="1"/>
  <c r="A7764" i="1"/>
  <c r="A7765" i="1"/>
  <c r="A7769" i="1"/>
  <c r="A7771" i="1"/>
  <c r="A7773" i="1"/>
  <c r="A7774" i="1"/>
  <c r="A7775" i="1"/>
  <c r="A7777" i="1"/>
  <c r="A7779" i="1"/>
  <c r="A7780" i="1"/>
  <c r="A7781" i="1"/>
  <c r="A7785" i="1"/>
  <c r="A7786" i="1"/>
  <c r="A7789" i="1"/>
  <c r="A7792" i="1"/>
  <c r="A7793" i="1"/>
  <c r="A7795" i="1"/>
  <c r="A7796" i="1"/>
  <c r="A7799" i="1"/>
  <c r="A7802" i="1"/>
  <c r="A7806" i="1"/>
  <c r="A7811" i="1"/>
  <c r="A7812" i="1"/>
  <c r="A7820" i="1"/>
  <c r="A7824" i="1"/>
  <c r="A7828" i="1"/>
  <c r="A7833" i="1"/>
  <c r="A7834" i="1"/>
  <c r="A7835" i="1"/>
  <c r="A7836" i="1"/>
  <c r="A7837" i="1"/>
  <c r="A7839" i="1"/>
  <c r="A7842" i="1"/>
  <c r="A7843" i="1"/>
  <c r="A7845" i="1"/>
  <c r="A7847" i="1"/>
  <c r="A7856" i="1"/>
  <c r="A7860" i="1"/>
  <c r="A7861" i="1"/>
  <c r="A7865" i="1"/>
  <c r="A7867" i="1"/>
  <c r="A7874" i="1"/>
  <c r="A7876" i="1"/>
  <c r="A7880" i="1"/>
  <c r="A7881" i="1"/>
  <c r="A7882" i="1"/>
  <c r="A7883" i="1"/>
  <c r="A7884" i="1"/>
  <c r="A7885" i="1"/>
  <c r="A7891" i="1"/>
  <c r="A7892" i="1"/>
  <c r="A7893" i="1"/>
  <c r="A7897" i="1"/>
  <c r="A7900" i="1"/>
  <c r="A7903" i="1"/>
  <c r="A7905" i="1"/>
  <c r="A7906" i="1"/>
  <c r="A7907" i="1"/>
  <c r="A7913" i="1"/>
  <c r="A7917" i="1"/>
  <c r="A7918" i="1"/>
  <c r="A7920" i="1"/>
  <c r="A7922" i="1"/>
  <c r="A7924" i="1"/>
  <c r="A7926" i="1"/>
  <c r="A7927" i="1"/>
  <c r="A7931" i="1"/>
  <c r="A7935" i="1"/>
  <c r="A7936" i="1"/>
  <c r="A7940" i="1"/>
  <c r="A7944" i="1"/>
  <c r="A7949" i="1"/>
  <c r="A7955" i="1"/>
  <c r="A7957" i="1"/>
  <c r="A7959" i="1"/>
  <c r="A7960" i="1"/>
  <c r="A7962" i="1"/>
  <c r="A7966" i="1"/>
  <c r="A7973" i="1"/>
  <c r="A7976" i="1"/>
  <c r="A7989" i="1"/>
  <c r="A7998" i="1"/>
  <c r="A8000" i="1"/>
  <c r="A8005" i="1"/>
  <c r="A8006" i="1"/>
  <c r="A8010" i="1"/>
  <c r="A8015" i="1"/>
  <c r="A8019" i="1"/>
  <c r="A8022" i="1"/>
  <c r="A8023" i="1"/>
  <c r="A8029" i="1"/>
  <c r="A8032" i="1"/>
  <c r="A8034" i="1"/>
  <c r="A8037" i="1"/>
  <c r="A8039" i="1"/>
  <c r="A8041" i="1"/>
  <c r="A8042" i="1"/>
  <c r="A8043" i="1"/>
  <c r="A8045" i="1"/>
  <c r="A8048" i="1"/>
  <c r="A8053" i="1"/>
  <c r="A8056" i="1"/>
  <c r="A8061" i="1"/>
  <c r="A8075" i="1"/>
  <c r="A8076" i="1"/>
  <c r="A8081" i="1"/>
  <c r="A8085" i="1"/>
  <c r="A8086" i="1"/>
  <c r="A8088" i="1"/>
  <c r="A8094" i="1"/>
  <c r="A8095" i="1"/>
  <c r="A8099" i="1"/>
  <c r="A8103" i="1"/>
  <c r="A8106" i="1"/>
  <c r="A8109" i="1"/>
  <c r="A8112" i="1"/>
  <c r="A8115" i="1"/>
  <c r="A8116" i="1"/>
  <c r="A8117" i="1"/>
  <c r="A8119" i="1"/>
  <c r="A8122" i="1"/>
  <c r="A8129" i="1"/>
  <c r="A8130" i="1"/>
  <c r="A8132" i="1"/>
  <c r="A8134" i="1"/>
  <c r="A8137" i="1"/>
  <c r="A8139" i="1"/>
  <c r="A8143" i="1"/>
  <c r="A8148" i="1"/>
  <c r="A8150" i="1"/>
  <c r="A8151" i="1"/>
  <c r="A8152" i="1"/>
  <c r="A8154" i="1"/>
  <c r="A8156" i="1"/>
  <c r="A8157" i="1"/>
  <c r="A8158" i="1"/>
  <c r="A8162" i="1"/>
  <c r="A8164" i="1"/>
  <c r="A8176" i="1"/>
  <c r="A8177" i="1"/>
  <c r="A8178" i="1"/>
  <c r="A8179" i="1"/>
  <c r="A8180" i="1"/>
  <c r="A8182" i="1"/>
  <c r="A8183" i="1"/>
  <c r="A8187" i="1"/>
  <c r="A8188" i="1"/>
  <c r="A8191" i="1"/>
  <c r="A8193" i="1"/>
  <c r="A8194" i="1"/>
  <c r="A8195" i="1"/>
  <c r="A8196" i="1"/>
  <c r="A8199" i="1"/>
  <c r="A8203" i="1"/>
  <c r="A8205" i="1"/>
  <c r="A8209" i="1"/>
  <c r="A8210" i="1"/>
  <c r="A8214" i="1"/>
  <c r="A8215" i="1"/>
  <c r="A8226" i="1"/>
  <c r="A8229" i="1"/>
  <c r="A8231" i="1"/>
  <c r="A8238" i="1"/>
  <c r="A8243" i="1"/>
  <c r="A8246" i="1"/>
  <c r="A8248" i="1"/>
  <c r="A8253" i="1"/>
  <c r="A8254" i="1"/>
  <c r="A8255" i="1"/>
  <c r="A8262" i="1"/>
  <c r="A8263" i="1"/>
  <c r="A8268" i="1"/>
  <c r="A8278" i="1"/>
  <c r="A8279" i="1"/>
  <c r="A8281" i="1"/>
  <c r="A8283" i="1"/>
  <c r="A8286" i="1"/>
  <c r="A8291" i="1"/>
  <c r="A8293" i="1"/>
  <c r="A8300" i="1"/>
  <c r="A8302" i="1"/>
  <c r="A8303" i="1"/>
  <c r="A8310" i="1"/>
  <c r="A8311" i="1"/>
  <c r="A8312" i="1"/>
  <c r="A8313" i="1"/>
  <c r="A8315" i="1"/>
  <c r="A8318" i="1"/>
  <c r="A8319" i="1"/>
  <c r="A8323" i="1"/>
  <c r="A8328" i="1"/>
  <c r="A8329" i="1"/>
  <c r="A8336" i="1"/>
  <c r="A8341" i="1"/>
  <c r="A8345" i="1"/>
  <c r="A8348" i="1"/>
  <c r="A8356" i="1"/>
  <c r="A8358" i="1"/>
  <c r="A8359" i="1"/>
  <c r="A8361" i="1"/>
  <c r="A8363" i="1"/>
  <c r="A8365" i="1"/>
  <c r="A8367" i="1"/>
  <c r="A8368" i="1"/>
  <c r="A8369" i="1"/>
  <c r="A8370" i="1"/>
  <c r="A8373" i="1"/>
  <c r="A8376" i="1"/>
  <c r="A8380" i="1"/>
  <c r="A8385" i="1"/>
  <c r="A8387" i="1"/>
  <c r="A8389" i="1"/>
  <c r="A8392" i="1"/>
  <c r="A8397" i="1"/>
  <c r="A8401" i="1"/>
  <c r="A8407" i="1"/>
  <c r="A8410" i="1"/>
  <c r="A8411" i="1"/>
  <c r="A8412" i="1"/>
  <c r="A8416" i="1"/>
  <c r="A8417" i="1"/>
  <c r="A8418" i="1"/>
  <c r="A8419" i="1"/>
  <c r="A8422" i="1"/>
  <c r="A8423" i="1"/>
  <c r="A8426" i="1"/>
  <c r="A8429" i="1"/>
  <c r="A8430" i="1"/>
  <c r="A8431" i="1"/>
  <c r="A8432" i="1"/>
  <c r="A8435" i="1"/>
  <c r="A8440" i="1"/>
  <c r="A8444" i="1"/>
  <c r="A8445" i="1"/>
  <c r="A8448" i="1"/>
  <c r="A8452" i="1"/>
  <c r="A8456" i="1"/>
  <c r="A8460" i="1"/>
  <c r="A8461" i="1"/>
  <c r="A8463" i="1"/>
  <c r="A8465" i="1"/>
  <c r="A8467" i="1"/>
  <c r="A8468" i="1"/>
  <c r="A8469" i="1"/>
  <c r="A8470" i="1"/>
  <c r="A8471" i="1"/>
  <c r="A8477" i="1"/>
  <c r="A8483" i="1"/>
  <c r="A8486" i="1"/>
  <c r="A8491" i="1"/>
  <c r="A8493" i="1"/>
  <c r="A8495" i="1"/>
  <c r="A8496" i="1"/>
  <c r="A8499" i="1"/>
  <c r="A8501" i="1"/>
  <c r="A8502" i="1"/>
  <c r="A8503" i="1"/>
  <c r="A8504" i="1"/>
  <c r="A8505" i="1"/>
  <c r="A8506" i="1"/>
  <c r="A8507" i="1"/>
  <c r="A8517" i="1"/>
  <c r="A8521" i="1"/>
  <c r="A8523" i="1"/>
  <c r="A8524" i="1"/>
  <c r="A8528" i="1"/>
  <c r="A8530" i="1"/>
  <c r="A8531" i="1"/>
  <c r="A8533" i="1"/>
  <c r="A8534" i="1"/>
  <c r="A8535" i="1"/>
  <c r="A8537" i="1"/>
  <c r="A8541" i="1"/>
  <c r="A8544" i="1"/>
  <c r="A8545" i="1"/>
  <c r="A8548" i="1"/>
  <c r="A8549" i="1"/>
  <c r="A8551" i="1"/>
  <c r="A8555" i="1"/>
  <c r="A8557" i="1"/>
  <c r="A8561" i="1"/>
  <c r="A8565" i="1"/>
  <c r="A8568" i="1"/>
  <c r="A8569" i="1"/>
  <c r="A8575" i="1"/>
  <c r="A8577" i="1"/>
  <c r="A8578" i="1"/>
  <c r="A8579" i="1"/>
  <c r="A8580" i="1"/>
  <c r="A8582" i="1"/>
  <c r="A8583" i="1"/>
  <c r="A8586" i="1"/>
  <c r="A8587" i="1"/>
  <c r="A8588" i="1"/>
  <c r="A8590" i="1"/>
  <c r="A8592" i="1"/>
  <c r="A8593" i="1"/>
  <c r="A8594" i="1"/>
  <c r="A8596" i="1"/>
  <c r="A8600" i="1"/>
  <c r="A8601" i="1"/>
  <c r="A8602" i="1"/>
  <c r="A8605" i="1"/>
  <c r="A8610" i="1"/>
  <c r="A8611" i="1"/>
  <c r="A8612" i="1"/>
  <c r="A8614" i="1"/>
  <c r="A8618" i="1"/>
  <c r="A8621" i="1"/>
  <c r="A8622" i="1"/>
  <c r="A8623" i="1"/>
  <c r="A8624" i="1"/>
  <c r="A8626" i="1"/>
  <c r="A8632" i="1"/>
  <c r="A8636" i="1"/>
  <c r="A8637" i="1"/>
  <c r="A8648" i="1"/>
  <c r="A8655" i="1"/>
  <c r="A8656" i="1"/>
  <c r="A8657" i="1"/>
  <c r="A8662" i="1"/>
  <c r="A8668" i="1"/>
  <c r="A8672" i="1"/>
  <c r="A8680" i="1"/>
  <c r="A8682" i="1"/>
  <c r="A8695" i="1"/>
  <c r="A8700" i="1"/>
  <c r="A8701" i="1"/>
  <c r="A8711" i="1"/>
  <c r="A8712" i="1"/>
  <c r="A8713" i="1"/>
  <c r="A8714" i="1"/>
  <c r="A8717" i="1"/>
  <c r="A8720" i="1"/>
  <c r="A8721" i="1"/>
  <c r="A8732" i="1"/>
  <c r="A8739" i="1"/>
  <c r="A8741" i="1"/>
  <c r="A8742" i="1"/>
  <c r="A8743" i="1"/>
  <c r="A8746" i="1"/>
  <c r="A8747" i="1"/>
  <c r="A8749" i="1"/>
  <c r="A8751" i="1"/>
  <c r="A8754" i="1"/>
  <c r="A8756" i="1"/>
  <c r="A8759" i="1"/>
  <c r="A8762" i="1"/>
  <c r="A8763" i="1"/>
  <c r="A8767" i="1"/>
  <c r="A8768" i="1"/>
  <c r="A8769" i="1"/>
  <c r="A8770" i="1"/>
  <c r="A8771" i="1"/>
  <c r="A8772" i="1"/>
  <c r="A8780" i="1"/>
  <c r="A8782" i="1"/>
  <c r="A8783" i="1"/>
  <c r="A8784" i="1"/>
  <c r="A8786" i="1"/>
  <c r="A8788" i="1"/>
  <c r="A8789" i="1"/>
  <c r="A8793" i="1"/>
  <c r="A8794" i="1"/>
  <c r="A8795" i="1"/>
  <c r="A8799" i="1"/>
  <c r="A8803" i="1"/>
  <c r="A8805" i="1"/>
  <c r="A8807" i="1"/>
  <c r="A8808" i="1"/>
  <c r="A8810" i="1"/>
  <c r="A8812" i="1"/>
  <c r="A8814" i="1"/>
  <c r="A8822" i="1"/>
  <c r="A8826" i="1"/>
  <c r="A8828" i="1"/>
  <c r="A8829" i="1"/>
  <c r="A8833" i="1"/>
  <c r="A8837" i="1"/>
  <c r="A8838" i="1"/>
  <c r="A8841" i="1"/>
  <c r="A8843" i="1"/>
  <c r="A8851" i="1"/>
  <c r="A8857" i="1"/>
  <c r="A8858" i="1"/>
  <c r="A8864" i="1"/>
  <c r="A8870" i="1"/>
  <c r="A8872" i="1"/>
  <c r="A8877" i="1"/>
  <c r="A8879" i="1"/>
  <c r="A8880" i="1"/>
  <c r="A8883" i="1"/>
  <c r="A8886" i="1"/>
  <c r="A8890" i="1"/>
  <c r="A8892" i="1"/>
  <c r="A8894" i="1"/>
  <c r="A8895" i="1"/>
  <c r="A8896" i="1"/>
  <c r="A8897" i="1"/>
  <c r="A8898" i="1"/>
  <c r="A8899" i="1"/>
  <c r="A8904" i="1"/>
  <c r="A8906" i="1"/>
  <c r="A8909" i="1"/>
  <c r="A8917" i="1"/>
  <c r="A8919" i="1"/>
  <c r="A8920" i="1"/>
  <c r="A8921" i="1"/>
  <c r="A8922" i="1"/>
  <c r="A8923" i="1"/>
  <c r="A8924" i="1"/>
  <c r="A8925" i="1"/>
  <c r="A8926" i="1"/>
  <c r="A8927" i="1"/>
  <c r="A8928" i="1"/>
  <c r="A8931" i="1"/>
  <c r="A8933" i="1"/>
  <c r="A8934" i="1"/>
  <c r="A8939" i="1"/>
  <c r="A8940" i="1"/>
  <c r="A8943" i="1"/>
  <c r="A8945" i="1"/>
  <c r="A8948" i="1"/>
  <c r="A8951" i="1"/>
  <c r="A8953" i="1"/>
  <c r="A8955" i="1"/>
  <c r="A8961" i="1"/>
  <c r="A8970" i="1"/>
  <c r="A8974" i="1"/>
  <c r="A8975" i="1"/>
  <c r="A8976" i="1"/>
  <c r="A8977" i="1"/>
  <c r="A8982" i="1"/>
  <c r="A8987" i="1"/>
  <c r="A8988" i="1"/>
  <c r="A8990" i="1"/>
  <c r="A8998" i="1"/>
  <c r="A9001" i="1"/>
  <c r="A9004" i="1"/>
  <c r="A9005" i="1"/>
  <c r="A9007" i="1"/>
  <c r="A9010" i="1"/>
  <c r="A9013" i="1"/>
  <c r="A9017" i="1"/>
  <c r="A9021" i="1"/>
  <c r="A9022" i="1"/>
  <c r="A9026" i="1"/>
  <c r="A9028" i="1"/>
  <c r="A9029" i="1"/>
  <c r="A9030" i="1"/>
  <c r="A9034" i="1"/>
  <c r="A9038" i="1"/>
  <c r="A9039" i="1"/>
  <c r="A9040" i="1"/>
  <c r="A9048" i="1"/>
  <c r="A9049" i="1"/>
  <c r="A9052" i="1"/>
  <c r="A9058" i="1"/>
  <c r="A9059" i="1"/>
  <c r="A9062" i="1"/>
  <c r="A9066" i="1"/>
  <c r="A9067" i="1"/>
  <c r="A9072" i="1"/>
  <c r="A9075" i="1"/>
  <c r="A9077" i="1"/>
  <c r="A9078" i="1"/>
  <c r="A9080" i="1"/>
  <c r="A9081" i="1"/>
  <c r="A9086" i="1"/>
  <c r="A9087" i="1"/>
  <c r="A9090" i="1"/>
  <c r="A9094" i="1"/>
  <c r="A9095" i="1"/>
  <c r="A9096" i="1"/>
  <c r="A9103" i="1"/>
  <c r="A9104" i="1"/>
  <c r="A9107" i="1"/>
  <c r="A9109" i="1"/>
  <c r="A9112" i="1"/>
  <c r="A9113" i="1"/>
  <c r="A9124" i="1"/>
  <c r="A9125" i="1"/>
  <c r="A9147" i="1"/>
  <c r="A9149" i="1"/>
  <c r="A9151" i="1"/>
  <c r="A9155" i="1"/>
  <c r="A9162" i="1"/>
  <c r="A9163" i="1"/>
  <c r="A9165" i="1"/>
  <c r="A9167" i="1"/>
  <c r="A9169" i="1"/>
  <c r="A9170" i="1"/>
  <c r="A9171" i="1"/>
  <c r="A9173" i="1"/>
  <c r="A9181" i="1"/>
  <c r="A9182" i="1"/>
  <c r="A9187" i="1"/>
  <c r="A9188" i="1"/>
  <c r="A9192" i="1"/>
  <c r="A9193" i="1"/>
  <c r="A9206" i="1"/>
  <c r="A9208" i="1"/>
  <c r="A9209" i="1"/>
  <c r="A9210" i="1"/>
  <c r="A9216" i="1"/>
  <c r="A9218" i="1"/>
  <c r="A9219" i="1"/>
  <c r="A9222" i="1"/>
  <c r="A9223" i="1"/>
  <c r="A9224" i="1"/>
  <c r="A9226" i="1"/>
  <c r="A9228" i="1"/>
  <c r="A9230" i="1"/>
  <c r="A9231" i="1"/>
  <c r="A9233" i="1"/>
  <c r="A9243" i="1"/>
  <c r="A9245" i="1"/>
  <c r="A9246" i="1"/>
  <c r="A9255" i="1"/>
  <c r="A9256" i="1"/>
  <c r="A9257" i="1"/>
  <c r="A9261" i="1"/>
  <c r="A9263" i="1"/>
  <c r="A9264" i="1"/>
  <c r="A9266" i="1"/>
  <c r="A9268" i="1"/>
  <c r="A9271" i="1"/>
  <c r="A9275" i="1"/>
  <c r="A9280" i="1"/>
  <c r="A9286" i="1"/>
  <c r="A9287" i="1"/>
  <c r="A9290" i="1"/>
  <c r="A9304" i="1"/>
  <c r="A9305" i="1"/>
  <c r="A9310" i="1"/>
  <c r="A9312" i="1"/>
  <c r="A9315" i="1"/>
  <c r="A9321" i="1"/>
  <c r="A9323" i="1"/>
  <c r="A9324" i="1"/>
  <c r="A9328" i="1"/>
  <c r="A9333" i="1"/>
  <c r="A9339" i="1"/>
  <c r="A9342" i="1"/>
  <c r="A9352" i="1"/>
  <c r="A9357" i="1"/>
  <c r="A9361" i="1"/>
  <c r="A9362" i="1"/>
  <c r="A9365" i="1"/>
  <c r="A9367" i="1"/>
  <c r="A9369" i="1"/>
  <c r="A9370" i="1"/>
  <c r="A9373" i="1"/>
  <c r="A9375" i="1"/>
  <c r="A9376" i="1"/>
  <c r="A9379" i="1"/>
  <c r="A9384" i="1"/>
  <c r="A9385" i="1"/>
  <c r="A9393" i="1"/>
  <c r="A9395" i="1"/>
  <c r="A9396" i="1"/>
  <c r="A9398" i="1"/>
  <c r="A9402" i="1"/>
  <c r="A9403" i="1"/>
  <c r="A9406" i="1"/>
  <c r="A9407" i="1"/>
  <c r="A9409" i="1"/>
  <c r="A9412" i="1"/>
  <c r="A9416" i="1"/>
  <c r="A9421" i="1"/>
  <c r="A9423" i="1"/>
  <c r="A9424" i="1"/>
  <c r="A9426" i="1"/>
  <c r="A9427" i="1"/>
  <c r="A9430" i="1"/>
  <c r="A9432" i="1"/>
  <c r="A9434" i="1"/>
  <c r="A9435" i="1"/>
  <c r="A9436" i="1"/>
  <c r="A9437" i="1"/>
  <c r="A9439" i="1"/>
  <c r="A9440" i="1"/>
  <c r="A9445" i="1"/>
  <c r="A9447" i="1"/>
  <c r="A9448" i="1"/>
  <c r="A9450" i="1"/>
  <c r="A9451" i="1"/>
  <c r="A9454" i="1"/>
  <c r="A9455" i="1"/>
  <c r="A9462" i="1"/>
  <c r="A9469" i="1"/>
  <c r="A9479" i="1"/>
  <c r="A9480" i="1"/>
  <c r="A9484" i="1"/>
  <c r="A9485" i="1"/>
  <c r="A9486" i="1"/>
  <c r="A9497" i="1"/>
  <c r="A9506" i="1"/>
  <c r="A9511" i="1"/>
  <c r="A9527" i="1"/>
  <c r="A9530" i="1"/>
  <c r="A9533" i="1"/>
  <c r="A9543" i="1"/>
  <c r="A9550" i="1"/>
  <c r="A9551" i="1"/>
  <c r="A9552" i="1"/>
  <c r="A9553" i="1"/>
  <c r="A9554" i="1"/>
  <c r="A9555" i="1"/>
  <c r="A9558" i="1"/>
  <c r="A9561" i="1"/>
  <c r="A9571" i="1"/>
  <c r="A9576" i="1"/>
  <c r="A9577" i="1"/>
  <c r="A9578" i="1"/>
  <c r="A9582" i="1"/>
  <c r="A9583" i="1"/>
  <c r="A9584" i="1"/>
  <c r="A9586" i="1"/>
  <c r="A9589" i="1"/>
  <c r="A9596" i="1"/>
  <c r="A9598" i="1"/>
  <c r="A9599" i="1"/>
  <c r="A9602" i="1"/>
  <c r="A9605" i="1"/>
  <c r="A9607" i="1"/>
  <c r="A9608" i="1"/>
  <c r="A9610" i="1"/>
  <c r="A9611" i="1"/>
  <c r="A9613" i="1"/>
  <c r="A9615" i="1"/>
  <c r="A9616" i="1"/>
  <c r="A9619" i="1"/>
  <c r="A9620" i="1"/>
  <c r="A9624" i="1"/>
  <c r="A9625" i="1"/>
  <c r="A9626" i="1"/>
  <c r="A9628" i="1"/>
  <c r="A9630" i="1"/>
  <c r="A9633" i="1"/>
  <c r="A9636" i="1"/>
  <c r="A9638" i="1"/>
  <c r="A9644" i="1"/>
  <c r="A9647" i="1"/>
  <c r="A9650" i="1"/>
  <c r="A9653" i="1"/>
  <c r="A9654" i="1"/>
  <c r="A9656" i="1"/>
  <c r="A9668" i="1"/>
  <c r="A9669" i="1"/>
  <c r="A9671" i="1"/>
  <c r="A9672" i="1"/>
  <c r="A9675" i="1"/>
  <c r="A9676" i="1"/>
  <c r="A9679" i="1"/>
  <c r="A9681" i="1"/>
  <c r="A9684" i="1"/>
  <c r="A9687" i="1"/>
  <c r="A9688" i="1"/>
  <c r="A9689" i="1"/>
  <c r="A9696" i="1"/>
  <c r="A9699" i="1"/>
  <c r="A9702" i="1"/>
  <c r="A9704" i="1"/>
  <c r="A9708" i="1"/>
  <c r="A9710" i="1"/>
  <c r="A9711" i="1"/>
  <c r="A9713" i="1"/>
  <c r="A9714" i="1"/>
  <c r="A9718" i="1"/>
  <c r="A9724" i="1"/>
  <c r="A9726" i="1"/>
  <c r="A9733" i="1"/>
  <c r="A9739" i="1"/>
  <c r="A9740" i="1"/>
  <c r="A9741" i="1"/>
  <c r="A9742" i="1"/>
  <c r="A9743" i="1"/>
  <c r="A9747" i="1"/>
  <c r="A9749" i="1"/>
  <c r="A9751" i="1"/>
  <c r="A9755" i="1"/>
  <c r="A9756" i="1"/>
  <c r="A9760" i="1"/>
  <c r="A9764" i="1"/>
  <c r="A9768" i="1"/>
  <c r="A9770" i="1"/>
  <c r="A9772" i="1"/>
  <c r="A9775" i="1"/>
  <c r="A9781" i="1"/>
  <c r="A9788" i="1"/>
  <c r="A9789" i="1"/>
  <c r="A9793" i="1"/>
  <c r="A9795" i="1"/>
  <c r="A9805" i="1"/>
  <c r="A9809" i="1"/>
  <c r="A9810" i="1"/>
  <c r="A9812" i="1"/>
  <c r="A9823" i="1"/>
  <c r="A9824" i="1"/>
  <c r="A9829" i="1"/>
  <c r="A9833" i="1"/>
  <c r="A9843" i="1"/>
  <c r="A9845" i="1"/>
  <c r="A9847" i="1"/>
  <c r="A9852" i="1"/>
  <c r="A9856" i="1"/>
  <c r="A9857" i="1"/>
  <c r="A9859" i="1"/>
  <c r="A9860" i="1"/>
  <c r="A9862" i="1"/>
  <c r="A9865" i="1"/>
  <c r="A9868" i="1"/>
  <c r="A9878" i="1"/>
  <c r="A9882" i="1"/>
  <c r="A9886" i="1"/>
  <c r="A9887" i="1"/>
  <c r="A9890" i="1"/>
  <c r="A9891" i="1"/>
  <c r="A9892" i="1"/>
  <c r="A9898" i="1"/>
  <c r="A9900" i="1"/>
  <c r="A9904" i="1"/>
  <c r="A9905" i="1"/>
  <c r="A9906" i="1"/>
  <c r="A9909" i="1"/>
  <c r="A9912" i="1"/>
  <c r="A9914" i="1"/>
  <c r="A9921" i="1"/>
  <c r="A9922" i="1"/>
  <c r="A9923" i="1"/>
  <c r="A9925" i="1"/>
  <c r="A9930" i="1"/>
  <c r="A9935" i="1"/>
  <c r="A9937" i="1"/>
  <c r="A9939" i="1"/>
  <c r="A9941" i="1"/>
  <c r="A9943" i="1"/>
  <c r="A9944" i="1"/>
  <c r="A9946" i="1"/>
  <c r="A9947" i="1"/>
  <c r="A9948" i="1"/>
  <c r="A9950" i="1"/>
  <c r="A9951" i="1"/>
  <c r="A9956" i="1"/>
  <c r="A9958" i="1"/>
  <c r="A9960" i="1"/>
  <c r="A9963" i="1"/>
  <c r="A9966" i="1"/>
  <c r="A9969" i="1"/>
  <c r="A9972" i="1"/>
  <c r="A9973" i="1"/>
  <c r="A9976" i="1"/>
  <c r="A9978" i="1"/>
  <c r="A9979" i="1"/>
  <c r="A9980" i="1"/>
  <c r="A9985" i="1"/>
  <c r="A9986" i="1"/>
  <c r="A9987" i="1"/>
  <c r="A9991" i="1"/>
  <c r="A9992" i="1"/>
  <c r="A9994" i="1"/>
  <c r="A9995" i="1"/>
  <c r="A9997" i="1"/>
  <c r="A9999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<sst xmlns="http://schemas.openxmlformats.org/spreadsheetml/2006/main" count="2" uniqueCount="2">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</sst>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General</c:formatCode>
                <c:ptCount val="10000"/>
                <c:pt idx="0">
                  <c:v>-10.6795115637</c:v>
                </c:pt>
                <c:pt idx="1">
                  <c:v>-9.1325353655000008</c:v>
                </c:pt>
                <c:pt idx="2">
                  <c:v>1.2223545938</c:v>
                </c:pt>
                <c:pt idx="3">
                  <c:v>-11.636804639199999</c:v>
                </c:pt>
                <c:pt idx="4">
                  <c:v>-9.4356021534999996</c:v>
                </c:pt>
                <c:pt idx="5">
                  <c:v>0.77799013009999995</c:v>
                </c:pt>
                <c:pt idx="6">
                  <c:v>-12.7595087438</c:v>
                </c:pt>
                <c:pt idx="7">
                  <c:v>3.9824551010000002</c:v>
                </c:pt>
                <c:pt idx="8">
                  <c:v>6.3415588999999994E-2</c:v>
                </c:pt>
                <c:pt idx="9">
                  <c:v>3.1542615919000001</c:v>
                </c:pt>
                <c:pt idx="10">
                  <c:v>-10.632549283399999</c:v>
                </c:pt>
                <c:pt idx="11">
                  <c:v>-9.4223118898999996</c:v>
                </c:pt>
                <c:pt idx="12">
                  <c:v>2.3844358178</c:v>
                </c:pt>
                <c:pt idx="13">
                  <c:v>3.2312737012000001</c:v>
                </c:pt>
                <c:pt idx="14">
                  <c:v>4.3188661617999999</c:v>
                </c:pt>
                <c:pt idx="15">
                  <c:v>3.8351447525000002</c:v>
                </c:pt>
                <c:pt idx="16">
                  <c:v>2.4791691709000001</c:v>
                </c:pt>
                <c:pt idx="17">
                  <c:v>-9.9279162137999997</c:v>
                </c:pt>
                <c:pt idx="18">
                  <c:v>-10.899062801199999</c:v>
                </c:pt>
                <c:pt idx="19">
                  <c:v>1.7177272213999999</c:v>
                </c:pt>
                <c:pt idx="20">
                  <c:v>1.9175551807</c:v>
                </c:pt>
                <c:pt idx="21">
                  <c:v>2.3535796845000001</c:v>
                </c:pt>
                <c:pt idx="22">
                  <c:v>2.3175502319999999</c:v>
                </c:pt>
                <c:pt idx="23">
                  <c:v>3.4663150273999999</c:v>
                </c:pt>
                <c:pt idx="24">
                  <c:v>1.9038047322</c:v>
                </c:pt>
                <c:pt idx="25">
                  <c:v>1.9310934537</c:v>
                </c:pt>
                <c:pt idx="26">
                  <c:v>-10.073406529</c:v>
                </c:pt>
                <c:pt idx="27">
                  <c:v>1.8113041775000001</c:v>
                </c:pt>
                <c:pt idx="28">
                  <c:v>3.1531567707999999</c:v>
                </c:pt>
                <c:pt idx="29">
                  <c:v>-9.2693415582000007</c:v>
                </c:pt>
                <c:pt idx="30">
                  <c:v>2.9480918852000002</c:v>
                </c:pt>
                <c:pt idx="31">
                  <c:v>-9.3983484682</c:v>
                </c:pt>
                <c:pt idx="32">
                  <c:v>3.4181331340000001</c:v>
                </c:pt>
                <c:pt idx="33">
                  <c:v>-9.4936318425999993</c:v>
                </c:pt>
                <c:pt idx="34">
                  <c:v>-10.847293030599999</c:v>
                </c:pt>
                <c:pt idx="35">
                  <c:v>1.0796512752</c:v>
                </c:pt>
                <c:pt idx="36">
                  <c:v>1.5101313745</c:v>
                </c:pt>
                <c:pt idx="37">
                  <c:v>4.9421799045999997</c:v>
                </c:pt>
                <c:pt idx="38">
                  <c:v>4.7827377807999998</c:v>
                </c:pt>
                <c:pt idx="39">
                  <c:v>-10.4656767096</c:v>
                </c:pt>
                <c:pt idx="40">
                  <c:v>1.5336197447</c:v>
                </c:pt>
                <c:pt idx="41">
                  <c:v>0.73038041180000002</c:v>
                </c:pt>
                <c:pt idx="42">
                  <c:v>3.0459962607</c:v>
                </c:pt>
                <c:pt idx="43">
                  <c:v>-10.246870746800001</c:v>
                </c:pt>
                <c:pt idx="44">
                  <c:v>1.575910224</c:v>
                </c:pt>
                <c:pt idx="45">
                  <c:v>-11.4409686861</c:v>
                </c:pt>
                <c:pt idx="46">
                  <c:v>3.3585303925000001</c:v>
                </c:pt>
                <c:pt idx="47">
                  <c:v>-10.476247069899999</c:v>
                </c:pt>
                <c:pt idx="48">
                  <c:v>5.1131717123999998</c:v>
                </c:pt>
                <c:pt idx="49">
                  <c:v>4.6193594652999996</c:v>
                </c:pt>
                <c:pt idx="50">
                  <c:v>3.5538571876999998</c:v>
                </c:pt>
                <c:pt idx="51">
                  <c:v>1.1885696172</c:v>
                </c:pt>
                <c:pt idx="52">
                  <c:v>-10.075036441</c:v>
                </c:pt>
                <c:pt idx="53">
                  <c:v>2.1355263475999999</c:v>
                </c:pt>
                <c:pt idx="54">
                  <c:v>2.0160494871000001</c:v>
                </c:pt>
                <c:pt idx="55">
                  <c:v>4.9039000242000004</c:v>
                </c:pt>
                <c:pt idx="56">
                  <c:v>-10.6046336713</c:v>
                </c:pt>
                <c:pt idx="57">
                  <c:v>2.7458400244000001</c:v>
                </c:pt>
                <c:pt idx="58">
                  <c:v>2.5267134549999999</c:v>
                </c:pt>
                <c:pt idx="59">
                  <c:v>3.6287279212999999</c:v>
                </c:pt>
                <c:pt idx="60">
                  <c:v>1.3923971959999999</c:v>
                </c:pt>
                <c:pt idx="61">
                  <c:v>1.181347919</c:v>
                </c:pt>
                <c:pt idx="62">
                  <c:v>1.946909228</c:v>
                </c:pt>
                <c:pt idx="63">
                  <c:v>2.3116015342999998</c:v>
                </c:pt>
                <c:pt idx="64">
                  <c:v>0.58973428449999998</c:v>
                </c:pt>
                <c:pt idx="65">
                  <c:v>2.1904455974000001</c:v>
                </c:pt>
                <c:pt idx="66">
                  <c:v>4.2227465443999996</c:v>
                </c:pt>
                <c:pt idx="67">
                  <c:v>-10.269082474699999</c:v>
                </c:pt>
                <c:pt idx="68">
                  <c:v>3.8443195457999999</c:v>
                </c:pt>
                <c:pt idx="69">
                  <c:v>2.9289507071999998</c:v>
                </c:pt>
                <c:pt idx="70">
                  <c:v>5.1200095628</c:v>
                </c:pt>
                <c:pt idx="71">
                  <c:v>3.9544255304</c:v>
                </c:pt>
                <c:pt idx="72">
                  <c:v>-10.770455092600001</c:v>
                </c:pt>
                <c:pt idx="73">
                  <c:v>4.5298196857999997</c:v>
                </c:pt>
                <c:pt idx="74">
                  <c:v>3.3988927416000001</c:v>
                </c:pt>
                <c:pt idx="75">
                  <c:v>2.5996932376999999</c:v>
                </c:pt>
                <c:pt idx="76">
                  <c:v>4.0158981825</c:v>
                </c:pt>
                <c:pt idx="77">
                  <c:v>0.85745805060000002</c:v>
                </c:pt>
                <c:pt idx="78">
                  <c:v>4.2147373552999996</c:v>
                </c:pt>
                <c:pt idx="79">
                  <c:v>4.8213699004999997</c:v>
                </c:pt>
                <c:pt idx="80">
                  <c:v>3.1764305264999999</c:v>
                </c:pt>
                <c:pt idx="81">
                  <c:v>1.7198748262000001</c:v>
                </c:pt>
                <c:pt idx="82">
                  <c:v>2.8693834692000002</c:v>
                </c:pt>
                <c:pt idx="83">
                  <c:v>-10.013907290000001</c:v>
                </c:pt>
                <c:pt idx="84">
                  <c:v>2.4035439659</c:v>
                </c:pt>
                <c:pt idx="85">
                  <c:v>3.9731560236000001</c:v>
                </c:pt>
                <c:pt idx="86">
                  <c:v>-10.2405455424</c:v>
                </c:pt>
                <c:pt idx="87">
                  <c:v>2.1901715596</c:v>
                </c:pt>
                <c:pt idx="88">
                  <c:v>3.1284905219999999</c:v>
                </c:pt>
                <c:pt idx="89">
                  <c:v>0.12731933719999999</c:v>
                </c:pt>
                <c:pt idx="90">
                  <c:v>-9.7373354694999996</c:v>
                </c:pt>
                <c:pt idx="91">
                  <c:v>-9.2306105896999995</c:v>
                </c:pt>
                <c:pt idx="92">
                  <c:v>0.98658472050000001</c:v>
                </c:pt>
                <c:pt idx="93">
                  <c:v>3.1281018681999999</c:v>
                </c:pt>
                <c:pt idx="94">
                  <c:v>3.6488104356000002</c:v>
                </c:pt>
                <c:pt idx="95">
                  <c:v>5.0532030151000003</c:v>
                </c:pt>
                <c:pt idx="96">
                  <c:v>4.1574390302999999</c:v>
                </c:pt>
                <c:pt idx="97">
                  <c:v>3.3586340479999999</c:v>
                </c:pt>
                <c:pt idx="98">
                  <c:v>-10.8246090571</c:v>
                </c:pt>
                <c:pt idx="99">
                  <c:v>1.1650629992999999</c:v>
                </c:pt>
                <c:pt idx="100">
                  <c:v>-11.219491076000001</c:v>
                </c:pt>
                <c:pt idx="101">
                  <c:v>0.73131951709999998</c:v>
                </c:pt>
                <c:pt idx="102">
                  <c:v>3.8498327050999999</c:v>
                </c:pt>
                <c:pt idx="103">
                  <c:v>2.9982252483999998</c:v>
                </c:pt>
                <c:pt idx="104">
                  <c:v>-9.8270013527</c:v>
                </c:pt>
                <c:pt idx="105">
                  <c:v>0.81761518020000001</c:v>
                </c:pt>
                <c:pt idx="106">
                  <c:v>1.7246466079</c:v>
                </c:pt>
                <c:pt idx="107">
                  <c:v>2.7400536077000002</c:v>
                </c:pt>
                <c:pt idx="108">
                  <c:v>5.0833976685</c:v>
                </c:pt>
                <c:pt idx="109">
                  <c:v>3.4132336376999999</c:v>
                </c:pt>
                <c:pt idx="110">
                  <c:v>-11.4203243752</c:v>
                </c:pt>
                <c:pt idx="111">
                  <c:v>1.5867992215</c:v>
                </c:pt>
                <c:pt idx="112">
                  <c:v>1.1697762273000001</c:v>
                </c:pt>
                <c:pt idx="113">
                  <c:v>4.4705342371999999</c:v>
                </c:pt>
                <c:pt idx="114">
                  <c:v>3.5671267215000002</c:v>
                </c:pt>
                <c:pt idx="115">
                  <c:v>1.7803965213999999</c:v>
                </c:pt>
                <c:pt idx="116">
                  <c:v>-10.672132253299999</c:v>
                </c:pt>
                <c:pt idx="117">
                  <c:v>-10.714543758</c:v>
                </c:pt>
                <c:pt idx="118">
                  <c:v>3.0350020359999998</c:v>
                </c:pt>
                <c:pt idx="119">
                  <c:v>1.4129298252</c:v>
                </c:pt>
                <c:pt idx="120">
                  <c:v>-8.7125285303000002</c:v>
                </c:pt>
                <c:pt idx="121">
                  <c:v>3.2372664902000001</c:v>
                </c:pt>
                <c:pt idx="122">
                  <c:v>-11.4450455272</c:v>
                </c:pt>
                <c:pt idx="123">
                  <c:v>2.6750242822999999</c:v>
                </c:pt>
                <c:pt idx="124">
                  <c:v>3.0877203244999998</c:v>
                </c:pt>
                <c:pt idx="125">
                  <c:v>2.0638974996999999</c:v>
                </c:pt>
                <c:pt idx="126">
                  <c:v>-10.4062232323</c:v>
                </c:pt>
                <c:pt idx="127">
                  <c:v>-9.3752948252999992</c:v>
                </c:pt>
                <c:pt idx="128">
                  <c:v>3.6171732273999999</c:v>
                </c:pt>
                <c:pt idx="129">
                  <c:v>2.0630687448999998</c:v>
                </c:pt>
                <c:pt idx="130">
                  <c:v>1.5938478305999999</c:v>
                </c:pt>
                <c:pt idx="131">
                  <c:v>-11.0307818003</c:v>
                </c:pt>
                <c:pt idx="132">
                  <c:v>-10.507304061899999</c:v>
                </c:pt>
                <c:pt idx="133">
                  <c:v>-10.3187285198</c:v>
                </c:pt>
                <c:pt idx="134">
                  <c:v>-10.905139549399999</c:v>
                </c:pt>
                <c:pt idx="135">
                  <c:v>-10.9334087897</c:v>
                </c:pt>
                <c:pt idx="136">
                  <c:v>3.3500906074999999</c:v>
                </c:pt>
                <c:pt idx="137">
                  <c:v>2.2515103747</c:v>
                </c:pt>
                <c:pt idx="138">
                  <c:v>3.2819371750999999</c:v>
                </c:pt>
                <c:pt idx="139">
                  <c:v>-10.3215646014</c:v>
                </c:pt>
                <c:pt idx="140">
                  <c:v>4.2714893177000004</c:v>
                </c:pt>
                <c:pt idx="141">
                  <c:v>3.4376822039000001</c:v>
                </c:pt>
                <c:pt idx="142">
                  <c:v>3.1396430402000002</c:v>
                </c:pt>
                <c:pt idx="143">
                  <c:v>-9.9347357229999993</c:v>
                </c:pt>
                <c:pt idx="144">
                  <c:v>3.0133461724999999</c:v>
                </c:pt>
                <c:pt idx="145">
                  <c:v>-9.7682853874000006</c:v>
                </c:pt>
                <c:pt idx="146">
                  <c:v>-11.597161088</c:v>
                </c:pt>
                <c:pt idx="147">
                  <c:v>-8.1739289468000003</c:v>
                </c:pt>
                <c:pt idx="148">
                  <c:v>2.8864119734</c:v>
                </c:pt>
                <c:pt idx="149">
                  <c:v>2.4986991508999998</c:v>
                </c:pt>
                <c:pt idx="150">
                  <c:v>2.1233245606</c:v>
                </c:pt>
                <c:pt idx="151">
                  <c:v>3.0427342606000001</c:v>
                </c:pt>
                <c:pt idx="152">
                  <c:v>2.3135427333999998</c:v>
                </c:pt>
                <c:pt idx="153">
                  <c:v>2.2004861465999999</c:v>
                </c:pt>
                <c:pt idx="154">
                  <c:v>4.6051522264999996</c:v>
                </c:pt>
                <c:pt idx="155">
                  <c:v>1.8818745038</c:v>
                </c:pt>
                <c:pt idx="156">
                  <c:v>5.6163352354000002</c:v>
                </c:pt>
                <c:pt idx="157">
                  <c:v>1.4727836942000001</c:v>
                </c:pt>
                <c:pt idx="158">
                  <c:v>3.2965116221000001</c:v>
                </c:pt>
                <c:pt idx="159">
                  <c:v>3.3119564554999998</c:v>
                </c:pt>
                <c:pt idx="160">
                  <c:v>-11.5642073218</c:v>
                </c:pt>
                <c:pt idx="161">
                  <c:v>1.8436606016999999</c:v>
                </c:pt>
                <c:pt idx="162">
                  <c:v>2.1973291153000001</c:v>
                </c:pt>
                <c:pt idx="163">
                  <c:v>3.4297976645000001</c:v>
                </c:pt>
                <c:pt idx="164">
                  <c:v>2.9998543616000002</c:v>
                </c:pt>
                <c:pt idx="165">
                  <c:v>-11.4597399803</c:v>
                </c:pt>
                <c:pt idx="166">
                  <c:v>2.2386094045</c:v>
                </c:pt>
                <c:pt idx="167">
                  <c:v>-9.4214498844999994</c:v>
                </c:pt>
                <c:pt idx="168">
                  <c:v>-10.254163290099999</c:v>
                </c:pt>
                <c:pt idx="169">
                  <c:v>-10.1090812137</c:v>
                </c:pt>
                <c:pt idx="170">
                  <c:v>1.9062218352</c:v>
                </c:pt>
                <c:pt idx="171">
                  <c:v>3.9953928108999999</c:v>
                </c:pt>
                <c:pt idx="172">
                  <c:v>3.1456707492999998</c:v>
                </c:pt>
                <c:pt idx="173">
                  <c:v>4.6677397900999997</c:v>
                </c:pt>
                <c:pt idx="174">
                  <c:v>0.63626707849999997</c:v>
                </c:pt>
                <c:pt idx="175">
                  <c:v>3.0199113400000002</c:v>
                </c:pt>
                <c:pt idx="176">
                  <c:v>2.1982218964000002</c:v>
                </c:pt>
                <c:pt idx="177">
                  <c:v>4.7006683639000002</c:v>
                </c:pt>
                <c:pt idx="178">
                  <c:v>-10.495852446700001</c:v>
                </c:pt>
                <c:pt idx="179">
                  <c:v>3.9545698957000002</c:v>
                </c:pt>
                <c:pt idx="180">
                  <c:v>3.7807242069</c:v>
                </c:pt>
                <c:pt idx="181">
                  <c:v>2.9977225372</c:v>
                </c:pt>
                <c:pt idx="182">
                  <c:v>-11.6127057566</c:v>
                </c:pt>
                <c:pt idx="183">
                  <c:v>2.6527778965</c:v>
                </c:pt>
                <c:pt idx="184">
                  <c:v>2.8002720075999998</c:v>
                </c:pt>
                <c:pt idx="185">
                  <c:v>-9.5651247570999995</c:v>
                </c:pt>
                <c:pt idx="186">
                  <c:v>2.7086764548</c:v>
                </c:pt>
                <c:pt idx="187">
                  <c:v>4.2097752791999996</c:v>
                </c:pt>
                <c:pt idx="188">
                  <c:v>2.8426192446999998</c:v>
                </c:pt>
                <c:pt idx="189">
                  <c:v>3.7883380454000002</c:v>
                </c:pt>
                <c:pt idx="190">
                  <c:v>2.0580615250999998</c:v>
                </c:pt>
                <c:pt idx="191">
                  <c:v>2.7481011605000001</c:v>
                </c:pt>
                <c:pt idx="192">
                  <c:v>-10.1818913036</c:v>
                </c:pt>
                <c:pt idx="193">
                  <c:v>4.5516670060999997</c:v>
                </c:pt>
                <c:pt idx="194">
                  <c:v>4.4237723306000003</c:v>
                </c:pt>
                <c:pt idx="195">
                  <c:v>3.2088615653999999</c:v>
                </c:pt>
                <c:pt idx="196">
                  <c:v>4.4088408959000001</c:v>
                </c:pt>
                <c:pt idx="197">
                  <c:v>-12.169767631999999</c:v>
                </c:pt>
                <c:pt idx="198">
                  <c:v>3.3596964494999999</c:v>
                </c:pt>
                <c:pt idx="199">
                  <c:v>-8.7124967895999994</c:v>
                </c:pt>
                <c:pt idx="200">
                  <c:v>3.4910319644999999</c:v>
                </c:pt>
                <c:pt idx="201">
                  <c:v>-10.218834277599999</c:v>
                </c:pt>
                <c:pt idx="202">
                  <c:v>3.6510749886</c:v>
                </c:pt>
                <c:pt idx="203">
                  <c:v>1.8876945933</c:v>
                </c:pt>
                <c:pt idx="204">
                  <c:v>6.4235249005000004</c:v>
                </c:pt>
                <c:pt idx="205">
                  <c:v>2.6865986034999998</c:v>
                </c:pt>
                <c:pt idx="206">
                  <c:v>3.6564284697999998</c:v>
                </c:pt>
                <c:pt idx="207">
                  <c:v>-10.5136358092</c:v>
                </c:pt>
                <c:pt idx="208">
                  <c:v>2.9022439426000002</c:v>
                </c:pt>
                <c:pt idx="209">
                  <c:v>2.5769645483999999</c:v>
                </c:pt>
                <c:pt idx="210">
                  <c:v>-11.800887039999999</c:v>
                </c:pt>
                <c:pt idx="211">
                  <c:v>1.7338330657000001</c:v>
                </c:pt>
                <c:pt idx="212">
                  <c:v>-10.3803662301</c:v>
                </c:pt>
                <c:pt idx="213">
                  <c:v>4.3864192751999997</c:v>
                </c:pt>
                <c:pt idx="214">
                  <c:v>2.8278268664000001</c:v>
                </c:pt>
                <c:pt idx="215">
                  <c:v>1.0670672301999999</c:v>
                </c:pt>
                <c:pt idx="216">
                  <c:v>-9.6707820569000003</c:v>
                </c:pt>
                <c:pt idx="217">
                  <c:v>-10.406495620399999</c:v>
                </c:pt>
                <c:pt idx="218">
                  <c:v>-11.5571098579</c:v>
                </c:pt>
                <c:pt idx="219">
                  <c:v>3.3612710165999999</c:v>
                </c:pt>
                <c:pt idx="220">
                  <c:v>-9.4853465937999992</c:v>
                </c:pt>
                <c:pt idx="221">
                  <c:v>0.74945540300000002</c:v>
                </c:pt>
                <c:pt idx="222">
                  <c:v>3.4700325805999999</c:v>
                </c:pt>
                <c:pt idx="223">
                  <c:v>3.8560887733999998</c:v>
                </c:pt>
                <c:pt idx="224">
                  <c:v>3.6317633497999999</c:v>
                </c:pt>
                <c:pt idx="225">
                  <c:v>-9.6588692177999995</c:v>
                </c:pt>
                <c:pt idx="226">
                  <c:v>5.6393136617000001</c:v>
                </c:pt>
                <c:pt idx="227">
                  <c:v>-11.329804875800001</c:v>
                </c:pt>
                <c:pt idx="228">
                  <c:v>2.5995469318</c:v>
                </c:pt>
                <c:pt idx="229">
                  <c:v>-10.405648897500001</c:v>
                </c:pt>
                <c:pt idx="230">
                  <c:v>-11.887170552700001</c:v>
                </c:pt>
                <c:pt idx="231">
                  <c:v>2.669703728</c:v>
                </c:pt>
                <c:pt idx="232">
                  <c:v>3.756502357</c:v>
                </c:pt>
                <c:pt idx="233">
                  <c:v>-11.6399595699</c:v>
                </c:pt>
                <c:pt idx="234">
                  <c:v>2.3051069660999999</c:v>
                </c:pt>
                <c:pt idx="235">
                  <c:v>-10.6976342702</c:v>
                </c:pt>
                <c:pt idx="236">
                  <c:v>1.4749579444000001</c:v>
                </c:pt>
                <c:pt idx="237">
                  <c:v>3.5058674889999999</c:v>
                </c:pt>
                <c:pt idx="238">
                  <c:v>2.4610037889999998</c:v>
                </c:pt>
                <c:pt idx="239">
                  <c:v>1.9169144563</c:v>
                </c:pt>
                <c:pt idx="240">
                  <c:v>3.4977970816999999</c:v>
                </c:pt>
                <c:pt idx="241">
                  <c:v>4.6599544849000001</c:v>
                </c:pt>
                <c:pt idx="242">
                  <c:v>-10.479692243000001</c:v>
                </c:pt>
                <c:pt idx="243">
                  <c:v>-10.9231044697</c:v>
                </c:pt>
                <c:pt idx="244">
                  <c:v>-9.0130960139000003</c:v>
                </c:pt>
                <c:pt idx="245">
                  <c:v>2.4134014135999999</c:v>
                </c:pt>
                <c:pt idx="246">
                  <c:v>4.5004881190999999</c:v>
                </c:pt>
                <c:pt idx="247">
                  <c:v>-11.8347213644</c:v>
                </c:pt>
                <c:pt idx="248">
                  <c:v>1.83351098</c:v>
                </c:pt>
                <c:pt idx="249">
                  <c:v>5.1257796966000004</c:v>
                </c:pt>
                <c:pt idx="250">
                  <c:v>1.993071104</c:v>
                </c:pt>
                <c:pt idx="251">
                  <c:v>1.8973604432</c:v>
                </c:pt>
                <c:pt idx="252">
                  <c:v>1.5284941404000001</c:v>
                </c:pt>
                <c:pt idx="253">
                  <c:v>2.5354051544999998</c:v>
                </c:pt>
                <c:pt idx="254">
                  <c:v>-11.246194947199999</c:v>
                </c:pt>
                <c:pt idx="255">
                  <c:v>2.8205536279999999</c:v>
                </c:pt>
                <c:pt idx="256">
                  <c:v>-9.3562773771999996</c:v>
                </c:pt>
                <c:pt idx="257">
                  <c:v>2.8029306296000001</c:v>
                </c:pt>
                <c:pt idx="258">
                  <c:v>2.7301102273</c:v>
                </c:pt>
                <c:pt idx="259">
                  <c:v>-10.9719994277</c:v>
                </c:pt>
                <c:pt idx="260">
                  <c:v>0.8855527312</c:v>
                </c:pt>
                <c:pt idx="261">
                  <c:v>2.7799537312</c:v>
                </c:pt>
                <c:pt idx="262">
                  <c:v>2.4519547965999999</c:v>
                </c:pt>
                <c:pt idx="263">
                  <c:v>1.1575875536</c:v>
                </c:pt>
                <c:pt idx="264">
                  <c:v>-10.6038402419</c:v>
                </c:pt>
                <c:pt idx="265">
                  <c:v>-10.746528292500001</c:v>
                </c:pt>
                <c:pt idx="266">
                  <c:v>2.6515126622</c:v>
                </c:pt>
                <c:pt idx="267">
                  <c:v>-10.9433630464</c:v>
                </c:pt>
                <c:pt idx="268">
                  <c:v>-10.1385024827</c:v>
                </c:pt>
                <c:pt idx="269">
                  <c:v>2.5491578781999999</c:v>
                </c:pt>
                <c:pt idx="270">
                  <c:v>-10.454549542600001</c:v>
                </c:pt>
                <c:pt idx="271">
                  <c:v>-9.5618174676999992</c:v>
                </c:pt>
                <c:pt idx="272">
                  <c:v>2.5697194616000001</c:v>
                </c:pt>
                <c:pt idx="273">
                  <c:v>4.4457848515</c:v>
                </c:pt>
                <c:pt idx="274">
                  <c:v>2.5270716393999999</c:v>
                </c:pt>
                <c:pt idx="275">
                  <c:v>4.0754745218000004</c:v>
                </c:pt>
                <c:pt idx="276">
                  <c:v>-9.9615332082000005</c:v>
                </c:pt>
                <c:pt idx="277">
                  <c:v>2.900317861</c:v>
                </c:pt>
                <c:pt idx="278">
                  <c:v>-10.243739214</c:v>
                </c:pt>
                <c:pt idx="279">
                  <c:v>-10.188030251000001</c:v>
                </c:pt>
                <c:pt idx="280">
                  <c:v>3.9331642523000001</c:v>
                </c:pt>
                <c:pt idx="281">
                  <c:v>2.1867418137999999</c:v>
                </c:pt>
                <c:pt idx="282">
                  <c:v>1.1550450324999999</c:v>
                </c:pt>
                <c:pt idx="283">
                  <c:v>2.8289018714999998</c:v>
                </c:pt>
                <c:pt idx="284">
                  <c:v>1.545912401</c:v>
                </c:pt>
                <c:pt idx="285">
                  <c:v>3.6196914712999999</c:v>
                </c:pt>
                <c:pt idx="286">
                  <c:v>-10.6439922006</c:v>
                </c:pt>
                <c:pt idx="287">
                  <c:v>1.6227530476000001</c:v>
                </c:pt>
                <c:pt idx="288">
                  <c:v>2.0249132268999999</c:v>
                </c:pt>
                <c:pt idx="289">
                  <c:v>-9.6094447054999996</c:v>
                </c:pt>
                <c:pt idx="290">
                  <c:v>2.6554850884999999</c:v>
                </c:pt>
                <c:pt idx="291">
                  <c:v>-9.9488221375000006</c:v>
                </c:pt>
                <c:pt idx="292">
                  <c:v>2.9907910382999998</c:v>
                </c:pt>
                <c:pt idx="293">
                  <c:v>0.66283952420000003</c:v>
                </c:pt>
                <c:pt idx="294">
                  <c:v>2.4411922887999999</c:v>
                </c:pt>
                <c:pt idx="295">
                  <c:v>1.1524779596000001</c:v>
                </c:pt>
                <c:pt idx="296">
                  <c:v>-10.3740622927</c:v>
                </c:pt>
                <c:pt idx="297">
                  <c:v>-10.239329959499999</c:v>
                </c:pt>
                <c:pt idx="298">
                  <c:v>3.1154180650000001</c:v>
                </c:pt>
                <c:pt idx="299">
                  <c:v>3.8225382986000001</c:v>
                </c:pt>
                <c:pt idx="300">
                  <c:v>-11.366328255399999</c:v>
                </c:pt>
                <c:pt idx="301">
                  <c:v>2.2669848134000001</c:v>
                </c:pt>
                <c:pt idx="302">
                  <c:v>4.0632329259000004</c:v>
                </c:pt>
                <c:pt idx="303">
                  <c:v>2.8633184185</c:v>
                </c:pt>
                <c:pt idx="304">
                  <c:v>-10.828374500000001</c:v>
                </c:pt>
                <c:pt idx="305">
                  <c:v>-10.3732310546</c:v>
                </c:pt>
                <c:pt idx="306">
                  <c:v>2.0390366949000001</c:v>
                </c:pt>
                <c:pt idx="307">
                  <c:v>-10.6294191853</c:v>
                </c:pt>
                <c:pt idx="308">
                  <c:v>-9.1023907785000002</c:v>
                </c:pt>
                <c:pt idx="309">
                  <c:v>2.5628872980000001</c:v>
                </c:pt>
                <c:pt idx="310">
                  <c:v>1.5628998864999999</c:v>
                </c:pt>
                <c:pt idx="311">
                  <c:v>4.0061150041999998</c:v>
                </c:pt>
                <c:pt idx="312">
                  <c:v>1.6375781620000001</c:v>
                </c:pt>
                <c:pt idx="313">
                  <c:v>-10.416836509399999</c:v>
                </c:pt>
                <c:pt idx="314">
                  <c:v>-10.9954656526</c:v>
                </c:pt>
                <c:pt idx="315">
                  <c:v>-9.8291744212999994</c:v>
                </c:pt>
                <c:pt idx="316">
                  <c:v>4.2214962349</c:v>
                </c:pt>
                <c:pt idx="317">
                  <c:v>-9.4747958062999995</c:v>
                </c:pt>
                <c:pt idx="318">
                  <c:v>2.0747676687999999</c:v>
                </c:pt>
                <c:pt idx="319">
                  <c:v>-11.3416710476</c:v>
                </c:pt>
                <c:pt idx="320">
                  <c:v>-8.6678537005000003</c:v>
                </c:pt>
                <c:pt idx="321">
                  <c:v>2.6390579280000002</c:v>
                </c:pt>
                <c:pt idx="322">
                  <c:v>4.7895437240999996</c:v>
                </c:pt>
                <c:pt idx="323">
                  <c:v>-11.9506408589</c:v>
                </c:pt>
                <c:pt idx="324">
                  <c:v>-7.2171830366999998</c:v>
                </c:pt>
                <c:pt idx="325">
                  <c:v>-10.809215956499999</c:v>
                </c:pt>
                <c:pt idx="326">
                  <c:v>1.619418748</c:v>
                </c:pt>
                <c:pt idx="327">
                  <c:v>2.8195389150999999</c:v>
                </c:pt>
                <c:pt idx="328">
                  <c:v>3.250455476</c:v>
                </c:pt>
                <c:pt idx="329">
                  <c:v>3.0523341821000001</c:v>
                </c:pt>
                <c:pt idx="330">
                  <c:v>-8.3638610223000001</c:v>
                </c:pt>
                <c:pt idx="331">
                  <c:v>-9.8390826180000008</c:v>
                </c:pt>
                <c:pt idx="332">
                  <c:v>2.4745932366000001</c:v>
                </c:pt>
                <c:pt idx="333">
                  <c:v>2.2676429251000001</c:v>
                </c:pt>
                <c:pt idx="334">
                  <c:v>1.6644954433000001</c:v>
                </c:pt>
                <c:pt idx="335">
                  <c:v>-9.8396705016000006</c:v>
                </c:pt>
                <c:pt idx="336">
                  <c:v>-9.9973260488999998</c:v>
                </c:pt>
                <c:pt idx="337">
                  <c:v>-12.0704362073</c:v>
                </c:pt>
                <c:pt idx="338">
                  <c:v>2.0677429850000002</c:v>
                </c:pt>
                <c:pt idx="339">
                  <c:v>3.144460209</c:v>
                </c:pt>
                <c:pt idx="340">
                  <c:v>1.7100883392999999</c:v>
                </c:pt>
                <c:pt idx="341">
                  <c:v>-8.2195524525000003</c:v>
                </c:pt>
                <c:pt idx="342">
                  <c:v>3.3739839899000001</c:v>
                </c:pt>
                <c:pt idx="343">
                  <c:v>3.4598784536</c:v>
                </c:pt>
                <c:pt idx="344">
                  <c:v>5.1355054100000004</c:v>
                </c:pt>
                <c:pt idx="345">
                  <c:v>4.8352582342000003</c:v>
                </c:pt>
                <c:pt idx="346">
                  <c:v>-10.417918555</c:v>
                </c:pt>
                <c:pt idx="347">
                  <c:v>-10.344000444200001</c:v>
                </c:pt>
                <c:pt idx="348">
                  <c:v>1.5276898175</c:v>
                </c:pt>
                <c:pt idx="349">
                  <c:v>-8.5119997237000007</c:v>
                </c:pt>
                <c:pt idx="350">
                  <c:v>-9.4337819722000003</c:v>
                </c:pt>
                <c:pt idx="351">
                  <c:v>5.2169460890000003</c:v>
                </c:pt>
                <c:pt idx="352">
                  <c:v>2.8566549436000002</c:v>
                </c:pt>
                <c:pt idx="353">
                  <c:v>-9.9927469269000007</c:v>
                </c:pt>
                <c:pt idx="354">
                  <c:v>3.5118694026999999</c:v>
                </c:pt>
                <c:pt idx="355">
                  <c:v>-9.4728823413000001</c:v>
                </c:pt>
                <c:pt idx="356">
                  <c:v>-9.3468824224000002</c:v>
                </c:pt>
                <c:pt idx="357">
                  <c:v>5.2732948538000004</c:v>
                </c:pt>
                <c:pt idx="358">
                  <c:v>5.3162669485</c:v>
                </c:pt>
                <c:pt idx="359">
                  <c:v>2.7786006751999999</c:v>
                </c:pt>
                <c:pt idx="360">
                  <c:v>3.7877580198</c:v>
                </c:pt>
                <c:pt idx="361">
                  <c:v>3.9751713833000002</c:v>
                </c:pt>
                <c:pt idx="362">
                  <c:v>-12.1980842815</c:v>
                </c:pt>
                <c:pt idx="363">
                  <c:v>3.3008631763</c:v>
                </c:pt>
                <c:pt idx="364">
                  <c:v>-9.8726679428999997</c:v>
                </c:pt>
                <c:pt idx="365">
                  <c:v>2.7205959381000002</c:v>
                </c:pt>
                <c:pt idx="366">
                  <c:v>2.3918889721999999</c:v>
                </c:pt>
                <c:pt idx="367">
                  <c:v>3.4597556100000002</c:v>
                </c:pt>
                <c:pt idx="368">
                  <c:v>-9.8571607402999994</c:v>
                </c:pt>
                <c:pt idx="369">
                  <c:v>3.9702822854000002</c:v>
                </c:pt>
                <c:pt idx="370">
                  <c:v>-12.3109263386</c:v>
                </c:pt>
                <c:pt idx="371">
                  <c:v>-10.6836474452</c:v>
                </c:pt>
                <c:pt idx="372">
                  <c:v>3.408522413</c:v>
                </c:pt>
                <c:pt idx="373">
                  <c:v>3.9473940109000001</c:v>
                </c:pt>
                <c:pt idx="374">
                  <c:v>-9.2731032635999995</c:v>
                </c:pt>
                <c:pt idx="375">
                  <c:v>3.3663432918999998</c:v>
                </c:pt>
                <c:pt idx="376">
                  <c:v>2.6275321764999999</c:v>
                </c:pt>
                <c:pt idx="377">
                  <c:v>2.8684341646</c:v>
                </c:pt>
                <c:pt idx="378">
                  <c:v>3.9496848021000002</c:v>
                </c:pt>
                <c:pt idx="379">
                  <c:v>2.9216411781999998</c:v>
                </c:pt>
                <c:pt idx="380">
                  <c:v>-11.3640682435</c:v>
                </c:pt>
                <c:pt idx="381">
                  <c:v>2.7392291548999999</c:v>
                </c:pt>
                <c:pt idx="382">
                  <c:v>-10.470269566200001</c:v>
                </c:pt>
                <c:pt idx="383">
                  <c:v>-10.722214322399999</c:v>
                </c:pt>
                <c:pt idx="384">
                  <c:v>-9.2330749915000006</c:v>
                </c:pt>
                <c:pt idx="385">
                  <c:v>-10.3042429136</c:v>
                </c:pt>
                <c:pt idx="386">
                  <c:v>2.8612889359000002</c:v>
                </c:pt>
                <c:pt idx="387">
                  <c:v>-11.266412750400001</c:v>
                </c:pt>
                <c:pt idx="388">
                  <c:v>-10.6516850618</c:v>
                </c:pt>
                <c:pt idx="389">
                  <c:v>2.5864717445999998</c:v>
                </c:pt>
                <c:pt idx="390">
                  <c:v>-12.3183458881</c:v>
                </c:pt>
                <c:pt idx="391">
                  <c:v>-10.5539878883</c:v>
                </c:pt>
                <c:pt idx="392">
                  <c:v>2.6454991213999999</c:v>
                </c:pt>
                <c:pt idx="393">
                  <c:v>4.6155619627000002</c:v>
                </c:pt>
                <c:pt idx="394">
                  <c:v>-10.820073839999999</c:v>
                </c:pt>
                <c:pt idx="395">
                  <c:v>4.9491002684999996</c:v>
                </c:pt>
                <c:pt idx="396">
                  <c:v>4.4916718869999999</c:v>
                </c:pt>
                <c:pt idx="397">
                  <c:v>-11.4057281707</c:v>
                </c:pt>
                <c:pt idx="398">
                  <c:v>2.8069737745999999</c:v>
                </c:pt>
                <c:pt idx="399">
                  <c:v>-10.0685351475</c:v>
                </c:pt>
                <c:pt idx="400">
                  <c:v>1.8836565558</c:v>
                </c:pt>
                <c:pt idx="401">
                  <c:v>-8.5032683092999992</c:v>
                </c:pt>
                <c:pt idx="402">
                  <c:v>2.7594437994000001</c:v>
                </c:pt>
                <c:pt idx="403">
                  <c:v>-11.3611453365</c:v>
                </c:pt>
                <c:pt idx="404">
                  <c:v>-10.208817440700001</c:v>
                </c:pt>
                <c:pt idx="405">
                  <c:v>2.5013040441999999</c:v>
                </c:pt>
                <c:pt idx="406">
                  <c:v>2.2832647404999999</c:v>
                </c:pt>
                <c:pt idx="407">
                  <c:v>1.0776124564</c:v>
                </c:pt>
                <c:pt idx="408">
                  <c:v>4.7000996533999997</c:v>
                </c:pt>
                <c:pt idx="409">
                  <c:v>-12.1150373798</c:v>
                </c:pt>
                <c:pt idx="410">
                  <c:v>1.8801349971000001</c:v>
                </c:pt>
                <c:pt idx="411">
                  <c:v>3.4920752906999999</c:v>
                </c:pt>
                <c:pt idx="412">
                  <c:v>1.1746577298</c:v>
                </c:pt>
                <c:pt idx="413">
                  <c:v>-10.821290735</c:v>
                </c:pt>
                <c:pt idx="414">
                  <c:v>4.9525724109000002</c:v>
                </c:pt>
                <c:pt idx="415">
                  <c:v>-12.451371333599999</c:v>
                </c:pt>
                <c:pt idx="416">
                  <c:v>2.2135262978000001</c:v>
                </c:pt>
                <c:pt idx="417">
                  <c:v>2.46147501</c:v>
                </c:pt>
                <c:pt idx="418">
                  <c:v>2.3081377925000002</c:v>
                </c:pt>
                <c:pt idx="419">
                  <c:v>-10.958816039</c:v>
                </c:pt>
                <c:pt idx="420">
                  <c:v>1.7491427852000001</c:v>
                </c:pt>
                <c:pt idx="421">
                  <c:v>3.0404197895</c:v>
                </c:pt>
                <c:pt idx="422">
                  <c:v>2.2249583930000001</c:v>
                </c:pt>
                <c:pt idx="423">
                  <c:v>2.4672435504000001</c:v>
                </c:pt>
                <c:pt idx="424">
                  <c:v>4.0594927775</c:v>
                </c:pt>
                <c:pt idx="425">
                  <c:v>3.0051187966000001</c:v>
                </c:pt>
                <c:pt idx="426">
                  <c:v>4.1630041214000002</c:v>
                </c:pt>
                <c:pt idx="427">
                  <c:v>4.6814527362999998</c:v>
                </c:pt>
                <c:pt idx="428">
                  <c:v>2.4811331887999999</c:v>
                </c:pt>
                <c:pt idx="429">
                  <c:v>3.0573343888000002</c:v>
                </c:pt>
                <c:pt idx="430">
                  <c:v>3.873055017</c:v>
                </c:pt>
                <c:pt idx="431">
                  <c:v>-9.5874944533999997</c:v>
                </c:pt>
                <c:pt idx="432">
                  <c:v>0.15430860539999999</c:v>
                </c:pt>
                <c:pt idx="433">
                  <c:v>2.1102484259000001</c:v>
                </c:pt>
                <c:pt idx="434">
                  <c:v>2.7116731329000001</c:v>
                </c:pt>
                <c:pt idx="435">
                  <c:v>-9.9758408790999997</c:v>
                </c:pt>
                <c:pt idx="436">
                  <c:v>3.3254486989999998</c:v>
                </c:pt>
                <c:pt idx="437">
                  <c:v>2.9225245165999998</c:v>
                </c:pt>
                <c:pt idx="438">
                  <c:v>3.1248042358000001</c:v>
                </c:pt>
                <c:pt idx="439">
                  <c:v>2.0220279453000001</c:v>
                </c:pt>
                <c:pt idx="440">
                  <c:v>-11.220166858000001</c:v>
                </c:pt>
                <c:pt idx="441">
                  <c:v>2.8128724700999999</c:v>
                </c:pt>
                <c:pt idx="442">
                  <c:v>1.3697701120000001</c:v>
                </c:pt>
                <c:pt idx="443">
                  <c:v>-11.5669599337</c:v>
                </c:pt>
                <c:pt idx="444">
                  <c:v>-10.540178964900001</c:v>
                </c:pt>
                <c:pt idx="445">
                  <c:v>1.3011507159</c:v>
                </c:pt>
                <c:pt idx="446">
                  <c:v>3.6725639640000001</c:v>
                </c:pt>
                <c:pt idx="447">
                  <c:v>3.2446554228000002</c:v>
                </c:pt>
                <c:pt idx="448">
                  <c:v>4.3916911525</c:v>
                </c:pt>
                <c:pt idx="449">
                  <c:v>-9.0454513608999996</c:v>
                </c:pt>
                <c:pt idx="450">
                  <c:v>-11.7472482044</c:v>
                </c:pt>
                <c:pt idx="451">
                  <c:v>3.3632155456000001</c:v>
                </c:pt>
                <c:pt idx="452">
                  <c:v>2.6139792316000001</c:v>
                </c:pt>
                <c:pt idx="453">
                  <c:v>3.5285441095999999</c:v>
                </c:pt>
                <c:pt idx="454">
                  <c:v>-11.633170445099999</c:v>
                </c:pt>
                <c:pt idx="455">
                  <c:v>-10.254597173000001</c:v>
                </c:pt>
                <c:pt idx="456">
                  <c:v>1.6964718003999999</c:v>
                </c:pt>
                <c:pt idx="457">
                  <c:v>2.9119850626999999</c:v>
                </c:pt>
                <c:pt idx="458">
                  <c:v>-9.0290997122000007</c:v>
                </c:pt>
                <c:pt idx="459">
                  <c:v>-9.2053591588000003</c:v>
                </c:pt>
                <c:pt idx="460">
                  <c:v>3.5289882722999999</c:v>
                </c:pt>
                <c:pt idx="461">
                  <c:v>0.9652573216</c:v>
                </c:pt>
                <c:pt idx="462">
                  <c:v>1.902829723</c:v>
                </c:pt>
                <c:pt idx="463">
                  <c:v>2.2776540991999998</c:v>
                </c:pt>
                <c:pt idx="464">
                  <c:v>5.7423777101000004</c:v>
                </c:pt>
                <c:pt idx="465">
                  <c:v>4.8736115155000004</c:v>
                </c:pt>
                <c:pt idx="466">
                  <c:v>-10.3743224408</c:v>
                </c:pt>
                <c:pt idx="467">
                  <c:v>-9.6461186894999997</c:v>
                </c:pt>
                <c:pt idx="468">
                  <c:v>-9.9713854877999992</c:v>
                </c:pt>
                <c:pt idx="469">
                  <c:v>-10.717248530399999</c:v>
                </c:pt>
                <c:pt idx="470">
                  <c:v>3.5627296451000001</c:v>
                </c:pt>
                <c:pt idx="471">
                  <c:v>1.3569933716</c:v>
                </c:pt>
                <c:pt idx="472">
                  <c:v>-10.347039543799999</c:v>
                </c:pt>
                <c:pt idx="473">
                  <c:v>-9.7047204652999994</c:v>
                </c:pt>
                <c:pt idx="474">
                  <c:v>-12.298064713400001</c:v>
                </c:pt>
                <c:pt idx="475">
                  <c:v>0.48298476089999998</c:v>
                </c:pt>
                <c:pt idx="476">
                  <c:v>1.8124675815</c:v>
                </c:pt>
                <c:pt idx="477">
                  <c:v>-8.7037913849000006</c:v>
                </c:pt>
                <c:pt idx="478">
                  <c:v>-12.4781054385</c:v>
                </c:pt>
                <c:pt idx="479">
                  <c:v>4.3294359261000004</c:v>
                </c:pt>
                <c:pt idx="480">
                  <c:v>2.2260860585</c:v>
                </c:pt>
                <c:pt idx="481">
                  <c:v>-11.5772151805</c:v>
                </c:pt>
                <c:pt idx="482">
                  <c:v>-10.535875259499999</c:v>
                </c:pt>
                <c:pt idx="483">
                  <c:v>2.0147182394000001</c:v>
                </c:pt>
                <c:pt idx="484">
                  <c:v>-10.334584872200001</c:v>
                </c:pt>
                <c:pt idx="485">
                  <c:v>-11.857654571199999</c:v>
                </c:pt>
                <c:pt idx="486">
                  <c:v>-10.2673181111</c:v>
                </c:pt>
                <c:pt idx="487">
                  <c:v>3.7760853832999999</c:v>
                </c:pt>
                <c:pt idx="488">
                  <c:v>1.6006689354999999</c:v>
                </c:pt>
                <c:pt idx="489">
                  <c:v>2.3504821953000001</c:v>
                </c:pt>
                <c:pt idx="490">
                  <c:v>4.2761609398999996</c:v>
                </c:pt>
                <c:pt idx="491">
                  <c:v>2.8900240583999999</c:v>
                </c:pt>
                <c:pt idx="492">
                  <c:v>2.7706989642000002</c:v>
                </c:pt>
                <c:pt idx="493">
                  <c:v>1.991534116</c:v>
                </c:pt>
                <c:pt idx="494">
                  <c:v>-11.0736876677</c:v>
                </c:pt>
                <c:pt idx="495">
                  <c:v>2.1550738495999999</c:v>
                </c:pt>
                <c:pt idx="496">
                  <c:v>-9.2615761154000005</c:v>
                </c:pt>
                <c:pt idx="497">
                  <c:v>-9.1218788271999998</c:v>
                </c:pt>
                <c:pt idx="498">
                  <c:v>2.0053543703000001</c:v>
                </c:pt>
                <c:pt idx="499">
                  <c:v>3.1563425195999999</c:v>
                </c:pt>
                <c:pt idx="500">
                  <c:v>1.0889213096999999</c:v>
                </c:pt>
                <c:pt idx="501">
                  <c:v>0.47190595470000002</c:v>
                </c:pt>
                <c:pt idx="502">
                  <c:v>3.4083497345999998</c:v>
                </c:pt>
                <c:pt idx="503">
                  <c:v>1.89547059</c:v>
                </c:pt>
                <c:pt idx="504">
                  <c:v>-11.247703703999999</c:v>
                </c:pt>
                <c:pt idx="505">
                  <c:v>-1.42171767E-2</c:v>
                </c:pt>
                <c:pt idx="506">
                  <c:v>-10.1851960227</c:v>
                </c:pt>
                <c:pt idx="507">
                  <c:v>-9.8275020419000008</c:v>
                </c:pt>
                <c:pt idx="508">
                  <c:v>2.3434138981000001</c:v>
                </c:pt>
                <c:pt idx="509">
                  <c:v>-11.579049185900001</c:v>
                </c:pt>
                <c:pt idx="510">
                  <c:v>1.4897585474999999</c:v>
                </c:pt>
                <c:pt idx="511">
                  <c:v>2.3598860044999999</c:v>
                </c:pt>
                <c:pt idx="512">
                  <c:v>1.8540621828999999</c:v>
                </c:pt>
                <c:pt idx="513">
                  <c:v>5.2748815454000004</c:v>
                </c:pt>
                <c:pt idx="514">
                  <c:v>-10.550978195400001</c:v>
                </c:pt>
                <c:pt idx="515">
                  <c:v>-11.0072687076</c:v>
                </c:pt>
                <c:pt idx="516">
                  <c:v>2.2115507709000002</c:v>
                </c:pt>
                <c:pt idx="517">
                  <c:v>-10.3846655849</c:v>
                </c:pt>
                <c:pt idx="518">
                  <c:v>-11.0171962306</c:v>
                </c:pt>
                <c:pt idx="519">
                  <c:v>0.57837369250000004</c:v>
                </c:pt>
                <c:pt idx="520">
                  <c:v>2.8786377749000001</c:v>
                </c:pt>
                <c:pt idx="521">
                  <c:v>2.2064106548</c:v>
                </c:pt>
                <c:pt idx="522">
                  <c:v>-10.5664967693</c:v>
                </c:pt>
                <c:pt idx="523">
                  <c:v>1.9472388034000001</c:v>
                </c:pt>
                <c:pt idx="524">
                  <c:v>4.2356298974</c:v>
                </c:pt>
                <c:pt idx="525">
                  <c:v>-9.7164979395</c:v>
                </c:pt>
                <c:pt idx="526">
                  <c:v>4.0048165831000002</c:v>
                </c:pt>
                <c:pt idx="527">
                  <c:v>3.5245723062000001</c:v>
                </c:pt>
                <c:pt idx="528">
                  <c:v>-10.4106279624</c:v>
                </c:pt>
                <c:pt idx="529">
                  <c:v>-12.290737049400001</c:v>
                </c:pt>
                <c:pt idx="530">
                  <c:v>5.6218151631</c:v>
                </c:pt>
                <c:pt idx="531">
                  <c:v>1.0208263671</c:v>
                </c:pt>
                <c:pt idx="532">
                  <c:v>4.1800654952</c:v>
                </c:pt>
                <c:pt idx="533">
                  <c:v>-10.3854233261</c:v>
                </c:pt>
                <c:pt idx="534">
                  <c:v>-7.7119571380999998</c:v>
                </c:pt>
                <c:pt idx="535">
                  <c:v>2.3483926437</c:v>
                </c:pt>
                <c:pt idx="536">
                  <c:v>3.6253683734000002</c:v>
                </c:pt>
                <c:pt idx="537">
                  <c:v>4.0549452906000001</c:v>
                </c:pt>
                <c:pt idx="538">
                  <c:v>3.2218697229000002</c:v>
                </c:pt>
                <c:pt idx="539">
                  <c:v>4.7511224632999998</c:v>
                </c:pt>
                <c:pt idx="540">
                  <c:v>2.4386887187999999</c:v>
                </c:pt>
                <c:pt idx="541">
                  <c:v>3.1503593554</c:v>
                </c:pt>
                <c:pt idx="542">
                  <c:v>-11.5565387544</c:v>
                </c:pt>
                <c:pt idx="543">
                  <c:v>2.7571559269999999</c:v>
                </c:pt>
                <c:pt idx="544">
                  <c:v>3.0535525823</c:v>
                </c:pt>
                <c:pt idx="545">
                  <c:v>2.3997293398999999</c:v>
                </c:pt>
                <c:pt idx="546">
                  <c:v>3.6946320183000001</c:v>
                </c:pt>
                <c:pt idx="547">
                  <c:v>2.6721105493000001</c:v>
                </c:pt>
                <c:pt idx="548">
                  <c:v>2.9188144583</c:v>
                </c:pt>
                <c:pt idx="549">
                  <c:v>2.8352647031</c:v>
                </c:pt>
                <c:pt idx="550">
                  <c:v>0.91912559999999999</c:v>
                </c:pt>
                <c:pt idx="551">
                  <c:v>-9.6001003067999999</c:v>
                </c:pt>
                <c:pt idx="552">
                  <c:v>2.7452285546000001</c:v>
                </c:pt>
                <c:pt idx="553">
                  <c:v>-10.196582280499999</c:v>
                </c:pt>
                <c:pt idx="554">
                  <c:v>2.3461436067000001</c:v>
                </c:pt>
                <c:pt idx="555">
                  <c:v>1.9582365598</c:v>
                </c:pt>
                <c:pt idx="556">
                  <c:v>2.8640769933999999</c:v>
                </c:pt>
                <c:pt idx="557">
                  <c:v>-9.4648846239999997</c:v>
                </c:pt>
                <c:pt idx="558">
                  <c:v>-10.5510366649</c:v>
                </c:pt>
                <c:pt idx="559">
                  <c:v>-11.14895435</c:v>
                </c:pt>
                <c:pt idx="560">
                  <c:v>4.5856790332999999</c:v>
                </c:pt>
                <c:pt idx="561">
                  <c:v>3.092963498</c:v>
                </c:pt>
                <c:pt idx="562">
                  <c:v>1.7105203515</c:v>
                </c:pt>
                <c:pt idx="563">
                  <c:v>1.7948846521999999</c:v>
                </c:pt>
                <c:pt idx="564">
                  <c:v>2.7432665457000001</c:v>
                </c:pt>
                <c:pt idx="565">
                  <c:v>-10.0906479412</c:v>
                </c:pt>
                <c:pt idx="566">
                  <c:v>2.3560633262000001</c:v>
                </c:pt>
                <c:pt idx="567">
                  <c:v>3.6703697246</c:v>
                </c:pt>
                <c:pt idx="568">
                  <c:v>-9.8685591314999996</c:v>
                </c:pt>
                <c:pt idx="569">
                  <c:v>-11.5534231633</c:v>
                </c:pt>
                <c:pt idx="570">
                  <c:v>-9.8337108081999993</c:v>
                </c:pt>
                <c:pt idx="571">
                  <c:v>2.2081372221</c:v>
                </c:pt>
                <c:pt idx="572">
                  <c:v>4.4259935471</c:v>
                </c:pt>
                <c:pt idx="573">
                  <c:v>1.5235942873999999</c:v>
                </c:pt>
                <c:pt idx="574">
                  <c:v>-12.2414900726</c:v>
                </c:pt>
                <c:pt idx="575">
                  <c:v>-9.9951060356999992</c:v>
                </c:pt>
                <c:pt idx="576">
                  <c:v>1.6936676522</c:v>
                </c:pt>
                <c:pt idx="577">
                  <c:v>-9.5253226865999991</c:v>
                </c:pt>
                <c:pt idx="578">
                  <c:v>3.4107078534999999</c:v>
                </c:pt>
                <c:pt idx="579">
                  <c:v>-9.5983036116000005</c:v>
                </c:pt>
                <c:pt idx="580">
                  <c:v>-10.1745287943</c:v>
                </c:pt>
                <c:pt idx="581">
                  <c:v>0.86407709700000002</c:v>
                </c:pt>
                <c:pt idx="582">
                  <c:v>2.7444980179999998</c:v>
                </c:pt>
                <c:pt idx="583">
                  <c:v>1.1031898211</c:v>
                </c:pt>
                <c:pt idx="584">
                  <c:v>-10.4709891356</c:v>
                </c:pt>
                <c:pt idx="585">
                  <c:v>1.0889093669000001</c:v>
                </c:pt>
                <c:pt idx="586">
                  <c:v>-10.1340409167</c:v>
                </c:pt>
                <c:pt idx="587">
                  <c:v>-10.831194208599999</c:v>
                </c:pt>
                <c:pt idx="588">
                  <c:v>4.4828528517999997</c:v>
                </c:pt>
                <c:pt idx="589">
                  <c:v>2.7456797767999999</c:v>
                </c:pt>
                <c:pt idx="590">
                  <c:v>2.3346106980000001</c:v>
                </c:pt>
                <c:pt idx="591">
                  <c:v>-11.230155701499999</c:v>
                </c:pt>
                <c:pt idx="592">
                  <c:v>-10.4424779877</c:v>
                </c:pt>
                <c:pt idx="593">
                  <c:v>3.845901257</c:v>
                </c:pt>
                <c:pt idx="594">
                  <c:v>-9.6124943170999995</c:v>
                </c:pt>
                <c:pt idx="595">
                  <c:v>0.99882487760000005</c:v>
                </c:pt>
                <c:pt idx="596">
                  <c:v>3.6384451051000002</c:v>
                </c:pt>
                <c:pt idx="597">
                  <c:v>4.9693245271000004</c:v>
                </c:pt>
                <c:pt idx="598">
                  <c:v>2.6629037968999998</c:v>
                </c:pt>
                <c:pt idx="599">
                  <c:v>2.8722768238</c:v>
                </c:pt>
                <c:pt idx="600">
                  <c:v>3.4834397575999998</c:v>
                </c:pt>
                <c:pt idx="601">
                  <c:v>2.7579862961999999</c:v>
                </c:pt>
                <c:pt idx="602">
                  <c:v>2.2945996435999998</c:v>
                </c:pt>
                <c:pt idx="603">
                  <c:v>3.4067052364000001</c:v>
                </c:pt>
                <c:pt idx="604">
                  <c:v>-8.3716265138000008</c:v>
                </c:pt>
                <c:pt idx="605">
                  <c:v>2.2383919689999998</c:v>
                </c:pt>
                <c:pt idx="606">
                  <c:v>3.7479463227999998</c:v>
                </c:pt>
                <c:pt idx="607">
                  <c:v>4.0668839911000001</c:v>
                </c:pt>
                <c:pt idx="608">
                  <c:v>-9.8520110542000001</c:v>
                </c:pt>
                <c:pt idx="609">
                  <c:v>1.9132327721</c:v>
                </c:pt>
                <c:pt idx="610">
                  <c:v>3.7323940310000001</c:v>
                </c:pt>
                <c:pt idx="611">
                  <c:v>-9.9845356775000003</c:v>
                </c:pt>
                <c:pt idx="612">
                  <c:v>1.4385271064</c:v>
                </c:pt>
                <c:pt idx="613">
                  <c:v>4.2727595852000002</c:v>
                </c:pt>
                <c:pt idx="614">
                  <c:v>2.9906256236000002</c:v>
                </c:pt>
                <c:pt idx="615">
                  <c:v>2.4377459368999999</c:v>
                </c:pt>
                <c:pt idx="616">
                  <c:v>-9.9861715626999992</c:v>
                </c:pt>
                <c:pt idx="617">
                  <c:v>2.8976007194000002</c:v>
                </c:pt>
                <c:pt idx="618">
                  <c:v>2.2862479247</c:v>
                </c:pt>
                <c:pt idx="619">
                  <c:v>2.6422405085</c:v>
                </c:pt>
                <c:pt idx="620">
                  <c:v>1.8136395707999999</c:v>
                </c:pt>
                <c:pt idx="621">
                  <c:v>0.77136236560000004</c:v>
                </c:pt>
                <c:pt idx="622">
                  <c:v>2.2508896863999999</c:v>
                </c:pt>
                <c:pt idx="623">
                  <c:v>2.7872416317000002</c:v>
                </c:pt>
                <c:pt idx="624">
                  <c:v>3.8434257223000001</c:v>
                </c:pt>
                <c:pt idx="625">
                  <c:v>-9.4668260132000004</c:v>
                </c:pt>
                <c:pt idx="626">
                  <c:v>3.4511618753</c:v>
                </c:pt>
                <c:pt idx="627">
                  <c:v>2.2927704695000002</c:v>
                </c:pt>
                <c:pt idx="628">
                  <c:v>-11.126596423400001</c:v>
                </c:pt>
                <c:pt idx="629">
                  <c:v>3.3402825607</c:v>
                </c:pt>
                <c:pt idx="630">
                  <c:v>3.2268029342000002</c:v>
                </c:pt>
                <c:pt idx="631">
                  <c:v>1.8726401555000001</c:v>
                </c:pt>
                <c:pt idx="632">
                  <c:v>3.4114044722000001</c:v>
                </c:pt>
                <c:pt idx="633">
                  <c:v>5.0017763298000002</c:v>
                </c:pt>
                <c:pt idx="634">
                  <c:v>2.7853071726</c:v>
                </c:pt>
                <c:pt idx="635">
                  <c:v>-10.461978912699999</c:v>
                </c:pt>
                <c:pt idx="636">
                  <c:v>3.6020491009</c:v>
                </c:pt>
                <c:pt idx="637">
                  <c:v>3.5868566363999999</c:v>
                </c:pt>
                <c:pt idx="638">
                  <c:v>0.25299534130000001</c:v>
                </c:pt>
                <c:pt idx="639">
                  <c:v>-8.8230457891</c:v>
                </c:pt>
                <c:pt idx="640">
                  <c:v>2.3127487257000001</c:v>
                </c:pt>
                <c:pt idx="641">
                  <c:v>-9.7818381225</c:v>
                </c:pt>
                <c:pt idx="642">
                  <c:v>0.38548912219999998</c:v>
                </c:pt>
                <c:pt idx="643">
                  <c:v>2.5906772631999999</c:v>
                </c:pt>
                <c:pt idx="644">
                  <c:v>2.3915880565999998</c:v>
                </c:pt>
                <c:pt idx="645">
                  <c:v>2.4248932221000001</c:v>
                </c:pt>
                <c:pt idx="646">
                  <c:v>3.4174253013000002</c:v>
                </c:pt>
                <c:pt idx="647">
                  <c:v>-10.277937746299999</c:v>
                </c:pt>
                <c:pt idx="648">
                  <c:v>-11.1128407238</c:v>
                </c:pt>
                <c:pt idx="649">
                  <c:v>-11.3189691552</c:v>
                </c:pt>
                <c:pt idx="650">
                  <c:v>-10.7437208594</c:v>
                </c:pt>
                <c:pt idx="651">
                  <c:v>3.7318660244999999</c:v>
                </c:pt>
                <c:pt idx="652">
                  <c:v>-10.5189346001</c:v>
                </c:pt>
                <c:pt idx="653">
                  <c:v>2.5682455136</c:v>
                </c:pt>
                <c:pt idx="654">
                  <c:v>2.5857243317999998</c:v>
                </c:pt>
                <c:pt idx="655">
                  <c:v>3.4224866687</c:v>
                </c:pt>
                <c:pt idx="656">
                  <c:v>4.8759522958000003</c:v>
                </c:pt>
                <c:pt idx="657">
                  <c:v>2.6345653252000001</c:v>
                </c:pt>
                <c:pt idx="658">
                  <c:v>-8.7194933052000003</c:v>
                </c:pt>
                <c:pt idx="659">
                  <c:v>-12.0572043995</c:v>
                </c:pt>
                <c:pt idx="660">
                  <c:v>3.6684284907000002</c:v>
                </c:pt>
                <c:pt idx="661">
                  <c:v>-11.440200433399999</c:v>
                </c:pt>
                <c:pt idx="662">
                  <c:v>3.4640950873</c:v>
                </c:pt>
                <c:pt idx="663">
                  <c:v>2.5795075446000002</c:v>
                </c:pt>
                <c:pt idx="664">
                  <c:v>2.1180266885000001</c:v>
                </c:pt>
                <c:pt idx="665">
                  <c:v>3.8216030611999998</c:v>
                </c:pt>
                <c:pt idx="666">
                  <c:v>2.6969483506</c:v>
                </c:pt>
                <c:pt idx="667">
                  <c:v>3.402911424</c:v>
                </c:pt>
                <c:pt idx="668">
                  <c:v>1.0734699444</c:v>
                </c:pt>
                <c:pt idx="669">
                  <c:v>-11.0118854733</c:v>
                </c:pt>
                <c:pt idx="670">
                  <c:v>2.2651683768000002</c:v>
                </c:pt>
                <c:pt idx="671">
                  <c:v>-9.4234727460999999</c:v>
                </c:pt>
                <c:pt idx="672">
                  <c:v>2.5575818536999999</c:v>
                </c:pt>
                <c:pt idx="673">
                  <c:v>3.0462080429</c:v>
                </c:pt>
                <c:pt idx="674">
                  <c:v>-10.8855245772</c:v>
                </c:pt>
                <c:pt idx="675">
                  <c:v>2.8790156074</c:v>
                </c:pt>
                <c:pt idx="676">
                  <c:v>-9.9776262690999999</c:v>
                </c:pt>
                <c:pt idx="677">
                  <c:v>2.7382554324999999</c:v>
                </c:pt>
                <c:pt idx="678">
                  <c:v>4.8600751934000002</c:v>
                </c:pt>
                <c:pt idx="679">
                  <c:v>1.0898011673000001</c:v>
                </c:pt>
                <c:pt idx="680">
                  <c:v>1.9786960087000001</c:v>
                </c:pt>
                <c:pt idx="681">
                  <c:v>2.853995501</c:v>
                </c:pt>
                <c:pt idx="682">
                  <c:v>3.8677051323999998</c:v>
                </c:pt>
                <c:pt idx="683">
                  <c:v>-12.914935139600001</c:v>
                </c:pt>
                <c:pt idx="684">
                  <c:v>3.0030220842999999</c:v>
                </c:pt>
                <c:pt idx="685">
                  <c:v>4.4341660844000002</c:v>
                </c:pt>
                <c:pt idx="686">
                  <c:v>1.6838737436</c:v>
                </c:pt>
                <c:pt idx="687">
                  <c:v>-10.2534366848</c:v>
                </c:pt>
                <c:pt idx="688">
                  <c:v>2.7625446897999999</c:v>
                </c:pt>
                <c:pt idx="689">
                  <c:v>-11.2527157254</c:v>
                </c:pt>
                <c:pt idx="690">
                  <c:v>-10.6663727586</c:v>
                </c:pt>
                <c:pt idx="691">
                  <c:v>4.8791885334999998</c:v>
                </c:pt>
                <c:pt idx="692">
                  <c:v>-0.83463006319999999</c:v>
                </c:pt>
                <c:pt idx="693">
                  <c:v>3.8448328864999999</c:v>
                </c:pt>
                <c:pt idx="694">
                  <c:v>1.5146340907</c:v>
                </c:pt>
                <c:pt idx="695">
                  <c:v>2.5665703973</c:v>
                </c:pt>
                <c:pt idx="696">
                  <c:v>0.94545027290000005</c:v>
                </c:pt>
                <c:pt idx="697">
                  <c:v>2.4862780851999999</c:v>
                </c:pt>
                <c:pt idx="698">
                  <c:v>5.3103903711999996</c:v>
                </c:pt>
                <c:pt idx="699">
                  <c:v>3.2751887611999999</c:v>
                </c:pt>
                <c:pt idx="700">
                  <c:v>-12.402248522600001</c:v>
                </c:pt>
                <c:pt idx="701">
                  <c:v>-12.231696147699999</c:v>
                </c:pt>
                <c:pt idx="702">
                  <c:v>2.7710644823999999</c:v>
                </c:pt>
                <c:pt idx="703">
                  <c:v>-9.3308221798000002</c:v>
                </c:pt>
                <c:pt idx="704">
                  <c:v>1.8590124152</c:v>
                </c:pt>
                <c:pt idx="705">
                  <c:v>4.1060130216999999</c:v>
                </c:pt>
                <c:pt idx="706">
                  <c:v>1.0710801958</c:v>
                </c:pt>
                <c:pt idx="707">
                  <c:v>-10.974296002899999</c:v>
                </c:pt>
                <c:pt idx="708">
                  <c:v>-11.5757787496</c:v>
                </c:pt>
                <c:pt idx="709">
                  <c:v>-9.2445336901000008</c:v>
                </c:pt>
                <c:pt idx="710">
                  <c:v>4.3729739944999997</c:v>
                </c:pt>
                <c:pt idx="711">
                  <c:v>3.1443614063999998</c:v>
                </c:pt>
                <c:pt idx="712">
                  <c:v>2.6744165660000001</c:v>
                </c:pt>
                <c:pt idx="713">
                  <c:v>-9.6417638229999998</c:v>
                </c:pt>
                <c:pt idx="714">
                  <c:v>5.4796732968999997</c:v>
                </c:pt>
                <c:pt idx="715">
                  <c:v>3.2347384653</c:v>
                </c:pt>
                <c:pt idx="716">
                  <c:v>3.2750668707999999</c:v>
                </c:pt>
                <c:pt idx="717">
                  <c:v>-10.684223623199999</c:v>
                </c:pt>
                <c:pt idx="718">
                  <c:v>-9.1757946445999998</c:v>
                </c:pt>
                <c:pt idx="719">
                  <c:v>-10.3283238057</c:v>
                </c:pt>
                <c:pt idx="720">
                  <c:v>1.3075252313000001</c:v>
                </c:pt>
                <c:pt idx="721">
                  <c:v>-10.5154639349</c:v>
                </c:pt>
                <c:pt idx="722">
                  <c:v>3.1584183383000002</c:v>
                </c:pt>
                <c:pt idx="723">
                  <c:v>-10.130742593900001</c:v>
                </c:pt>
                <c:pt idx="724">
                  <c:v>-9.9378007732999993</c:v>
                </c:pt>
                <c:pt idx="725">
                  <c:v>2.4536372216000002</c:v>
                </c:pt>
                <c:pt idx="726">
                  <c:v>-9.1942171131000006</c:v>
                </c:pt>
                <c:pt idx="727">
                  <c:v>1.4322666284000001</c:v>
                </c:pt>
                <c:pt idx="728">
                  <c:v>2.9269996893000001</c:v>
                </c:pt>
                <c:pt idx="729">
                  <c:v>3.2065047381</c:v>
                </c:pt>
                <c:pt idx="730">
                  <c:v>3.1085878265</c:v>
                </c:pt>
                <c:pt idx="731">
                  <c:v>-9.5509956814999999</c:v>
                </c:pt>
                <c:pt idx="732">
                  <c:v>3.3943070610000001</c:v>
                </c:pt>
                <c:pt idx="733">
                  <c:v>-10.926894758</c:v>
                </c:pt>
                <c:pt idx="734">
                  <c:v>-10.580624694300001</c:v>
                </c:pt>
                <c:pt idx="735">
                  <c:v>2.6735964280000002</c:v>
                </c:pt>
                <c:pt idx="736">
                  <c:v>5.7174566346000004</c:v>
                </c:pt>
                <c:pt idx="737">
                  <c:v>2.9758486828000001</c:v>
                </c:pt>
                <c:pt idx="738">
                  <c:v>-9.4997745157000004</c:v>
                </c:pt>
                <c:pt idx="739">
                  <c:v>1.2460534827</c:v>
                </c:pt>
                <c:pt idx="740">
                  <c:v>-12.635133146599999</c:v>
                </c:pt>
                <c:pt idx="741">
                  <c:v>3.7505955658999999</c:v>
                </c:pt>
                <c:pt idx="742">
                  <c:v>3.6708482737999999</c:v>
                </c:pt>
                <c:pt idx="743">
                  <c:v>2.9185125793000002</c:v>
                </c:pt>
                <c:pt idx="744">
                  <c:v>3.5670509680000002</c:v>
                </c:pt>
                <c:pt idx="745">
                  <c:v>-11.9056217948</c:v>
                </c:pt>
                <c:pt idx="746">
                  <c:v>1.6257800556999999</c:v>
                </c:pt>
                <c:pt idx="747">
                  <c:v>-8.8818901874999998</c:v>
                </c:pt>
                <c:pt idx="748">
                  <c:v>3.5401859607000001</c:v>
                </c:pt>
                <c:pt idx="749">
                  <c:v>3.3063613978999999</c:v>
                </c:pt>
                <c:pt idx="750">
                  <c:v>-11.4227034433</c:v>
                </c:pt>
                <c:pt idx="751">
                  <c:v>3.0613420519000001</c:v>
                </c:pt>
                <c:pt idx="752">
                  <c:v>1.1289345316999999</c:v>
                </c:pt>
                <c:pt idx="753">
                  <c:v>2.6997908915000002</c:v>
                </c:pt>
                <c:pt idx="754">
                  <c:v>3.5446866448000001</c:v>
                </c:pt>
                <c:pt idx="755">
                  <c:v>-11.302717847</c:v>
                </c:pt>
                <c:pt idx="756">
                  <c:v>3.1902607447000002</c:v>
                </c:pt>
                <c:pt idx="757">
                  <c:v>3.2102645814000002</c:v>
                </c:pt>
                <c:pt idx="758">
                  <c:v>3.6568134588999999</c:v>
                </c:pt>
                <c:pt idx="759">
                  <c:v>-10.584141048399999</c:v>
                </c:pt>
                <c:pt idx="760">
                  <c:v>-8.7294096680000006</c:v>
                </c:pt>
                <c:pt idx="761">
                  <c:v>3.9987663767999999</c:v>
                </c:pt>
                <c:pt idx="762">
                  <c:v>0.49828748220000002</c:v>
                </c:pt>
                <c:pt idx="763">
                  <c:v>3.6699614179000002</c:v>
                </c:pt>
                <c:pt idx="764">
                  <c:v>-11.716942853700001</c:v>
                </c:pt>
                <c:pt idx="765">
                  <c:v>3.7317253718000001</c:v>
                </c:pt>
                <c:pt idx="766">
                  <c:v>-11.839312914000001</c:v>
                </c:pt>
                <c:pt idx="767">
                  <c:v>4.7459352674000002</c:v>
                </c:pt>
                <c:pt idx="768">
                  <c:v>3.6031726462</c:v>
                </c:pt>
                <c:pt idx="769">
                  <c:v>0.78869019579999999</c:v>
                </c:pt>
                <c:pt idx="770">
                  <c:v>3.1829215841999998</c:v>
                </c:pt>
                <c:pt idx="771">
                  <c:v>4.0029159843000004</c:v>
                </c:pt>
                <c:pt idx="772">
                  <c:v>0.71774371979999996</c:v>
                </c:pt>
                <c:pt idx="773">
                  <c:v>-0.46323225579999999</c:v>
                </c:pt>
                <c:pt idx="774">
                  <c:v>-10.573454652200001</c:v>
                </c:pt>
                <c:pt idx="775">
                  <c:v>-10.882729406899999</c:v>
                </c:pt>
                <c:pt idx="776">
                  <c:v>4.9596772834999996</c:v>
                </c:pt>
                <c:pt idx="777">
                  <c:v>2.5641255640999998</c:v>
                </c:pt>
                <c:pt idx="778">
                  <c:v>4.2179487300999998</c:v>
                </c:pt>
                <c:pt idx="779">
                  <c:v>2.8105934345999999</c:v>
                </c:pt>
                <c:pt idx="780">
                  <c:v>5.2583283193000003</c:v>
                </c:pt>
                <c:pt idx="781">
                  <c:v>0.94085018090000005</c:v>
                </c:pt>
                <c:pt idx="782">
                  <c:v>4.2042574539000004</c:v>
                </c:pt>
                <c:pt idx="783">
                  <c:v>3.9784650762</c:v>
                </c:pt>
                <c:pt idx="784">
                  <c:v>0.49497708150000003</c:v>
                </c:pt>
                <c:pt idx="785">
                  <c:v>0.86256795080000004</c:v>
                </c:pt>
                <c:pt idx="786">
                  <c:v>3.7803499976000001</c:v>
                </c:pt>
                <c:pt idx="787">
                  <c:v>1.6505375381</c:v>
                </c:pt>
                <c:pt idx="788">
                  <c:v>4.5813037096000002</c:v>
                </c:pt>
                <c:pt idx="789">
                  <c:v>-9.7660538818999996</c:v>
                </c:pt>
                <c:pt idx="790">
                  <c:v>2.3878245328999999</c:v>
                </c:pt>
                <c:pt idx="791">
                  <c:v>3.0821153541999999</c:v>
                </c:pt>
                <c:pt idx="792">
                  <c:v>2.1242267854999999</c:v>
                </c:pt>
                <c:pt idx="793">
                  <c:v>-10.6291928189</c:v>
                </c:pt>
                <c:pt idx="794">
                  <c:v>-10.5569574481</c:v>
                </c:pt>
                <c:pt idx="795">
                  <c:v>-9.7247664375999996</c:v>
                </c:pt>
                <c:pt idx="796">
                  <c:v>-9.9139052414000002</c:v>
                </c:pt>
                <c:pt idx="797">
                  <c:v>3.2443002876000002</c:v>
                </c:pt>
                <c:pt idx="798">
                  <c:v>0.99620862269999999</c:v>
                </c:pt>
                <c:pt idx="799">
                  <c:v>3.084869576</c:v>
                </c:pt>
                <c:pt idx="800">
                  <c:v>3.7995821326999999</c:v>
                </c:pt>
                <c:pt idx="801">
                  <c:v>-10.695347758300001</c:v>
                </c:pt>
                <c:pt idx="802">
                  <c:v>3.6161826756000002</c:v>
                </c:pt>
                <c:pt idx="803">
                  <c:v>4.6571221217999996</c:v>
                </c:pt>
                <c:pt idx="804">
                  <c:v>2.0151525337999998</c:v>
                </c:pt>
                <c:pt idx="805">
                  <c:v>2.9040805936999998</c:v>
                </c:pt>
                <c:pt idx="806">
                  <c:v>4.0520873985000003</c:v>
                </c:pt>
                <c:pt idx="807">
                  <c:v>3.5329119885</c:v>
                </c:pt>
                <c:pt idx="808">
                  <c:v>-11.876437983200001</c:v>
                </c:pt>
                <c:pt idx="809">
                  <c:v>1.8748602716</c:v>
                </c:pt>
                <c:pt idx="810">
                  <c:v>3.5882425905000002</c:v>
                </c:pt>
                <c:pt idx="811">
                  <c:v>-8.0081470565000004</c:v>
                </c:pt>
                <c:pt idx="812">
                  <c:v>2.7530319962999998</c:v>
                </c:pt>
                <c:pt idx="813">
                  <c:v>1.8565941475000001</c:v>
                </c:pt>
                <c:pt idx="814">
                  <c:v>1.3434486059999999</c:v>
                </c:pt>
                <c:pt idx="815">
                  <c:v>-11.106928057199999</c:v>
                </c:pt>
                <c:pt idx="816">
                  <c:v>2.5616387450000002</c:v>
                </c:pt>
                <c:pt idx="817">
                  <c:v>3.3975960647000001</c:v>
                </c:pt>
                <c:pt idx="818">
                  <c:v>-1.7508580628999999</c:v>
                </c:pt>
                <c:pt idx="819">
                  <c:v>-10.438815627</c:v>
                </c:pt>
                <c:pt idx="820">
                  <c:v>-11.095633923799999</c:v>
                </c:pt>
                <c:pt idx="821">
                  <c:v>-9.6599355159000009</c:v>
                </c:pt>
                <c:pt idx="822">
                  <c:v>2.4899682795999998</c:v>
                </c:pt>
                <c:pt idx="823">
                  <c:v>4.4256956193999999</c:v>
                </c:pt>
                <c:pt idx="824">
                  <c:v>1.1067131507000001</c:v>
                </c:pt>
                <c:pt idx="825">
                  <c:v>4.6170483641000004</c:v>
                </c:pt>
                <c:pt idx="826">
                  <c:v>6.1525515031999998</c:v>
                </c:pt>
                <c:pt idx="827">
                  <c:v>-11.808178032900001</c:v>
                </c:pt>
                <c:pt idx="828">
                  <c:v>1.7280395816</c:v>
                </c:pt>
                <c:pt idx="829">
                  <c:v>2.2845967019</c:v>
                </c:pt>
                <c:pt idx="830">
                  <c:v>-9.6776284884999999</c:v>
                </c:pt>
                <c:pt idx="831">
                  <c:v>4.0208688752999997</c:v>
                </c:pt>
                <c:pt idx="832">
                  <c:v>0.93324178369999999</c:v>
                </c:pt>
                <c:pt idx="833">
                  <c:v>1.1199631119</c:v>
                </c:pt>
                <c:pt idx="834">
                  <c:v>2.5142884812999999</c:v>
                </c:pt>
                <c:pt idx="835">
                  <c:v>3.6192374783000001</c:v>
                </c:pt>
                <c:pt idx="836">
                  <c:v>4.9344941334000003</c:v>
                </c:pt>
                <c:pt idx="837">
                  <c:v>3.8834153927999999</c:v>
                </c:pt>
                <c:pt idx="838">
                  <c:v>3.3871220228999999</c:v>
                </c:pt>
                <c:pt idx="839">
                  <c:v>3.6714694806999999</c:v>
                </c:pt>
                <c:pt idx="840">
                  <c:v>3.1493296496999998</c:v>
                </c:pt>
                <c:pt idx="841">
                  <c:v>-10.867665712200001</c:v>
                </c:pt>
                <c:pt idx="842">
                  <c:v>-10.662121795999999</c:v>
                </c:pt>
                <c:pt idx="843">
                  <c:v>2.8066682553</c:v>
                </c:pt>
                <c:pt idx="844">
                  <c:v>-11.212548761500001</c:v>
                </c:pt>
                <c:pt idx="845">
                  <c:v>3.3474326564000001</c:v>
                </c:pt>
                <c:pt idx="846">
                  <c:v>3.0136075512999998</c:v>
                </c:pt>
                <c:pt idx="847">
                  <c:v>-9.3561114870999997</c:v>
                </c:pt>
                <c:pt idx="848">
                  <c:v>2.6347552325999999</c:v>
                </c:pt>
                <c:pt idx="849">
                  <c:v>-10.006889144100001</c:v>
                </c:pt>
                <c:pt idx="850">
                  <c:v>-10.402170938799999</c:v>
                </c:pt>
                <c:pt idx="851">
                  <c:v>-11.6573877683</c:v>
                </c:pt>
                <c:pt idx="852">
                  <c:v>-9.9734963324999999</c:v>
                </c:pt>
                <c:pt idx="853">
                  <c:v>1.4383817685</c:v>
                </c:pt>
                <c:pt idx="854">
                  <c:v>4.9101828260999998</c:v>
                </c:pt>
                <c:pt idx="855">
                  <c:v>2.0172206209999999</c:v>
                </c:pt>
                <c:pt idx="856">
                  <c:v>-9.4365442877000003</c:v>
                </c:pt>
                <c:pt idx="857">
                  <c:v>4.1740835004000001</c:v>
                </c:pt>
                <c:pt idx="858">
                  <c:v>0.48297431950000003</c:v>
                </c:pt>
                <c:pt idx="859">
                  <c:v>-11.599407512799999</c:v>
                </c:pt>
                <c:pt idx="860">
                  <c:v>-10.366536050900001</c:v>
                </c:pt>
                <c:pt idx="861">
                  <c:v>2.4597130102999998</c:v>
                </c:pt>
                <c:pt idx="862">
                  <c:v>2.7153919498999999</c:v>
                </c:pt>
                <c:pt idx="863">
                  <c:v>1.9334590037999999</c:v>
                </c:pt>
                <c:pt idx="864">
                  <c:v>2.4571515988999999</c:v>
                </c:pt>
                <c:pt idx="865">
                  <c:v>3.5697011285000002</c:v>
                </c:pt>
                <c:pt idx="866">
                  <c:v>2.3707390434</c:v>
                </c:pt>
                <c:pt idx="867">
                  <c:v>2.1067191238</c:v>
                </c:pt>
                <c:pt idx="868">
                  <c:v>1.4102294077999999</c:v>
                </c:pt>
                <c:pt idx="869">
                  <c:v>3.4878232071999999</c:v>
                </c:pt>
                <c:pt idx="870">
                  <c:v>-8.0028671160999991</c:v>
                </c:pt>
                <c:pt idx="871">
                  <c:v>2.7623857661</c:v>
                </c:pt>
                <c:pt idx="872">
                  <c:v>1.9448335127</c:v>
                </c:pt>
                <c:pt idx="873">
                  <c:v>0.20499275319999999</c:v>
                </c:pt>
                <c:pt idx="874">
                  <c:v>1.547329194</c:v>
                </c:pt>
                <c:pt idx="875">
                  <c:v>4.0488417469</c:v>
                </c:pt>
                <c:pt idx="876">
                  <c:v>4.0186173829999996</c:v>
                </c:pt>
                <c:pt idx="877">
                  <c:v>5.2247781468000003</c:v>
                </c:pt>
                <c:pt idx="878">
                  <c:v>-9.0990965730000006</c:v>
                </c:pt>
                <c:pt idx="879">
                  <c:v>-10.3932111241</c:v>
                </c:pt>
                <c:pt idx="880">
                  <c:v>-9.6085926904000001</c:v>
                </c:pt>
                <c:pt idx="881">
                  <c:v>2.912112166</c:v>
                </c:pt>
                <c:pt idx="882">
                  <c:v>4.4314981000999998</c:v>
                </c:pt>
                <c:pt idx="883">
                  <c:v>-10.361937984600001</c:v>
                </c:pt>
                <c:pt idx="884">
                  <c:v>3.5341838294999999</c:v>
                </c:pt>
                <c:pt idx="885">
                  <c:v>-0.10467296280000001</c:v>
                </c:pt>
                <c:pt idx="886">
                  <c:v>3.6721242132</c:v>
                </c:pt>
                <c:pt idx="887">
                  <c:v>-12.479543743800001</c:v>
                </c:pt>
                <c:pt idx="888">
                  <c:v>1.2896427212999999</c:v>
                </c:pt>
                <c:pt idx="889">
                  <c:v>0.91037629949999999</c:v>
                </c:pt>
                <c:pt idx="890">
                  <c:v>3.0737981792000002</c:v>
                </c:pt>
                <c:pt idx="891">
                  <c:v>4.6000800406</c:v>
                </c:pt>
                <c:pt idx="892">
                  <c:v>-9.0391822378000004</c:v>
                </c:pt>
                <c:pt idx="893">
                  <c:v>1.1822635988000001</c:v>
                </c:pt>
                <c:pt idx="894">
                  <c:v>1.8783943512000001</c:v>
                </c:pt>
                <c:pt idx="895">
                  <c:v>-9.7952067024999998</c:v>
                </c:pt>
                <c:pt idx="896">
                  <c:v>3.4662412576000001</c:v>
                </c:pt>
                <c:pt idx="897">
                  <c:v>-9.8888417122999996</c:v>
                </c:pt>
                <c:pt idx="898">
                  <c:v>4.1371267499000002</c:v>
                </c:pt>
                <c:pt idx="899">
                  <c:v>1.0486437577000001</c:v>
                </c:pt>
                <c:pt idx="900">
                  <c:v>3.2099094249000002</c:v>
                </c:pt>
                <c:pt idx="901">
                  <c:v>1.2664491712999999</c:v>
                </c:pt>
                <c:pt idx="902">
                  <c:v>1.1757915324999999</c:v>
                </c:pt>
                <c:pt idx="903">
                  <c:v>1.4453120295999999</c:v>
                </c:pt>
                <c:pt idx="904">
                  <c:v>-10.022488194499999</c:v>
                </c:pt>
                <c:pt idx="905">
                  <c:v>2.3928032698999999</c:v>
                </c:pt>
                <c:pt idx="906">
                  <c:v>2.6093238873</c:v>
                </c:pt>
                <c:pt idx="907">
                  <c:v>3.1361631549000002</c:v>
                </c:pt>
                <c:pt idx="908">
                  <c:v>3.6149169586999998</c:v>
                </c:pt>
                <c:pt idx="909">
                  <c:v>-12.1858259729</c:v>
                </c:pt>
                <c:pt idx="910">
                  <c:v>1.101337324</c:v>
                </c:pt>
                <c:pt idx="911">
                  <c:v>3.1221386751</c:v>
                </c:pt>
                <c:pt idx="912">
                  <c:v>-10.8361914949</c:v>
                </c:pt>
                <c:pt idx="913">
                  <c:v>2.1271696953000001</c:v>
                </c:pt>
                <c:pt idx="914">
                  <c:v>3.7517397921</c:v>
                </c:pt>
                <c:pt idx="915">
                  <c:v>2.2137285758999998</c:v>
                </c:pt>
                <c:pt idx="916">
                  <c:v>-10.6285586883</c:v>
                </c:pt>
                <c:pt idx="917">
                  <c:v>6.0244507494999997</c:v>
                </c:pt>
                <c:pt idx="918">
                  <c:v>-11.870593792799999</c:v>
                </c:pt>
                <c:pt idx="919">
                  <c:v>2.0670955920999998</c:v>
                </c:pt>
                <c:pt idx="920">
                  <c:v>3.2171016012</c:v>
                </c:pt>
                <c:pt idx="921">
                  <c:v>-10.198456651600001</c:v>
                </c:pt>
                <c:pt idx="922">
                  <c:v>1.9273836746999999</c:v>
                </c:pt>
                <c:pt idx="923">
                  <c:v>1.3811812595999999</c:v>
                </c:pt>
                <c:pt idx="924">
                  <c:v>0.85418660609999997</c:v>
                </c:pt>
                <c:pt idx="925">
                  <c:v>3.9803749341999999</c:v>
                </c:pt>
                <c:pt idx="926">
                  <c:v>-9.4993633000000006</c:v>
                </c:pt>
                <c:pt idx="927">
                  <c:v>5.3024890119999997</c:v>
                </c:pt>
                <c:pt idx="928">
                  <c:v>0.84723731400000002</c:v>
                </c:pt>
                <c:pt idx="929">
                  <c:v>2.0706720403999999</c:v>
                </c:pt>
                <c:pt idx="930">
                  <c:v>-10.377545679100001</c:v>
                </c:pt>
                <c:pt idx="931">
                  <c:v>1.9792845153</c:v>
                </c:pt>
                <c:pt idx="932">
                  <c:v>2.2367196366000002</c:v>
                </c:pt>
                <c:pt idx="933">
                  <c:v>2.4894330821000001</c:v>
                </c:pt>
                <c:pt idx="934">
                  <c:v>-10.032995636000001</c:v>
                </c:pt>
                <c:pt idx="935">
                  <c:v>2.6360676657000002</c:v>
                </c:pt>
                <c:pt idx="936">
                  <c:v>0.43749425990000002</c:v>
                </c:pt>
                <c:pt idx="937">
                  <c:v>-9.4826273625000006</c:v>
                </c:pt>
                <c:pt idx="938">
                  <c:v>-9.8845122886999999</c:v>
                </c:pt>
                <c:pt idx="939">
                  <c:v>2.7441432508000001</c:v>
                </c:pt>
                <c:pt idx="940">
                  <c:v>2.0760410081999998</c:v>
                </c:pt>
                <c:pt idx="941">
                  <c:v>-9.4572101220999993</c:v>
                </c:pt>
                <c:pt idx="942">
                  <c:v>2.1126844005000001</c:v>
                </c:pt>
                <c:pt idx="943">
                  <c:v>-9.7637814077999998</c:v>
                </c:pt>
                <c:pt idx="944">
                  <c:v>2.5104091550000001</c:v>
                </c:pt>
                <c:pt idx="945">
                  <c:v>1.3665801571</c:v>
                </c:pt>
                <c:pt idx="946">
                  <c:v>-10.9651511474</c:v>
                </c:pt>
                <c:pt idx="947">
                  <c:v>1.9586023987000001</c:v>
                </c:pt>
                <c:pt idx="948">
                  <c:v>2.867454392</c:v>
                </c:pt>
                <c:pt idx="949">
                  <c:v>4.0485381013000001</c:v>
                </c:pt>
                <c:pt idx="950">
                  <c:v>3.0028318908</c:v>
                </c:pt>
                <c:pt idx="951">
                  <c:v>0.3707828916</c:v>
                </c:pt>
                <c:pt idx="952">
                  <c:v>0.73820112260000004</c:v>
                </c:pt>
                <c:pt idx="953">
                  <c:v>-10.208835384</c:v>
                </c:pt>
                <c:pt idx="954">
                  <c:v>1.3293290456</c:v>
                </c:pt>
                <c:pt idx="955">
                  <c:v>3.2122550346000001</c:v>
                </c:pt>
                <c:pt idx="956">
                  <c:v>2.2174812991000001</c:v>
                </c:pt>
                <c:pt idx="957">
                  <c:v>-8.3067147958999996</c:v>
                </c:pt>
                <c:pt idx="958">
                  <c:v>-10.061241127800001</c:v>
                </c:pt>
                <c:pt idx="959">
                  <c:v>2.2473333145000001</c:v>
                </c:pt>
                <c:pt idx="960">
                  <c:v>3.8839063455999998</c:v>
                </c:pt>
                <c:pt idx="961">
                  <c:v>2.2384308866999998</c:v>
                </c:pt>
                <c:pt idx="962">
                  <c:v>0.70247712419999997</c:v>
                </c:pt>
                <c:pt idx="963">
                  <c:v>3.0326601727</c:v>
                </c:pt>
                <c:pt idx="964">
                  <c:v>1.1760410631</c:v>
                </c:pt>
                <c:pt idx="965">
                  <c:v>3.2941946165</c:v>
                </c:pt>
                <c:pt idx="966">
                  <c:v>4.3945674670999999</c:v>
                </c:pt>
                <c:pt idx="967">
                  <c:v>-11.2740586033</c:v>
                </c:pt>
                <c:pt idx="968">
                  <c:v>3.1988686604000001</c:v>
                </c:pt>
                <c:pt idx="969">
                  <c:v>1.6936159409</c:v>
                </c:pt>
                <c:pt idx="970">
                  <c:v>3.2443931588999999</c:v>
                </c:pt>
                <c:pt idx="971">
                  <c:v>3.0424677240000002</c:v>
                </c:pt>
                <c:pt idx="972">
                  <c:v>3.1011194499000001</c:v>
                </c:pt>
                <c:pt idx="973">
                  <c:v>1.9773689561000001</c:v>
                </c:pt>
                <c:pt idx="974">
                  <c:v>4.2736913915999999</c:v>
                </c:pt>
                <c:pt idx="975">
                  <c:v>-10.8318216257</c:v>
                </c:pt>
                <c:pt idx="976">
                  <c:v>-10.9114645994</c:v>
                </c:pt>
                <c:pt idx="977">
                  <c:v>2.5633011227</c:v>
                </c:pt>
                <c:pt idx="978">
                  <c:v>-9.7889271533999995</c:v>
                </c:pt>
                <c:pt idx="979">
                  <c:v>2.9758066201000002</c:v>
                </c:pt>
                <c:pt idx="980">
                  <c:v>3.3177726718999998</c:v>
                </c:pt>
                <c:pt idx="981">
                  <c:v>1.2909932565</c:v>
                </c:pt>
                <c:pt idx="982">
                  <c:v>3.2298931098999999</c:v>
                </c:pt>
                <c:pt idx="983">
                  <c:v>-10.331801882300001</c:v>
                </c:pt>
                <c:pt idx="984">
                  <c:v>2.8552293136000002</c:v>
                </c:pt>
                <c:pt idx="985">
                  <c:v>2.2094874499000001</c:v>
                </c:pt>
                <c:pt idx="986">
                  <c:v>4.3601503869</c:v>
                </c:pt>
                <c:pt idx="987">
                  <c:v>5.6407575637000003</c:v>
                </c:pt>
                <c:pt idx="988">
                  <c:v>3.3796843993999999</c:v>
                </c:pt>
                <c:pt idx="989">
                  <c:v>-11.411515140900001</c:v>
                </c:pt>
                <c:pt idx="990">
                  <c:v>2.3904939202</c:v>
                </c:pt>
                <c:pt idx="991">
                  <c:v>2.5220831637000001</c:v>
                </c:pt>
                <c:pt idx="992">
                  <c:v>-12.050300597</c:v>
                </c:pt>
                <c:pt idx="993">
                  <c:v>4.3695607831999999</c:v>
                </c:pt>
                <c:pt idx="994">
                  <c:v>3.4050933504000001</c:v>
                </c:pt>
                <c:pt idx="995">
                  <c:v>-10.1436247628</c:v>
                </c:pt>
                <c:pt idx="996">
                  <c:v>2.8276339210999999</c:v>
                </c:pt>
                <c:pt idx="997">
                  <c:v>-9.2379828796000005</c:v>
                </c:pt>
                <c:pt idx="998">
                  <c:v>5.1678691779000001</c:v>
                </c:pt>
                <c:pt idx="999">
                  <c:v>1.7483928813</c:v>
                </c:pt>
                <c:pt idx="1000">
                  <c:v>0.96500467629999997</c:v>
                </c:pt>
                <c:pt idx="1001">
                  <c:v>2.5521360451000001</c:v>
                </c:pt>
                <c:pt idx="1002">
                  <c:v>-9.5554190495999993</c:v>
                </c:pt>
                <c:pt idx="1003">
                  <c:v>-10.9968132366</c:v>
                </c:pt>
                <c:pt idx="1004">
                  <c:v>2.0707658615</c:v>
                </c:pt>
                <c:pt idx="1005">
                  <c:v>4.3474592653000004</c:v>
                </c:pt>
                <c:pt idx="1006">
                  <c:v>2.9533406736000001</c:v>
                </c:pt>
                <c:pt idx="1007">
                  <c:v>-10.452283771299999</c:v>
                </c:pt>
                <c:pt idx="1008">
                  <c:v>-10.0142622726</c:v>
                </c:pt>
                <c:pt idx="1009">
                  <c:v>4.2517077441</c:v>
                </c:pt>
                <c:pt idx="1010">
                  <c:v>3.8410773218999998</c:v>
                </c:pt>
                <c:pt idx="1011">
                  <c:v>4.1857586971999998</c:v>
                </c:pt>
                <c:pt idx="1012">
                  <c:v>-10.1198603283</c:v>
                </c:pt>
                <c:pt idx="1013">
                  <c:v>3.7138952027999999</c:v>
                </c:pt>
                <c:pt idx="1014">
                  <c:v>2.2775280056999998</c:v>
                </c:pt>
                <c:pt idx="1015">
                  <c:v>-9.8064743465999999</c:v>
                </c:pt>
                <c:pt idx="1016">
                  <c:v>0.34546389030000002</c:v>
                </c:pt>
                <c:pt idx="1017">
                  <c:v>-9.5493191539000009</c:v>
                </c:pt>
                <c:pt idx="1018">
                  <c:v>-10.509322661500001</c:v>
                </c:pt>
                <c:pt idx="1019">
                  <c:v>-10.7076215365</c:v>
                </c:pt>
                <c:pt idx="1020">
                  <c:v>2.9763281719000001</c:v>
                </c:pt>
                <c:pt idx="1021">
                  <c:v>-10.7552244491</c:v>
                </c:pt>
                <c:pt idx="1022">
                  <c:v>3.2060043689</c:v>
                </c:pt>
                <c:pt idx="1023">
                  <c:v>1.719361871</c:v>
                </c:pt>
                <c:pt idx="1024">
                  <c:v>2.7597967288</c:v>
                </c:pt>
                <c:pt idx="1025">
                  <c:v>-0.37117647510000001</c:v>
                </c:pt>
                <c:pt idx="1026">
                  <c:v>2.7939925220999999</c:v>
                </c:pt>
                <c:pt idx="1027">
                  <c:v>3.0235480770000001</c:v>
                </c:pt>
                <c:pt idx="1028">
                  <c:v>-10.4467852799</c:v>
                </c:pt>
                <c:pt idx="1029">
                  <c:v>2.8717220559999999</c:v>
                </c:pt>
                <c:pt idx="1030">
                  <c:v>0.7178435152</c:v>
                </c:pt>
                <c:pt idx="1031">
                  <c:v>2.7076492908000001</c:v>
                </c:pt>
                <c:pt idx="1032">
                  <c:v>1.2717594569999999</c:v>
                </c:pt>
                <c:pt idx="1033">
                  <c:v>-10.8074268867</c:v>
                </c:pt>
                <c:pt idx="1034">
                  <c:v>2.1424204950000001</c:v>
                </c:pt>
                <c:pt idx="1035">
                  <c:v>2.3465141488999999</c:v>
                </c:pt>
                <c:pt idx="1036">
                  <c:v>2.3414316498000001</c:v>
                </c:pt>
                <c:pt idx="1037">
                  <c:v>3.0588188943999999</c:v>
                </c:pt>
                <c:pt idx="1038">
                  <c:v>4.7151764255000002</c:v>
                </c:pt>
                <c:pt idx="1039">
                  <c:v>3.8406353099000001</c:v>
                </c:pt>
                <c:pt idx="1040">
                  <c:v>2.5004537903999999</c:v>
                </c:pt>
                <c:pt idx="1041">
                  <c:v>2.5165810466999998</c:v>
                </c:pt>
                <c:pt idx="1042">
                  <c:v>3.7807738305999998</c:v>
                </c:pt>
                <c:pt idx="1043">
                  <c:v>-11.838028661699999</c:v>
                </c:pt>
                <c:pt idx="1044">
                  <c:v>-8.6199557001000002</c:v>
                </c:pt>
                <c:pt idx="1045">
                  <c:v>2.3571406532000001</c:v>
                </c:pt>
                <c:pt idx="1046">
                  <c:v>3.7821330257999999</c:v>
                </c:pt>
                <c:pt idx="1047">
                  <c:v>3.0401517295999998</c:v>
                </c:pt>
                <c:pt idx="1048">
                  <c:v>-11.129438412400001</c:v>
                </c:pt>
                <c:pt idx="1049">
                  <c:v>1.6345065951</c:v>
                </c:pt>
                <c:pt idx="1050">
                  <c:v>-9.7327060979999995</c:v>
                </c:pt>
                <c:pt idx="1051">
                  <c:v>2.9900957888000002</c:v>
                </c:pt>
                <c:pt idx="1052">
                  <c:v>2.0170811458000002</c:v>
                </c:pt>
                <c:pt idx="1053">
                  <c:v>1.8760030441</c:v>
                </c:pt>
                <c:pt idx="1054">
                  <c:v>-10.455808473499999</c:v>
                </c:pt>
                <c:pt idx="1055">
                  <c:v>2.2822051515999999</c:v>
                </c:pt>
                <c:pt idx="1056">
                  <c:v>3.7578277111</c:v>
                </c:pt>
                <c:pt idx="1057">
                  <c:v>0.82631689740000003</c:v>
                </c:pt>
                <c:pt idx="1058">
                  <c:v>-10.041267271600001</c:v>
                </c:pt>
                <c:pt idx="1059">
                  <c:v>0.55290584170000001</c:v>
                </c:pt>
                <c:pt idx="1060">
                  <c:v>3.7037798354000002</c:v>
                </c:pt>
                <c:pt idx="1061">
                  <c:v>1.5317913319000001</c:v>
                </c:pt>
                <c:pt idx="1062">
                  <c:v>2.4354848815999999</c:v>
                </c:pt>
                <c:pt idx="1063">
                  <c:v>-12.481071822900001</c:v>
                </c:pt>
                <c:pt idx="1064">
                  <c:v>3.7630501211</c:v>
                </c:pt>
                <c:pt idx="1065">
                  <c:v>-10.2522661241</c:v>
                </c:pt>
                <c:pt idx="1066">
                  <c:v>3.2322934268000001</c:v>
                </c:pt>
                <c:pt idx="1067">
                  <c:v>3.1114923286999998</c:v>
                </c:pt>
                <c:pt idx="1068">
                  <c:v>4.9905014336000004</c:v>
                </c:pt>
                <c:pt idx="1069">
                  <c:v>2.0330186522</c:v>
                </c:pt>
                <c:pt idx="1070">
                  <c:v>-8.7397284967999997</c:v>
                </c:pt>
                <c:pt idx="1071">
                  <c:v>1.0774352433000001</c:v>
                </c:pt>
                <c:pt idx="1072">
                  <c:v>3.3137585787999999</c:v>
                </c:pt>
                <c:pt idx="1073">
                  <c:v>3.6444218424999999</c:v>
                </c:pt>
                <c:pt idx="1074">
                  <c:v>3.5705429131000002</c:v>
                </c:pt>
                <c:pt idx="1075">
                  <c:v>-9.3678961125000004</c:v>
                </c:pt>
                <c:pt idx="1076">
                  <c:v>2.7052511146999998</c:v>
                </c:pt>
                <c:pt idx="1077">
                  <c:v>-12.052939777500001</c:v>
                </c:pt>
                <c:pt idx="1078">
                  <c:v>0.4758069378</c:v>
                </c:pt>
                <c:pt idx="1079">
                  <c:v>2.3797154301000001</c:v>
                </c:pt>
                <c:pt idx="1080">
                  <c:v>-10.5020392593</c:v>
                </c:pt>
                <c:pt idx="1081">
                  <c:v>-10.945956285599999</c:v>
                </c:pt>
                <c:pt idx="1082">
                  <c:v>-9.4454242968000006</c:v>
                </c:pt>
                <c:pt idx="1083">
                  <c:v>3.8515097469000001</c:v>
                </c:pt>
                <c:pt idx="1084">
                  <c:v>3.7167986336999999</c:v>
                </c:pt>
                <c:pt idx="1085">
                  <c:v>-10.701417429999999</c:v>
                </c:pt>
                <c:pt idx="1086">
                  <c:v>2.8628342305999999</c:v>
                </c:pt>
                <c:pt idx="1087">
                  <c:v>3.4828230607999999</c:v>
                </c:pt>
                <c:pt idx="1088">
                  <c:v>3.0333646488000001</c:v>
                </c:pt>
                <c:pt idx="1089">
                  <c:v>0.79186888359999996</c:v>
                </c:pt>
                <c:pt idx="1090">
                  <c:v>2.8940188609000002</c:v>
                </c:pt>
                <c:pt idx="1091">
                  <c:v>2.6825319822</c:v>
                </c:pt>
                <c:pt idx="1092">
                  <c:v>2.7804513745000001</c:v>
                </c:pt>
                <c:pt idx="1093">
                  <c:v>2.0975483405999999</c:v>
                </c:pt>
                <c:pt idx="1094">
                  <c:v>-10.417244650200001</c:v>
                </c:pt>
                <c:pt idx="1095">
                  <c:v>-11.091079133499999</c:v>
                </c:pt>
                <c:pt idx="1096">
                  <c:v>2.8610948944999999</c:v>
                </c:pt>
                <c:pt idx="1097">
                  <c:v>3.0700031840999999</c:v>
                </c:pt>
                <c:pt idx="1098">
                  <c:v>4.2953970397000001</c:v>
                </c:pt>
                <c:pt idx="1099">
                  <c:v>5.4122405713999999</c:v>
                </c:pt>
                <c:pt idx="1100">
                  <c:v>-11.3737659121</c:v>
                </c:pt>
                <c:pt idx="1101">
                  <c:v>-9.0384532678999996</c:v>
                </c:pt>
                <c:pt idx="1102">
                  <c:v>1.1555352294000001</c:v>
                </c:pt>
                <c:pt idx="1103">
                  <c:v>2.4345143602000001</c:v>
                </c:pt>
                <c:pt idx="1104">
                  <c:v>-10.150984809000001</c:v>
                </c:pt>
                <c:pt idx="1105">
                  <c:v>3.7468593984999998</c:v>
                </c:pt>
                <c:pt idx="1106">
                  <c:v>3.0239939398</c:v>
                </c:pt>
                <c:pt idx="1107">
                  <c:v>-11.7581498485</c:v>
                </c:pt>
                <c:pt idx="1108">
                  <c:v>1.6556040862000001</c:v>
                </c:pt>
                <c:pt idx="1109">
                  <c:v>1.5102010722000001</c:v>
                </c:pt>
                <c:pt idx="1110">
                  <c:v>2.8544634895000001</c:v>
                </c:pt>
                <c:pt idx="1111">
                  <c:v>2.4784870486999999</c:v>
                </c:pt>
                <c:pt idx="1112">
                  <c:v>-9.5253092442000007</c:v>
                </c:pt>
                <c:pt idx="1113">
                  <c:v>2.4663598315000002</c:v>
                </c:pt>
                <c:pt idx="1114">
                  <c:v>-11.1886613712</c:v>
                </c:pt>
                <c:pt idx="1115">
                  <c:v>4.4661565957000002</c:v>
                </c:pt>
                <c:pt idx="1116">
                  <c:v>-9.1862065937999997</c:v>
                </c:pt>
                <c:pt idx="1117">
                  <c:v>2.7967315071000001</c:v>
                </c:pt>
                <c:pt idx="1118">
                  <c:v>-9.8033813877</c:v>
                </c:pt>
                <c:pt idx="1119">
                  <c:v>-9.7250677852000003</c:v>
                </c:pt>
                <c:pt idx="1120">
                  <c:v>1.9160067462999999</c:v>
                </c:pt>
                <c:pt idx="1121">
                  <c:v>2.2342389035000001</c:v>
                </c:pt>
                <c:pt idx="1122">
                  <c:v>2.4363819672</c:v>
                </c:pt>
                <c:pt idx="1123">
                  <c:v>3.4720173249999999</c:v>
                </c:pt>
                <c:pt idx="1124">
                  <c:v>2.6030581816999998</c:v>
                </c:pt>
                <c:pt idx="1125">
                  <c:v>-11.458381880699999</c:v>
                </c:pt>
                <c:pt idx="1126">
                  <c:v>-12.4217401486</c:v>
                </c:pt>
                <c:pt idx="1127">
                  <c:v>2.6627296286000002</c:v>
                </c:pt>
                <c:pt idx="1128">
                  <c:v>4.2226244824999997</c:v>
                </c:pt>
                <c:pt idx="1129">
                  <c:v>2.3375893578000002</c:v>
                </c:pt>
                <c:pt idx="1130">
                  <c:v>-11.099129209799999</c:v>
                </c:pt>
                <c:pt idx="1131">
                  <c:v>3.2700349255000001</c:v>
                </c:pt>
                <c:pt idx="1132">
                  <c:v>1.2458975138999999</c:v>
                </c:pt>
                <c:pt idx="1133">
                  <c:v>0.80129467470000004</c:v>
                </c:pt>
                <c:pt idx="1134">
                  <c:v>-9.9810708337000005</c:v>
                </c:pt>
                <c:pt idx="1135">
                  <c:v>3.9504420699999998</c:v>
                </c:pt>
                <c:pt idx="1136">
                  <c:v>-10.6858034717</c:v>
                </c:pt>
                <c:pt idx="1137">
                  <c:v>-9.7416579351999992</c:v>
                </c:pt>
                <c:pt idx="1138">
                  <c:v>3.3757309952000001</c:v>
                </c:pt>
                <c:pt idx="1139">
                  <c:v>2.6766678844</c:v>
                </c:pt>
                <c:pt idx="1140">
                  <c:v>3.6194689699999998</c:v>
                </c:pt>
                <c:pt idx="1141">
                  <c:v>5.0469347187000002</c:v>
                </c:pt>
                <c:pt idx="1142">
                  <c:v>1.6834012325000001</c:v>
                </c:pt>
                <c:pt idx="1143">
                  <c:v>3.4720110010999998</c:v>
                </c:pt>
                <c:pt idx="1144">
                  <c:v>3.4927372056000001</c:v>
                </c:pt>
                <c:pt idx="1145">
                  <c:v>-9.6313279493999993</c:v>
                </c:pt>
                <c:pt idx="1146">
                  <c:v>4.2601174292000001</c:v>
                </c:pt>
                <c:pt idx="1147">
                  <c:v>2.8541553907999999</c:v>
                </c:pt>
                <c:pt idx="1148">
                  <c:v>1.6063121194000001</c:v>
                </c:pt>
                <c:pt idx="1149">
                  <c:v>2.2978329558000001</c:v>
                </c:pt>
                <c:pt idx="1150">
                  <c:v>-9.6579819189999991</c:v>
                </c:pt>
                <c:pt idx="1151">
                  <c:v>-8.8892960415999998</c:v>
                </c:pt>
                <c:pt idx="1152">
                  <c:v>-10.0079435498</c:v>
                </c:pt>
                <c:pt idx="1153">
                  <c:v>3.7075056043000001</c:v>
                </c:pt>
                <c:pt idx="1154">
                  <c:v>1.3143268504000001</c:v>
                </c:pt>
                <c:pt idx="1155">
                  <c:v>-11.6865788979</c:v>
                </c:pt>
                <c:pt idx="1156">
                  <c:v>-9.8935488927000002</c:v>
                </c:pt>
                <c:pt idx="1157">
                  <c:v>5.1210917553000002</c:v>
                </c:pt>
                <c:pt idx="1158">
                  <c:v>1.5009633661999999</c:v>
                </c:pt>
                <c:pt idx="1159">
                  <c:v>2.0549570347000001</c:v>
                </c:pt>
                <c:pt idx="1160">
                  <c:v>2.1561272198000001</c:v>
                </c:pt>
                <c:pt idx="1161">
                  <c:v>3.1352892207999998</c:v>
                </c:pt>
                <c:pt idx="1162">
                  <c:v>2.4952266001000001</c:v>
                </c:pt>
                <c:pt idx="1163">
                  <c:v>3.4562658289999999</c:v>
                </c:pt>
                <c:pt idx="1164">
                  <c:v>4.3785969372000002</c:v>
                </c:pt>
                <c:pt idx="1165">
                  <c:v>-11.374092833600001</c:v>
                </c:pt>
                <c:pt idx="1166">
                  <c:v>-10.819494668000001</c:v>
                </c:pt>
                <c:pt idx="1167">
                  <c:v>2.3985383861999998</c:v>
                </c:pt>
                <c:pt idx="1168">
                  <c:v>-10.811260325799999</c:v>
                </c:pt>
                <c:pt idx="1169">
                  <c:v>-10.8493193533</c:v>
                </c:pt>
                <c:pt idx="1170">
                  <c:v>1.2782031515000001</c:v>
                </c:pt>
                <c:pt idx="1171">
                  <c:v>2.4333909002</c:v>
                </c:pt>
                <c:pt idx="1172">
                  <c:v>3.5487719665999999</c:v>
                </c:pt>
                <c:pt idx="1173">
                  <c:v>-11.658429851599999</c:v>
                </c:pt>
                <c:pt idx="1174">
                  <c:v>-9.8245491217000005</c:v>
                </c:pt>
                <c:pt idx="1175">
                  <c:v>5.4711963827999996</c:v>
                </c:pt>
                <c:pt idx="1176">
                  <c:v>2.9049129679000001</c:v>
                </c:pt>
                <c:pt idx="1177">
                  <c:v>1.5800310564</c:v>
                </c:pt>
                <c:pt idx="1178">
                  <c:v>0.4930393596</c:v>
                </c:pt>
                <c:pt idx="1179">
                  <c:v>-12.2266296787</c:v>
                </c:pt>
                <c:pt idx="1180">
                  <c:v>3.0553081005</c:v>
                </c:pt>
                <c:pt idx="1181">
                  <c:v>0.30588590850000003</c:v>
                </c:pt>
                <c:pt idx="1182">
                  <c:v>1.4348956177000001</c:v>
                </c:pt>
                <c:pt idx="1183">
                  <c:v>-11.0054442027</c:v>
                </c:pt>
                <c:pt idx="1184">
                  <c:v>2.0381788245000001</c:v>
                </c:pt>
                <c:pt idx="1185">
                  <c:v>-10.4585554265</c:v>
                </c:pt>
                <c:pt idx="1186">
                  <c:v>-9.0313768278000008</c:v>
                </c:pt>
                <c:pt idx="1187">
                  <c:v>-10.603916631800001</c:v>
                </c:pt>
                <c:pt idx="1188">
                  <c:v>-10.2171218787</c:v>
                </c:pt>
                <c:pt idx="1189">
                  <c:v>1.7885465655999999</c:v>
                </c:pt>
                <c:pt idx="1190">
                  <c:v>1.0042752239999999</c:v>
                </c:pt>
                <c:pt idx="1191">
                  <c:v>-9.4326046547000004</c:v>
                </c:pt>
                <c:pt idx="1192">
                  <c:v>-10.131003253199999</c:v>
                </c:pt>
                <c:pt idx="1193">
                  <c:v>3.6707183331</c:v>
                </c:pt>
                <c:pt idx="1194">
                  <c:v>2.8774782438000002</c:v>
                </c:pt>
                <c:pt idx="1195">
                  <c:v>0.69178064269999995</c:v>
                </c:pt>
                <c:pt idx="1196">
                  <c:v>4.2800104867000002</c:v>
                </c:pt>
                <c:pt idx="1197">
                  <c:v>3.6555668072</c:v>
                </c:pt>
                <c:pt idx="1198">
                  <c:v>2.2956976913</c:v>
                </c:pt>
                <c:pt idx="1199">
                  <c:v>-9.8476660075000009</c:v>
                </c:pt>
                <c:pt idx="1200">
                  <c:v>4.3579039168999998</c:v>
                </c:pt>
                <c:pt idx="1201">
                  <c:v>-10.549835570500001</c:v>
                </c:pt>
                <c:pt idx="1202">
                  <c:v>3.2045758427000002</c:v>
                </c:pt>
                <c:pt idx="1203">
                  <c:v>0.97626159720000005</c:v>
                </c:pt>
                <c:pt idx="1204">
                  <c:v>3.8489303222000002</c:v>
                </c:pt>
                <c:pt idx="1205">
                  <c:v>4.2217310102000001</c:v>
                </c:pt>
                <c:pt idx="1206">
                  <c:v>-10.8392509458</c:v>
                </c:pt>
                <c:pt idx="1207">
                  <c:v>3.6776210698999998</c:v>
                </c:pt>
                <c:pt idx="1208">
                  <c:v>3.0419764590999998</c:v>
                </c:pt>
                <c:pt idx="1209">
                  <c:v>1.8706641523</c:v>
                </c:pt>
                <c:pt idx="1210">
                  <c:v>-10.045999588700001</c:v>
                </c:pt>
                <c:pt idx="1211">
                  <c:v>1.8405374547</c:v>
                </c:pt>
                <c:pt idx="1212">
                  <c:v>4.2270636722999999</c:v>
                </c:pt>
                <c:pt idx="1213">
                  <c:v>-11.0325530173</c:v>
                </c:pt>
                <c:pt idx="1214">
                  <c:v>-9.0539178394000004</c:v>
                </c:pt>
                <c:pt idx="1215">
                  <c:v>1.2507404595</c:v>
                </c:pt>
                <c:pt idx="1216">
                  <c:v>-10.337556258499999</c:v>
                </c:pt>
                <c:pt idx="1217">
                  <c:v>3.3231432868000002</c:v>
                </c:pt>
                <c:pt idx="1218">
                  <c:v>2.2760615477999999</c:v>
                </c:pt>
                <c:pt idx="1219">
                  <c:v>1.9789731915</c:v>
                </c:pt>
                <c:pt idx="1220">
                  <c:v>-10.8637761548</c:v>
                </c:pt>
                <c:pt idx="1221">
                  <c:v>-9.0706488686999993</c:v>
                </c:pt>
                <c:pt idx="1222">
                  <c:v>3.0456748405999998</c:v>
                </c:pt>
                <c:pt idx="1223">
                  <c:v>-9.6559656140999994</c:v>
                </c:pt>
                <c:pt idx="1224">
                  <c:v>-10.765495056400001</c:v>
                </c:pt>
                <c:pt idx="1225">
                  <c:v>-10.890237239399999</c:v>
                </c:pt>
                <c:pt idx="1226">
                  <c:v>3.4137498565</c:v>
                </c:pt>
                <c:pt idx="1227">
                  <c:v>-12.4016102417</c:v>
                </c:pt>
                <c:pt idx="1228">
                  <c:v>-11.1018055349</c:v>
                </c:pt>
                <c:pt idx="1229">
                  <c:v>2.1915556512999999</c:v>
                </c:pt>
                <c:pt idx="1230">
                  <c:v>-10.822944557</c:v>
                </c:pt>
                <c:pt idx="1231">
                  <c:v>1.7869489813999999</c:v>
                </c:pt>
                <c:pt idx="1232">
                  <c:v>3.3330168685000001</c:v>
                </c:pt>
                <c:pt idx="1233">
                  <c:v>2.0411912207</c:v>
                </c:pt>
                <c:pt idx="1234">
                  <c:v>2.6138635115</c:v>
                </c:pt>
                <c:pt idx="1235">
                  <c:v>2.7800836752999998</c:v>
                </c:pt>
                <c:pt idx="1236">
                  <c:v>3.1753646784999998</c:v>
                </c:pt>
                <c:pt idx="1237">
                  <c:v>2.3155053890000001</c:v>
                </c:pt>
                <c:pt idx="1238">
                  <c:v>-10.030580034</c:v>
                </c:pt>
                <c:pt idx="1239">
                  <c:v>-10.5077133362</c:v>
                </c:pt>
                <c:pt idx="1240">
                  <c:v>-9.5129463248999997</c:v>
                </c:pt>
                <c:pt idx="1241">
                  <c:v>3.3512490713999998</c:v>
                </c:pt>
                <c:pt idx="1242">
                  <c:v>2.304069852</c:v>
                </c:pt>
                <c:pt idx="1243">
                  <c:v>1.0992141686000001</c:v>
                </c:pt>
                <c:pt idx="1244">
                  <c:v>1.7123553942</c:v>
                </c:pt>
                <c:pt idx="1245">
                  <c:v>1.4182255078999999</c:v>
                </c:pt>
                <c:pt idx="1246">
                  <c:v>3.1297421484000001</c:v>
                </c:pt>
                <c:pt idx="1247">
                  <c:v>5.3494976260999998</c:v>
                </c:pt>
                <c:pt idx="1248">
                  <c:v>3.0710288437000002</c:v>
                </c:pt>
                <c:pt idx="1249">
                  <c:v>2.0340523614000001</c:v>
                </c:pt>
                <c:pt idx="1250">
                  <c:v>-9.3353813527000007</c:v>
                </c:pt>
                <c:pt idx="1251">
                  <c:v>-9.3088395477999999</c:v>
                </c:pt>
                <c:pt idx="1252">
                  <c:v>-11.6226128396</c:v>
                </c:pt>
                <c:pt idx="1253">
                  <c:v>-12.3539965047</c:v>
                </c:pt>
                <c:pt idx="1254">
                  <c:v>-10.6250749922</c:v>
                </c:pt>
                <c:pt idx="1255">
                  <c:v>-9.8806205214999991</c:v>
                </c:pt>
                <c:pt idx="1256">
                  <c:v>1.6061987459</c:v>
                </c:pt>
                <c:pt idx="1257">
                  <c:v>1.1195297364000001</c:v>
                </c:pt>
                <c:pt idx="1258">
                  <c:v>3.7158062849000002</c:v>
                </c:pt>
                <c:pt idx="1259">
                  <c:v>4.2491795994999997</c:v>
                </c:pt>
                <c:pt idx="1260">
                  <c:v>-10.705840105</c:v>
                </c:pt>
                <c:pt idx="1261">
                  <c:v>-9.4516072063000003</c:v>
                </c:pt>
                <c:pt idx="1262">
                  <c:v>2.9006705035000002</c:v>
                </c:pt>
                <c:pt idx="1263">
                  <c:v>1.9677880140999999</c:v>
                </c:pt>
                <c:pt idx="1264">
                  <c:v>-12.2154230957</c:v>
                </c:pt>
                <c:pt idx="1265">
                  <c:v>-10.0574288004</c:v>
                </c:pt>
                <c:pt idx="1266">
                  <c:v>-11.5924061217</c:v>
                </c:pt>
                <c:pt idx="1267">
                  <c:v>3.7223697496999999</c:v>
                </c:pt>
                <c:pt idx="1268">
                  <c:v>1.1616620835</c:v>
                </c:pt>
                <c:pt idx="1269">
                  <c:v>4.3061028831000003</c:v>
                </c:pt>
                <c:pt idx="1270">
                  <c:v>2.5807773955000002</c:v>
                </c:pt>
                <c:pt idx="1271">
                  <c:v>3.4443797828</c:v>
                </c:pt>
                <c:pt idx="1272">
                  <c:v>1.0739141376000001</c:v>
                </c:pt>
                <c:pt idx="1273">
                  <c:v>-11.3193585907</c:v>
                </c:pt>
                <c:pt idx="1274">
                  <c:v>-11.201311861400001</c:v>
                </c:pt>
                <c:pt idx="1275">
                  <c:v>2.4107712189999999</c:v>
                </c:pt>
                <c:pt idx="1276">
                  <c:v>1.4663834268</c:v>
                </c:pt>
                <c:pt idx="1277">
                  <c:v>3.0912111717999999</c:v>
                </c:pt>
                <c:pt idx="1278">
                  <c:v>0.50195234889999996</c:v>
                </c:pt>
                <c:pt idx="1279">
                  <c:v>-9.4618708761000008</c:v>
                </c:pt>
                <c:pt idx="1280">
                  <c:v>1.5090328501000001</c:v>
                </c:pt>
                <c:pt idx="1281">
                  <c:v>0.98908097129999994</c:v>
                </c:pt>
                <c:pt idx="1282">
                  <c:v>-10.814733158699999</c:v>
                </c:pt>
                <c:pt idx="1283">
                  <c:v>2.5391959815999998</c:v>
                </c:pt>
                <c:pt idx="1284">
                  <c:v>-12.166683818299999</c:v>
                </c:pt>
                <c:pt idx="1285">
                  <c:v>3.5566567039999999</c:v>
                </c:pt>
                <c:pt idx="1286">
                  <c:v>-10.2290475441</c:v>
                </c:pt>
                <c:pt idx="1287">
                  <c:v>1.7188631458000001</c:v>
                </c:pt>
                <c:pt idx="1288">
                  <c:v>1.5422966021</c:v>
                </c:pt>
                <c:pt idx="1289">
                  <c:v>2.4331375881000001</c:v>
                </c:pt>
                <c:pt idx="1290">
                  <c:v>-8.1703617918999996</c:v>
                </c:pt>
                <c:pt idx="1291">
                  <c:v>2.3182378069</c:v>
                </c:pt>
                <c:pt idx="1292">
                  <c:v>-11.162865378099999</c:v>
                </c:pt>
                <c:pt idx="1293">
                  <c:v>2.5218893770999999</c:v>
                </c:pt>
                <c:pt idx="1294">
                  <c:v>-11.4097424092</c:v>
                </c:pt>
                <c:pt idx="1295">
                  <c:v>3.0432471289</c:v>
                </c:pt>
                <c:pt idx="1296">
                  <c:v>2.8278238342000002</c:v>
                </c:pt>
                <c:pt idx="1297">
                  <c:v>4.6298662022999997</c:v>
                </c:pt>
                <c:pt idx="1298">
                  <c:v>-11.171336177400001</c:v>
                </c:pt>
                <c:pt idx="1299">
                  <c:v>1.3301385363</c:v>
                </c:pt>
                <c:pt idx="1300">
                  <c:v>1.3028555229000001</c:v>
                </c:pt>
                <c:pt idx="1301">
                  <c:v>1.6315172481</c:v>
                </c:pt>
                <c:pt idx="1302">
                  <c:v>2.1277134203000001</c:v>
                </c:pt>
                <c:pt idx="1303">
                  <c:v>-10.811686782700001</c:v>
                </c:pt>
                <c:pt idx="1304">
                  <c:v>5.8692742518000003</c:v>
                </c:pt>
                <c:pt idx="1305">
                  <c:v>2.8750322374000001</c:v>
                </c:pt>
                <c:pt idx="1306">
                  <c:v>-10.6660625389</c:v>
                </c:pt>
                <c:pt idx="1307">
                  <c:v>2.0166351000999998</c:v>
                </c:pt>
                <c:pt idx="1308">
                  <c:v>4.8339322759999996</c:v>
                </c:pt>
                <c:pt idx="1309">
                  <c:v>-9.7212034200000002</c:v>
                </c:pt>
                <c:pt idx="1310">
                  <c:v>3.9037126101999999</c:v>
                </c:pt>
                <c:pt idx="1311">
                  <c:v>1.9153879116000001</c:v>
                </c:pt>
                <c:pt idx="1312">
                  <c:v>4.3650282345000004</c:v>
                </c:pt>
                <c:pt idx="1313">
                  <c:v>3.1904576071999999</c:v>
                </c:pt>
                <c:pt idx="1314">
                  <c:v>2.5642378821</c:v>
                </c:pt>
                <c:pt idx="1315">
                  <c:v>2.3248625181000002</c:v>
                </c:pt>
                <c:pt idx="1316">
                  <c:v>1.7663638845</c:v>
                </c:pt>
                <c:pt idx="1317">
                  <c:v>-0.39343727899999997</c:v>
                </c:pt>
                <c:pt idx="1318">
                  <c:v>-10.296690412</c:v>
                </c:pt>
                <c:pt idx="1319">
                  <c:v>1.2646423007000001</c:v>
                </c:pt>
                <c:pt idx="1320">
                  <c:v>-9.4492243245999994</c:v>
                </c:pt>
                <c:pt idx="1321">
                  <c:v>4.9737113751999997</c:v>
                </c:pt>
                <c:pt idx="1322">
                  <c:v>4.4141194426999997</c:v>
                </c:pt>
                <c:pt idx="1323">
                  <c:v>2.6837873275000002</c:v>
                </c:pt>
                <c:pt idx="1324">
                  <c:v>-12.8178393311</c:v>
                </c:pt>
                <c:pt idx="1325">
                  <c:v>4.6197244268000004</c:v>
                </c:pt>
                <c:pt idx="1326">
                  <c:v>6.2357009475999998</c:v>
                </c:pt>
                <c:pt idx="1327">
                  <c:v>3.2725630631999998</c:v>
                </c:pt>
                <c:pt idx="1328">
                  <c:v>-10.886366586299999</c:v>
                </c:pt>
                <c:pt idx="1329">
                  <c:v>2.4378586526000001</c:v>
                </c:pt>
                <c:pt idx="1330">
                  <c:v>3.9688101196000001</c:v>
                </c:pt>
                <c:pt idx="1331">
                  <c:v>2.3473429382000002</c:v>
                </c:pt>
                <c:pt idx="1332">
                  <c:v>-13.7286074215</c:v>
                </c:pt>
                <c:pt idx="1333">
                  <c:v>4.3146369544000001</c:v>
                </c:pt>
                <c:pt idx="1334">
                  <c:v>-10.1708019177</c:v>
                </c:pt>
                <c:pt idx="1335">
                  <c:v>2.3058230595000002</c:v>
                </c:pt>
                <c:pt idx="1336">
                  <c:v>-9.2477797767999999</c:v>
                </c:pt>
                <c:pt idx="1337">
                  <c:v>-10.0427327874</c:v>
                </c:pt>
                <c:pt idx="1338">
                  <c:v>-9.8718543134000001</c:v>
                </c:pt>
                <c:pt idx="1339">
                  <c:v>1.9502858373</c:v>
                </c:pt>
                <c:pt idx="1340">
                  <c:v>-10.138899773</c:v>
                </c:pt>
                <c:pt idx="1341">
                  <c:v>3.7741906391</c:v>
                </c:pt>
                <c:pt idx="1342">
                  <c:v>2.3412304853000001</c:v>
                </c:pt>
                <c:pt idx="1343">
                  <c:v>2.7928365385</c:v>
                </c:pt>
                <c:pt idx="1344">
                  <c:v>3.1116065640000001</c:v>
                </c:pt>
                <c:pt idx="1345">
                  <c:v>2.2931401561000002</c:v>
                </c:pt>
                <c:pt idx="1346">
                  <c:v>4.0333209077000003</c:v>
                </c:pt>
                <c:pt idx="1347">
                  <c:v>-10.7495650962</c:v>
                </c:pt>
                <c:pt idx="1348">
                  <c:v>1.9769372017</c:v>
                </c:pt>
                <c:pt idx="1349">
                  <c:v>3.0156011979000001</c:v>
                </c:pt>
                <c:pt idx="1350">
                  <c:v>3.9340622716999998</c:v>
                </c:pt>
                <c:pt idx="1351">
                  <c:v>-10.314032235000001</c:v>
                </c:pt>
                <c:pt idx="1352">
                  <c:v>3.8577663209000002</c:v>
                </c:pt>
                <c:pt idx="1353">
                  <c:v>-10.7606235705</c:v>
                </c:pt>
                <c:pt idx="1354">
                  <c:v>-6.0252767700000001E-2</c:v>
                </c:pt>
                <c:pt idx="1355">
                  <c:v>-9.2863862805000004</c:v>
                </c:pt>
                <c:pt idx="1356">
                  <c:v>-9.6575765432999994</c:v>
                </c:pt>
                <c:pt idx="1357">
                  <c:v>-9.0623963891999999</c:v>
                </c:pt>
                <c:pt idx="1358">
                  <c:v>2.4972121997999999</c:v>
                </c:pt>
                <c:pt idx="1359">
                  <c:v>3.3492643219999998</c:v>
                </c:pt>
                <c:pt idx="1360">
                  <c:v>-10.3871318811</c:v>
                </c:pt>
                <c:pt idx="1361">
                  <c:v>-11.411097933100001</c:v>
                </c:pt>
                <c:pt idx="1362">
                  <c:v>-10.366638443199999</c:v>
                </c:pt>
                <c:pt idx="1363">
                  <c:v>-10.790787137800001</c:v>
                </c:pt>
                <c:pt idx="1364">
                  <c:v>3.4981659146999999</c:v>
                </c:pt>
                <c:pt idx="1365">
                  <c:v>2.3787710554000001</c:v>
                </c:pt>
                <c:pt idx="1366">
                  <c:v>5.283437084</c:v>
                </c:pt>
                <c:pt idx="1367">
                  <c:v>-9.3114493214999996</c:v>
                </c:pt>
                <c:pt idx="1368">
                  <c:v>3.0472693848999999</c:v>
                </c:pt>
                <c:pt idx="1369">
                  <c:v>3.5468048573000002</c:v>
                </c:pt>
                <c:pt idx="1370">
                  <c:v>2.9903921943</c:v>
                </c:pt>
                <c:pt idx="1371">
                  <c:v>4.2786937260000002</c:v>
                </c:pt>
                <c:pt idx="1372">
                  <c:v>-11.8148509007</c:v>
                </c:pt>
                <c:pt idx="1373">
                  <c:v>3.1339767026000001</c:v>
                </c:pt>
                <c:pt idx="1374">
                  <c:v>-9.5271596586000005</c:v>
                </c:pt>
                <c:pt idx="1375">
                  <c:v>4.6769436452999997</c:v>
                </c:pt>
                <c:pt idx="1376">
                  <c:v>3.0943383727999998</c:v>
                </c:pt>
                <c:pt idx="1377">
                  <c:v>2.9427436678999999</c:v>
                </c:pt>
                <c:pt idx="1378">
                  <c:v>-11.1483276798</c:v>
                </c:pt>
                <c:pt idx="1379">
                  <c:v>-10.5738728568</c:v>
                </c:pt>
                <c:pt idx="1380">
                  <c:v>1.1925682206999999</c:v>
                </c:pt>
                <c:pt idx="1381">
                  <c:v>4.4170542320999999</c:v>
                </c:pt>
                <c:pt idx="1382">
                  <c:v>-8.5118130809999997</c:v>
                </c:pt>
                <c:pt idx="1383">
                  <c:v>2.3415630342</c:v>
                </c:pt>
                <c:pt idx="1384">
                  <c:v>3.0960375628999999</c:v>
                </c:pt>
                <c:pt idx="1385">
                  <c:v>3.7794868557000001</c:v>
                </c:pt>
                <c:pt idx="1386">
                  <c:v>2.0583244382000001</c:v>
                </c:pt>
                <c:pt idx="1387">
                  <c:v>3.5604288119</c:v>
                </c:pt>
                <c:pt idx="1388">
                  <c:v>3.0374367931999999</c:v>
                </c:pt>
                <c:pt idx="1389">
                  <c:v>3.3935227138999999</c:v>
                </c:pt>
                <c:pt idx="1390">
                  <c:v>2.8941594151999999</c:v>
                </c:pt>
                <c:pt idx="1391">
                  <c:v>-11.273451590800001</c:v>
                </c:pt>
                <c:pt idx="1392">
                  <c:v>1.7129081694999999</c:v>
                </c:pt>
                <c:pt idx="1393">
                  <c:v>4.0293479807999999</c:v>
                </c:pt>
                <c:pt idx="1394">
                  <c:v>-11.690690933300001</c:v>
                </c:pt>
                <c:pt idx="1395">
                  <c:v>-9.1546359130999999</c:v>
                </c:pt>
                <c:pt idx="1396">
                  <c:v>2.6474333001999999</c:v>
                </c:pt>
                <c:pt idx="1397">
                  <c:v>3.6513793086000002</c:v>
                </c:pt>
                <c:pt idx="1398">
                  <c:v>-9.9732270026999998</c:v>
                </c:pt>
                <c:pt idx="1399">
                  <c:v>4.4635135225000004</c:v>
                </c:pt>
                <c:pt idx="1400">
                  <c:v>-10.137061856700001</c:v>
                </c:pt>
                <c:pt idx="1401">
                  <c:v>-8.9537616598999996</c:v>
                </c:pt>
                <c:pt idx="1402">
                  <c:v>-11.3875982694</c:v>
                </c:pt>
                <c:pt idx="1403">
                  <c:v>1.2725399662000001</c:v>
                </c:pt>
                <c:pt idx="1404">
                  <c:v>2.9754300053999998</c:v>
                </c:pt>
                <c:pt idx="1405">
                  <c:v>-11.2768192369</c:v>
                </c:pt>
                <c:pt idx="1406">
                  <c:v>3.4699125382</c:v>
                </c:pt>
                <c:pt idx="1407">
                  <c:v>-11.9460350007</c:v>
                </c:pt>
                <c:pt idx="1408">
                  <c:v>-9.8598595365000001</c:v>
                </c:pt>
                <c:pt idx="1409">
                  <c:v>-10.331101153800001</c:v>
                </c:pt>
                <c:pt idx="1410">
                  <c:v>0.56273427440000001</c:v>
                </c:pt>
                <c:pt idx="1411">
                  <c:v>1.6351573886999999</c:v>
                </c:pt>
                <c:pt idx="1412">
                  <c:v>-11.4508452879</c:v>
                </c:pt>
                <c:pt idx="1413">
                  <c:v>-10.8271922827</c:v>
                </c:pt>
                <c:pt idx="1414">
                  <c:v>-9.7890849665000008</c:v>
                </c:pt>
                <c:pt idx="1415">
                  <c:v>4.6668052696000002</c:v>
                </c:pt>
                <c:pt idx="1416">
                  <c:v>-9.3986668035999994</c:v>
                </c:pt>
                <c:pt idx="1417">
                  <c:v>3.3232791740000001</c:v>
                </c:pt>
                <c:pt idx="1418">
                  <c:v>-9.7664493318000005</c:v>
                </c:pt>
                <c:pt idx="1419">
                  <c:v>3.2049076899000002</c:v>
                </c:pt>
                <c:pt idx="1420">
                  <c:v>4.0653510721000004</c:v>
                </c:pt>
                <c:pt idx="1421">
                  <c:v>3.1911432197999998</c:v>
                </c:pt>
                <c:pt idx="1422">
                  <c:v>2.0032883404000001</c:v>
                </c:pt>
                <c:pt idx="1423">
                  <c:v>2.9367804302999998</c:v>
                </c:pt>
                <c:pt idx="1424">
                  <c:v>4.9388067356000001</c:v>
                </c:pt>
                <c:pt idx="1425">
                  <c:v>2.8468090841000002</c:v>
                </c:pt>
                <c:pt idx="1426">
                  <c:v>2.6689980339999999</c:v>
                </c:pt>
                <c:pt idx="1427">
                  <c:v>-8.1809251109000005</c:v>
                </c:pt>
                <c:pt idx="1428">
                  <c:v>2.4955667121</c:v>
                </c:pt>
                <c:pt idx="1429">
                  <c:v>-13.014581846600001</c:v>
                </c:pt>
                <c:pt idx="1430">
                  <c:v>-9.3765503487000004</c:v>
                </c:pt>
                <c:pt idx="1431">
                  <c:v>1.4977650505</c:v>
                </c:pt>
                <c:pt idx="1432">
                  <c:v>2.6046457568000001</c:v>
                </c:pt>
                <c:pt idx="1433">
                  <c:v>-10.4843007113</c:v>
                </c:pt>
                <c:pt idx="1434">
                  <c:v>4.2126565782999998</c:v>
                </c:pt>
                <c:pt idx="1435">
                  <c:v>1.6417279521999999</c:v>
                </c:pt>
                <c:pt idx="1436">
                  <c:v>4.3022247918999996</c:v>
                </c:pt>
                <c:pt idx="1437">
                  <c:v>1.5122576056000001</c:v>
                </c:pt>
                <c:pt idx="1438">
                  <c:v>-11.529377222300001</c:v>
                </c:pt>
                <c:pt idx="1439">
                  <c:v>0.80484204039999996</c:v>
                </c:pt>
                <c:pt idx="1440">
                  <c:v>4.6012946136000004</c:v>
                </c:pt>
                <c:pt idx="1441">
                  <c:v>0.55196694820000003</c:v>
                </c:pt>
                <c:pt idx="1442">
                  <c:v>3.5148264195999999</c:v>
                </c:pt>
                <c:pt idx="1443">
                  <c:v>3.4277354129000002</c:v>
                </c:pt>
                <c:pt idx="1444">
                  <c:v>2.8653883571000001</c:v>
                </c:pt>
                <c:pt idx="1445">
                  <c:v>1.3841641195000001</c:v>
                </c:pt>
                <c:pt idx="1446">
                  <c:v>5.4532981359999999</c:v>
                </c:pt>
                <c:pt idx="1447">
                  <c:v>-9.499990596</c:v>
                </c:pt>
                <c:pt idx="1448">
                  <c:v>2.7302657912999999</c:v>
                </c:pt>
                <c:pt idx="1449">
                  <c:v>2.5337471170999999</c:v>
                </c:pt>
                <c:pt idx="1450">
                  <c:v>4.7686590980999997</c:v>
                </c:pt>
                <c:pt idx="1451">
                  <c:v>-9.8390232985000008</c:v>
                </c:pt>
                <c:pt idx="1452">
                  <c:v>4.1809909732000001</c:v>
                </c:pt>
                <c:pt idx="1453">
                  <c:v>4.9025485328</c:v>
                </c:pt>
                <c:pt idx="1454">
                  <c:v>0.60440757109999999</c:v>
                </c:pt>
                <c:pt idx="1455">
                  <c:v>2.4326763773</c:v>
                </c:pt>
                <c:pt idx="1456">
                  <c:v>-10.846811931</c:v>
                </c:pt>
                <c:pt idx="1457">
                  <c:v>1.7049040475999999</c:v>
                </c:pt>
                <c:pt idx="1458">
                  <c:v>-9.7635739147000002</c:v>
                </c:pt>
                <c:pt idx="1459">
                  <c:v>-11.087532102300001</c:v>
                </c:pt>
                <c:pt idx="1460">
                  <c:v>3.2510526339000001</c:v>
                </c:pt>
                <c:pt idx="1461">
                  <c:v>3.4473141099000002</c:v>
                </c:pt>
                <c:pt idx="1462">
                  <c:v>2.8812741217000002</c:v>
                </c:pt>
                <c:pt idx="1463">
                  <c:v>3.8218558980999999</c:v>
                </c:pt>
                <c:pt idx="1464">
                  <c:v>3.5758236819999998</c:v>
                </c:pt>
                <c:pt idx="1465">
                  <c:v>1.3430292538999999</c:v>
                </c:pt>
                <c:pt idx="1466">
                  <c:v>1.1386977116000001</c:v>
                </c:pt>
                <c:pt idx="1467">
                  <c:v>1.7500677204999999</c:v>
                </c:pt>
                <c:pt idx="1468">
                  <c:v>4.8783954201000004</c:v>
                </c:pt>
                <c:pt idx="1469">
                  <c:v>2.715402578</c:v>
                </c:pt>
                <c:pt idx="1470">
                  <c:v>3.2788498061000002</c:v>
                </c:pt>
                <c:pt idx="1471">
                  <c:v>2.6502714056999999</c:v>
                </c:pt>
                <c:pt idx="1472">
                  <c:v>1.260859151</c:v>
                </c:pt>
                <c:pt idx="1473">
                  <c:v>-10.1778679781</c:v>
                </c:pt>
                <c:pt idx="1474">
                  <c:v>3.0862766329000002</c:v>
                </c:pt>
                <c:pt idx="1475">
                  <c:v>-10.9105022228</c:v>
                </c:pt>
                <c:pt idx="1476">
                  <c:v>2.6964980095</c:v>
                </c:pt>
                <c:pt idx="1477">
                  <c:v>2.9840070340999998</c:v>
                </c:pt>
                <c:pt idx="1478">
                  <c:v>-10.6136111849</c:v>
                </c:pt>
                <c:pt idx="1479">
                  <c:v>2.7939625120999998</c:v>
                </c:pt>
                <c:pt idx="1480">
                  <c:v>4.0520040638000001</c:v>
                </c:pt>
                <c:pt idx="1481">
                  <c:v>6.0431949989999998</c:v>
                </c:pt>
                <c:pt idx="1482">
                  <c:v>3.1584481782</c:v>
                </c:pt>
                <c:pt idx="1483">
                  <c:v>-11.385539286</c:v>
                </c:pt>
                <c:pt idx="1484">
                  <c:v>2.5745333320000001</c:v>
                </c:pt>
                <c:pt idx="1485">
                  <c:v>1.9478369351</c:v>
                </c:pt>
                <c:pt idx="1486">
                  <c:v>5.2279697613999998</c:v>
                </c:pt>
                <c:pt idx="1487">
                  <c:v>-10.7629268154</c:v>
                </c:pt>
                <c:pt idx="1488">
                  <c:v>-9.8303845835000008</c:v>
                </c:pt>
                <c:pt idx="1489">
                  <c:v>-10.601807058</c:v>
                </c:pt>
                <c:pt idx="1490">
                  <c:v>5.1344194281000002</c:v>
                </c:pt>
                <c:pt idx="1491">
                  <c:v>-9.4749068056999999</c:v>
                </c:pt>
                <c:pt idx="1492">
                  <c:v>2.7140888061999999</c:v>
                </c:pt>
                <c:pt idx="1493">
                  <c:v>3.9075842539000001</c:v>
                </c:pt>
                <c:pt idx="1494">
                  <c:v>3.4254705274999999</c:v>
                </c:pt>
                <c:pt idx="1495">
                  <c:v>2.2657258220999998</c:v>
                </c:pt>
                <c:pt idx="1496">
                  <c:v>3.7299844974999998</c:v>
                </c:pt>
                <c:pt idx="1497">
                  <c:v>-0.51738734399999997</c:v>
                </c:pt>
                <c:pt idx="1498">
                  <c:v>3.1194768597000002</c:v>
                </c:pt>
                <c:pt idx="1499">
                  <c:v>2.4384105677000001</c:v>
                </c:pt>
                <c:pt idx="1500">
                  <c:v>-10.597863199100001</c:v>
                </c:pt>
                <c:pt idx="1501">
                  <c:v>-11.583006623099999</c:v>
                </c:pt>
                <c:pt idx="1502">
                  <c:v>4.8187213223000001</c:v>
                </c:pt>
                <c:pt idx="1503">
                  <c:v>1.5835298546000001</c:v>
                </c:pt>
                <c:pt idx="1504">
                  <c:v>4.7331500732</c:v>
                </c:pt>
                <c:pt idx="1505">
                  <c:v>-10.876729386599999</c:v>
                </c:pt>
                <c:pt idx="1506">
                  <c:v>3.9254564487999999</c:v>
                </c:pt>
                <c:pt idx="1507">
                  <c:v>-9.9709745624000004</c:v>
                </c:pt>
                <c:pt idx="1508">
                  <c:v>-11.4146846968</c:v>
                </c:pt>
                <c:pt idx="1509">
                  <c:v>4.5199623392000001</c:v>
                </c:pt>
                <c:pt idx="1510">
                  <c:v>0.22560162989999999</c:v>
                </c:pt>
                <c:pt idx="1511">
                  <c:v>1.6068363895</c:v>
                </c:pt>
                <c:pt idx="1512">
                  <c:v>-9.9880645392999998</c:v>
                </c:pt>
                <c:pt idx="1513">
                  <c:v>2.9199704408999998</c:v>
                </c:pt>
                <c:pt idx="1514">
                  <c:v>-12.1967051292</c:v>
                </c:pt>
                <c:pt idx="1515">
                  <c:v>1.8886069658</c:v>
                </c:pt>
                <c:pt idx="1516">
                  <c:v>3.5149545728999998</c:v>
                </c:pt>
                <c:pt idx="1517">
                  <c:v>2.8234054828000001</c:v>
                </c:pt>
                <c:pt idx="1518">
                  <c:v>4.1482610107999998</c:v>
                </c:pt>
                <c:pt idx="1519">
                  <c:v>-11.1716588019</c:v>
                </c:pt>
                <c:pt idx="1520">
                  <c:v>-11.896200715599999</c:v>
                </c:pt>
                <c:pt idx="1521">
                  <c:v>3.0542480307000002</c:v>
                </c:pt>
                <c:pt idx="1522">
                  <c:v>3.4856165906999999</c:v>
                </c:pt>
                <c:pt idx="1523">
                  <c:v>-9.9218890147999996</c:v>
                </c:pt>
                <c:pt idx="1524">
                  <c:v>3.7224531864000001</c:v>
                </c:pt>
                <c:pt idx="1525">
                  <c:v>-9.3005767214000006</c:v>
                </c:pt>
                <c:pt idx="1526">
                  <c:v>3.3526372017999999</c:v>
                </c:pt>
                <c:pt idx="1527">
                  <c:v>-11.515738177799999</c:v>
                </c:pt>
                <c:pt idx="1528">
                  <c:v>2.2202240946999998</c:v>
                </c:pt>
                <c:pt idx="1529">
                  <c:v>2.7855856229999998</c:v>
                </c:pt>
                <c:pt idx="1530">
                  <c:v>1.3855124940000001</c:v>
                </c:pt>
                <c:pt idx="1531">
                  <c:v>4.2078053971999996</c:v>
                </c:pt>
                <c:pt idx="1532">
                  <c:v>0.76137106040000002</c:v>
                </c:pt>
                <c:pt idx="1533">
                  <c:v>1.7335167924999999</c:v>
                </c:pt>
                <c:pt idx="1534">
                  <c:v>-10.7423947457</c:v>
                </c:pt>
                <c:pt idx="1535">
                  <c:v>2.4887929986000001</c:v>
                </c:pt>
                <c:pt idx="1536">
                  <c:v>3.8379089745999999</c:v>
                </c:pt>
                <c:pt idx="1537">
                  <c:v>-11.1266632989</c:v>
                </c:pt>
                <c:pt idx="1538">
                  <c:v>2.1404627760000001</c:v>
                </c:pt>
                <c:pt idx="1539">
                  <c:v>4.5647205891000002</c:v>
                </c:pt>
                <c:pt idx="1540">
                  <c:v>-9.0605831548999998</c:v>
                </c:pt>
                <c:pt idx="1541">
                  <c:v>4.6027143129999999</c:v>
                </c:pt>
                <c:pt idx="1542">
                  <c:v>2.4880359100999998</c:v>
                </c:pt>
                <c:pt idx="1543">
                  <c:v>3.1594663821000002</c:v>
                </c:pt>
                <c:pt idx="1544">
                  <c:v>-11.9457092667</c:v>
                </c:pt>
                <c:pt idx="1545">
                  <c:v>1.3232194247</c:v>
                </c:pt>
                <c:pt idx="1546">
                  <c:v>2.9462842401999998</c:v>
                </c:pt>
                <c:pt idx="1547">
                  <c:v>2.0558787543000001</c:v>
                </c:pt>
                <c:pt idx="1548">
                  <c:v>-11.436549618900001</c:v>
                </c:pt>
                <c:pt idx="1549">
                  <c:v>2.6861410525</c:v>
                </c:pt>
                <c:pt idx="1550">
                  <c:v>2.5792246686999998</c:v>
                </c:pt>
                <c:pt idx="1551">
                  <c:v>-9.2327277607999996</c:v>
                </c:pt>
                <c:pt idx="1552">
                  <c:v>3.8198678123000001</c:v>
                </c:pt>
                <c:pt idx="1553">
                  <c:v>1.4943624289999999</c:v>
                </c:pt>
                <c:pt idx="1554">
                  <c:v>-10.974235501500001</c:v>
                </c:pt>
                <c:pt idx="1555">
                  <c:v>2.0540909957000002</c:v>
                </c:pt>
                <c:pt idx="1556">
                  <c:v>-11.534755231</c:v>
                </c:pt>
                <c:pt idx="1557">
                  <c:v>4.3539585666000002</c:v>
                </c:pt>
                <c:pt idx="1558">
                  <c:v>2.0942672526999999</c:v>
                </c:pt>
                <c:pt idx="1559">
                  <c:v>-10.914617704399999</c:v>
                </c:pt>
                <c:pt idx="1560">
                  <c:v>3.7195482907000001</c:v>
                </c:pt>
                <c:pt idx="1561">
                  <c:v>2.9432658285</c:v>
                </c:pt>
                <c:pt idx="1562">
                  <c:v>3.0281987217999999</c:v>
                </c:pt>
                <c:pt idx="1563">
                  <c:v>-11.8081672879</c:v>
                </c:pt>
                <c:pt idx="1564">
                  <c:v>3.2400095341999999</c:v>
                </c:pt>
                <c:pt idx="1565">
                  <c:v>-9.9266830410000004</c:v>
                </c:pt>
                <c:pt idx="1566">
                  <c:v>3.2153109818000001</c:v>
                </c:pt>
                <c:pt idx="1567">
                  <c:v>2.4533203487000002</c:v>
                </c:pt>
                <c:pt idx="1568">
                  <c:v>2.8160347481999999</c:v>
                </c:pt>
                <c:pt idx="1569">
                  <c:v>-10.1251489571</c:v>
                </c:pt>
                <c:pt idx="1570">
                  <c:v>-11.101067221599999</c:v>
                </c:pt>
                <c:pt idx="1571">
                  <c:v>2.6528439875999998</c:v>
                </c:pt>
                <c:pt idx="1572">
                  <c:v>4.7332376903000002</c:v>
                </c:pt>
                <c:pt idx="1573">
                  <c:v>-10.5091819082</c:v>
                </c:pt>
                <c:pt idx="1574">
                  <c:v>-10.0075040513</c:v>
                </c:pt>
                <c:pt idx="1575">
                  <c:v>3.5193256358</c:v>
                </c:pt>
                <c:pt idx="1576">
                  <c:v>1.1062016346000001</c:v>
                </c:pt>
                <c:pt idx="1577">
                  <c:v>2.9350149641000001</c:v>
                </c:pt>
                <c:pt idx="1578">
                  <c:v>-8.8106775952999996</c:v>
                </c:pt>
                <c:pt idx="1579">
                  <c:v>3.1149243394999999</c:v>
                </c:pt>
                <c:pt idx="1580">
                  <c:v>2.4803387186000001</c:v>
                </c:pt>
                <c:pt idx="1581">
                  <c:v>1.3869055505000001</c:v>
                </c:pt>
                <c:pt idx="1582">
                  <c:v>3.0112589687</c:v>
                </c:pt>
                <c:pt idx="1583">
                  <c:v>4.0193037900000004</c:v>
                </c:pt>
                <c:pt idx="1584">
                  <c:v>3.3679042966999999</c:v>
                </c:pt>
                <c:pt idx="1585">
                  <c:v>3.7609695324999999</c:v>
                </c:pt>
                <c:pt idx="1586">
                  <c:v>2.7628584769</c:v>
                </c:pt>
                <c:pt idx="1587">
                  <c:v>-11.059775914299999</c:v>
                </c:pt>
                <c:pt idx="1588">
                  <c:v>-9.9877941578999998</c:v>
                </c:pt>
                <c:pt idx="1589">
                  <c:v>4.9081447437000003</c:v>
                </c:pt>
                <c:pt idx="1590">
                  <c:v>-9.4242709501000004</c:v>
                </c:pt>
                <c:pt idx="1591">
                  <c:v>3.5878652062</c:v>
                </c:pt>
                <c:pt idx="1592">
                  <c:v>4.1040713745000001</c:v>
                </c:pt>
                <c:pt idx="1593">
                  <c:v>2.4555977675</c:v>
                </c:pt>
                <c:pt idx="1594">
                  <c:v>2.4176604114</c:v>
                </c:pt>
                <c:pt idx="1595">
                  <c:v>3.2962798394999999</c:v>
                </c:pt>
                <c:pt idx="1596">
                  <c:v>4.3062174154999999</c:v>
                </c:pt>
                <c:pt idx="1597">
                  <c:v>4.0691163292999999</c:v>
                </c:pt>
                <c:pt idx="1598">
                  <c:v>-10.0497076645</c:v>
                </c:pt>
                <c:pt idx="1599">
                  <c:v>2.3191126817000001</c:v>
                </c:pt>
                <c:pt idx="1600">
                  <c:v>-10.729866581</c:v>
                </c:pt>
                <c:pt idx="1601">
                  <c:v>2.2057887064999999</c:v>
                </c:pt>
                <c:pt idx="1602">
                  <c:v>-9.0970306315999991</c:v>
                </c:pt>
                <c:pt idx="1603">
                  <c:v>2.4598657046999999</c:v>
                </c:pt>
                <c:pt idx="1604">
                  <c:v>2.2781141014999999</c:v>
                </c:pt>
                <c:pt idx="1605">
                  <c:v>2.4345258850999998</c:v>
                </c:pt>
                <c:pt idx="1606">
                  <c:v>-9.6270574382999996</c:v>
                </c:pt>
                <c:pt idx="1607">
                  <c:v>1.5039916283000001</c:v>
                </c:pt>
                <c:pt idx="1608">
                  <c:v>2.0250053723999999</c:v>
                </c:pt>
                <c:pt idx="1609">
                  <c:v>-9.1525575574999998</c:v>
                </c:pt>
                <c:pt idx="1610">
                  <c:v>-9.4452204302999991</c:v>
                </c:pt>
                <c:pt idx="1611">
                  <c:v>-8.2308555811000002</c:v>
                </c:pt>
                <c:pt idx="1612">
                  <c:v>4.0412409157000004</c:v>
                </c:pt>
                <c:pt idx="1613">
                  <c:v>4.0041942355</c:v>
                </c:pt>
                <c:pt idx="1614">
                  <c:v>1.8108720382000001</c:v>
                </c:pt>
                <c:pt idx="1615">
                  <c:v>1.9066420282000001</c:v>
                </c:pt>
                <c:pt idx="1616">
                  <c:v>-11.3342517119</c:v>
                </c:pt>
                <c:pt idx="1617">
                  <c:v>3.0789941538000001</c:v>
                </c:pt>
                <c:pt idx="1618">
                  <c:v>1.1554634861999999</c:v>
                </c:pt>
                <c:pt idx="1619">
                  <c:v>1.3297109408000001</c:v>
                </c:pt>
                <c:pt idx="1620">
                  <c:v>-11.7749270198</c:v>
                </c:pt>
                <c:pt idx="1621">
                  <c:v>2.0949161974999999</c:v>
                </c:pt>
                <c:pt idx="1622">
                  <c:v>-8.9706977639000005</c:v>
                </c:pt>
                <c:pt idx="1623">
                  <c:v>-9.7249761395000007</c:v>
                </c:pt>
                <c:pt idx="1624">
                  <c:v>2.8952260271000001</c:v>
                </c:pt>
                <c:pt idx="1625">
                  <c:v>-11.343031588200001</c:v>
                </c:pt>
                <c:pt idx="1626">
                  <c:v>1.3866769896</c:v>
                </c:pt>
                <c:pt idx="1627">
                  <c:v>1.6351693609</c:v>
                </c:pt>
                <c:pt idx="1628">
                  <c:v>1.093412118</c:v>
                </c:pt>
                <c:pt idx="1629">
                  <c:v>-10.5097997366</c:v>
                </c:pt>
                <c:pt idx="1630">
                  <c:v>3.3919592426</c:v>
                </c:pt>
                <c:pt idx="1631">
                  <c:v>1.9659529872999999</c:v>
                </c:pt>
                <c:pt idx="1632">
                  <c:v>-11.1460608305</c:v>
                </c:pt>
                <c:pt idx="1633">
                  <c:v>-10.3946838896</c:v>
                </c:pt>
                <c:pt idx="1634">
                  <c:v>0.49554966979999998</c:v>
                </c:pt>
                <c:pt idx="1635">
                  <c:v>3.2122662187</c:v>
                </c:pt>
                <c:pt idx="1636">
                  <c:v>-10.6186031853</c:v>
                </c:pt>
                <c:pt idx="1637">
                  <c:v>-12.630555424400001</c:v>
                </c:pt>
                <c:pt idx="1638">
                  <c:v>-10.3910012051</c:v>
                </c:pt>
                <c:pt idx="1639">
                  <c:v>0.30377721169999999</c:v>
                </c:pt>
                <c:pt idx="1640">
                  <c:v>3.7933045337000002</c:v>
                </c:pt>
                <c:pt idx="1641">
                  <c:v>2.338621812</c:v>
                </c:pt>
                <c:pt idx="1642">
                  <c:v>-10.909580291099999</c:v>
                </c:pt>
                <c:pt idx="1643">
                  <c:v>2.8563783684000001</c:v>
                </c:pt>
                <c:pt idx="1644">
                  <c:v>1.3381069623999999</c:v>
                </c:pt>
                <c:pt idx="1645">
                  <c:v>2.6603618991000002</c:v>
                </c:pt>
                <c:pt idx="1646">
                  <c:v>1.6884188389000001</c:v>
                </c:pt>
                <c:pt idx="1647">
                  <c:v>1.2488295709999999</c:v>
                </c:pt>
                <c:pt idx="1648">
                  <c:v>-8.7774718786000001</c:v>
                </c:pt>
                <c:pt idx="1649">
                  <c:v>2.6578306665000002</c:v>
                </c:pt>
                <c:pt idx="1650">
                  <c:v>-10.079579083900001</c:v>
                </c:pt>
                <c:pt idx="1651">
                  <c:v>-10.6289506265</c:v>
                </c:pt>
                <c:pt idx="1652">
                  <c:v>3.0292855772</c:v>
                </c:pt>
                <c:pt idx="1653">
                  <c:v>-9.7201006330999995</c:v>
                </c:pt>
                <c:pt idx="1654">
                  <c:v>3.3600991242</c:v>
                </c:pt>
                <c:pt idx="1655">
                  <c:v>-10.6813915679</c:v>
                </c:pt>
                <c:pt idx="1656">
                  <c:v>3.1860375271999999</c:v>
                </c:pt>
                <c:pt idx="1657">
                  <c:v>-11.1861606584</c:v>
                </c:pt>
                <c:pt idx="1658">
                  <c:v>2.4650144147000002</c:v>
                </c:pt>
                <c:pt idx="1659">
                  <c:v>2.2328399238999999</c:v>
                </c:pt>
                <c:pt idx="1660">
                  <c:v>2.7509384832000001</c:v>
                </c:pt>
                <c:pt idx="1661">
                  <c:v>-11.2938219515</c:v>
                </c:pt>
                <c:pt idx="1662">
                  <c:v>3.7668000246000002</c:v>
                </c:pt>
                <c:pt idx="1663">
                  <c:v>3.5076540429</c:v>
                </c:pt>
                <c:pt idx="1664">
                  <c:v>3.9966209157999999</c:v>
                </c:pt>
                <c:pt idx="1665">
                  <c:v>-9.5577603658000001</c:v>
                </c:pt>
                <c:pt idx="1666">
                  <c:v>2.9482341522</c:v>
                </c:pt>
                <c:pt idx="1667">
                  <c:v>3.4297754404999998</c:v>
                </c:pt>
                <c:pt idx="1668">
                  <c:v>3.5358929830000001</c:v>
                </c:pt>
                <c:pt idx="1669">
                  <c:v>3.0843938635999999</c:v>
                </c:pt>
                <c:pt idx="1670">
                  <c:v>-10.2290116278</c:v>
                </c:pt>
                <c:pt idx="1671">
                  <c:v>4.9207213893999997</c:v>
                </c:pt>
                <c:pt idx="1672">
                  <c:v>-9.6315079475999994</c:v>
                </c:pt>
                <c:pt idx="1673">
                  <c:v>1.6982853288999999</c:v>
                </c:pt>
                <c:pt idx="1674">
                  <c:v>-10.8178866283</c:v>
                </c:pt>
                <c:pt idx="1675">
                  <c:v>-11.1192641827</c:v>
                </c:pt>
                <c:pt idx="1676">
                  <c:v>3.3776793451999998</c:v>
                </c:pt>
                <c:pt idx="1677">
                  <c:v>-9.6272318838000004</c:v>
                </c:pt>
                <c:pt idx="1678">
                  <c:v>-9.8975002832999994</c:v>
                </c:pt>
                <c:pt idx="1679">
                  <c:v>2.1575433153999999</c:v>
                </c:pt>
                <c:pt idx="1680">
                  <c:v>3.2147859520000002</c:v>
                </c:pt>
                <c:pt idx="1681">
                  <c:v>3.5934180577000001</c:v>
                </c:pt>
                <c:pt idx="1682">
                  <c:v>4.7892065099999996</c:v>
                </c:pt>
                <c:pt idx="1683">
                  <c:v>4.1071505002000004</c:v>
                </c:pt>
                <c:pt idx="1684">
                  <c:v>-9.765615167</c:v>
                </c:pt>
                <c:pt idx="1685">
                  <c:v>1.7506997985999999</c:v>
                </c:pt>
                <c:pt idx="1686">
                  <c:v>3.5530743014000001</c:v>
                </c:pt>
                <c:pt idx="1687">
                  <c:v>1.6510459012000001</c:v>
                </c:pt>
                <c:pt idx="1688">
                  <c:v>-11.666065211999999</c:v>
                </c:pt>
                <c:pt idx="1689">
                  <c:v>2.4506209224000002</c:v>
                </c:pt>
                <c:pt idx="1690">
                  <c:v>3.9738065004999998</c:v>
                </c:pt>
                <c:pt idx="1691">
                  <c:v>4.5413240240999997</c:v>
                </c:pt>
                <c:pt idx="1692">
                  <c:v>-10.405432736</c:v>
                </c:pt>
                <c:pt idx="1693">
                  <c:v>2.1739430580999999</c:v>
                </c:pt>
                <c:pt idx="1694">
                  <c:v>2.8993648030000001</c:v>
                </c:pt>
                <c:pt idx="1695">
                  <c:v>3.7300575529</c:v>
                </c:pt>
                <c:pt idx="1696">
                  <c:v>2.7791395790000002</c:v>
                </c:pt>
                <c:pt idx="1697">
                  <c:v>-11.475123505899999</c:v>
                </c:pt>
                <c:pt idx="1698">
                  <c:v>-10.689544318399999</c:v>
                </c:pt>
                <c:pt idx="1699">
                  <c:v>-12.056641241099999</c:v>
                </c:pt>
                <c:pt idx="1700">
                  <c:v>-9.8595847720999998</c:v>
                </c:pt>
                <c:pt idx="1701">
                  <c:v>-11.1457751209</c:v>
                </c:pt>
                <c:pt idx="1702">
                  <c:v>4.3796524001000003</c:v>
                </c:pt>
                <c:pt idx="1703">
                  <c:v>2.3982195034</c:v>
                </c:pt>
                <c:pt idx="1704">
                  <c:v>2.9336563341000002</c:v>
                </c:pt>
                <c:pt idx="1705">
                  <c:v>1.2162705583</c:v>
                </c:pt>
                <c:pt idx="1706">
                  <c:v>3.0225312728999998</c:v>
                </c:pt>
                <c:pt idx="1707">
                  <c:v>1.8411976938000001</c:v>
                </c:pt>
                <c:pt idx="1708">
                  <c:v>-10.9824279772</c:v>
                </c:pt>
                <c:pt idx="1709">
                  <c:v>2.8950721450999999</c:v>
                </c:pt>
                <c:pt idx="1710">
                  <c:v>3.9360465532000002</c:v>
                </c:pt>
                <c:pt idx="1711">
                  <c:v>4.1695163592000002</c:v>
                </c:pt>
                <c:pt idx="1712">
                  <c:v>3.2703288581000001</c:v>
                </c:pt>
                <c:pt idx="1713">
                  <c:v>-10.230197552</c:v>
                </c:pt>
                <c:pt idx="1714">
                  <c:v>4.5161227603</c:v>
                </c:pt>
                <c:pt idx="1715">
                  <c:v>-10.550978177899999</c:v>
                </c:pt>
                <c:pt idx="1716">
                  <c:v>-10.5658584513</c:v>
                </c:pt>
                <c:pt idx="1717">
                  <c:v>-10.3528482786</c:v>
                </c:pt>
                <c:pt idx="1718">
                  <c:v>2.7443684730000002</c:v>
                </c:pt>
                <c:pt idx="1719">
                  <c:v>1.6935578679000001</c:v>
                </c:pt>
                <c:pt idx="1720">
                  <c:v>3.4995497537000002</c:v>
                </c:pt>
                <c:pt idx="1721">
                  <c:v>5.0350680646999999</c:v>
                </c:pt>
                <c:pt idx="1722">
                  <c:v>2.6606371736000001</c:v>
                </c:pt>
                <c:pt idx="1723">
                  <c:v>1.7751784192</c:v>
                </c:pt>
                <c:pt idx="1724">
                  <c:v>-11.6681548196</c:v>
                </c:pt>
                <c:pt idx="1725">
                  <c:v>4.0533197268999999</c:v>
                </c:pt>
                <c:pt idx="1726">
                  <c:v>2.8962540382999999</c:v>
                </c:pt>
                <c:pt idx="1727">
                  <c:v>3.3452701470999999</c:v>
                </c:pt>
                <c:pt idx="1728">
                  <c:v>1.4804128116999999</c:v>
                </c:pt>
                <c:pt idx="1729">
                  <c:v>2.1243383429999998</c:v>
                </c:pt>
                <c:pt idx="1730">
                  <c:v>5.9414760895000001</c:v>
                </c:pt>
                <c:pt idx="1731">
                  <c:v>-11.579983652599999</c:v>
                </c:pt>
                <c:pt idx="1732">
                  <c:v>3.0810148963000001</c:v>
                </c:pt>
                <c:pt idx="1733">
                  <c:v>5.3157567926000002</c:v>
                </c:pt>
                <c:pt idx="1734">
                  <c:v>-10.596843589400001</c:v>
                </c:pt>
                <c:pt idx="1735">
                  <c:v>-0.25626478060000002</c:v>
                </c:pt>
                <c:pt idx="1736">
                  <c:v>-10.9600166058</c:v>
                </c:pt>
                <c:pt idx="1737">
                  <c:v>-10.3385428059</c:v>
                </c:pt>
                <c:pt idx="1738">
                  <c:v>-9.7382664297999995</c:v>
                </c:pt>
                <c:pt idx="1739">
                  <c:v>3.3833832298000002</c:v>
                </c:pt>
                <c:pt idx="1740">
                  <c:v>-11.1785971702</c:v>
                </c:pt>
                <c:pt idx="1741">
                  <c:v>3.6113228846999998</c:v>
                </c:pt>
                <c:pt idx="1742">
                  <c:v>2.6566409411</c:v>
                </c:pt>
                <c:pt idx="1743">
                  <c:v>-10.354747507400001</c:v>
                </c:pt>
                <c:pt idx="1744">
                  <c:v>-10.823241533499999</c:v>
                </c:pt>
                <c:pt idx="1745">
                  <c:v>4.4016008017999999</c:v>
                </c:pt>
                <c:pt idx="1746">
                  <c:v>0.15409637910000001</c:v>
                </c:pt>
                <c:pt idx="1747">
                  <c:v>3.0920000882999998</c:v>
                </c:pt>
                <c:pt idx="1748">
                  <c:v>-10.750860642899999</c:v>
                </c:pt>
                <c:pt idx="1749">
                  <c:v>2.4234319656999999</c:v>
                </c:pt>
                <c:pt idx="1750">
                  <c:v>3.897710317</c:v>
                </c:pt>
                <c:pt idx="1751">
                  <c:v>3.3887883227</c:v>
                </c:pt>
                <c:pt idx="1752">
                  <c:v>4.3015878249000004</c:v>
                </c:pt>
                <c:pt idx="1753">
                  <c:v>-12.520643490099999</c:v>
                </c:pt>
                <c:pt idx="1754">
                  <c:v>1.7847705571000001</c:v>
                </c:pt>
                <c:pt idx="1755">
                  <c:v>-10.0748336492</c:v>
                </c:pt>
                <c:pt idx="1756">
                  <c:v>3.6156943320999999</c:v>
                </c:pt>
                <c:pt idx="1757">
                  <c:v>2.0199859394000002</c:v>
                </c:pt>
                <c:pt idx="1758">
                  <c:v>-10.5043073132</c:v>
                </c:pt>
                <c:pt idx="1759">
                  <c:v>4.1370719784999999</c:v>
                </c:pt>
                <c:pt idx="1760">
                  <c:v>-9.0495342908000005</c:v>
                </c:pt>
                <c:pt idx="1761">
                  <c:v>4.6331037910999999</c:v>
                </c:pt>
                <c:pt idx="1762">
                  <c:v>-10.2358838622</c:v>
                </c:pt>
                <c:pt idx="1763">
                  <c:v>2.5122753769999999</c:v>
                </c:pt>
                <c:pt idx="1764">
                  <c:v>2.2345903589999998</c:v>
                </c:pt>
                <c:pt idx="1765">
                  <c:v>-12.3359156648</c:v>
                </c:pt>
                <c:pt idx="1766">
                  <c:v>1.9690070781</c:v>
                </c:pt>
                <c:pt idx="1767">
                  <c:v>4.7038564623000001</c:v>
                </c:pt>
                <c:pt idx="1768">
                  <c:v>2.1499934191999999</c:v>
                </c:pt>
                <c:pt idx="1769">
                  <c:v>4.3802079364999997</c:v>
                </c:pt>
                <c:pt idx="1770">
                  <c:v>3.0892711966999999</c:v>
                </c:pt>
                <c:pt idx="1771">
                  <c:v>-10.5367063166</c:v>
                </c:pt>
                <c:pt idx="1772">
                  <c:v>3.0130835209</c:v>
                </c:pt>
                <c:pt idx="1773">
                  <c:v>-9.5492055091000001</c:v>
                </c:pt>
                <c:pt idx="1774">
                  <c:v>0.83017589879999998</c:v>
                </c:pt>
                <c:pt idx="1775">
                  <c:v>2.4471650180000002</c:v>
                </c:pt>
                <c:pt idx="1776">
                  <c:v>3.5036234098999999</c:v>
                </c:pt>
                <c:pt idx="1777">
                  <c:v>1.4545948934999999</c:v>
                </c:pt>
                <c:pt idx="1778">
                  <c:v>5.2990705549000001</c:v>
                </c:pt>
                <c:pt idx="1779">
                  <c:v>-10.1953955031</c:v>
                </c:pt>
                <c:pt idx="1780">
                  <c:v>3.4606734718999999</c:v>
                </c:pt>
                <c:pt idx="1781">
                  <c:v>4.4059070781000003</c:v>
                </c:pt>
                <c:pt idx="1782">
                  <c:v>-10.4859775774</c:v>
                </c:pt>
                <c:pt idx="1783">
                  <c:v>-9.886223974</c:v>
                </c:pt>
                <c:pt idx="1784">
                  <c:v>-10.6953910591</c:v>
                </c:pt>
                <c:pt idx="1785">
                  <c:v>2.6279853426000002</c:v>
                </c:pt>
                <c:pt idx="1786">
                  <c:v>3.5598657883999998</c:v>
                </c:pt>
                <c:pt idx="1787">
                  <c:v>2.2453813339000002</c:v>
                </c:pt>
                <c:pt idx="1788">
                  <c:v>-10.6942435565</c:v>
                </c:pt>
                <c:pt idx="1789">
                  <c:v>2.7062000298000002</c:v>
                </c:pt>
                <c:pt idx="1790">
                  <c:v>-7.9948828329000001</c:v>
                </c:pt>
                <c:pt idx="1791">
                  <c:v>1.6087461595999999</c:v>
                </c:pt>
                <c:pt idx="1792">
                  <c:v>-8.6584762203000007</c:v>
                </c:pt>
                <c:pt idx="1793">
                  <c:v>-11.717868293</c:v>
                </c:pt>
                <c:pt idx="1794">
                  <c:v>2.6790948338999998</c:v>
                </c:pt>
                <c:pt idx="1795">
                  <c:v>1.8197081359</c:v>
                </c:pt>
                <c:pt idx="1796">
                  <c:v>-11.2636398596</c:v>
                </c:pt>
                <c:pt idx="1797">
                  <c:v>1.9577009021</c:v>
                </c:pt>
                <c:pt idx="1798">
                  <c:v>2.5590113482999999</c:v>
                </c:pt>
                <c:pt idx="1799">
                  <c:v>3.4201006664000002</c:v>
                </c:pt>
                <c:pt idx="1800">
                  <c:v>2.4262773417000001</c:v>
                </c:pt>
                <c:pt idx="1801">
                  <c:v>-9.5763403386999997</c:v>
                </c:pt>
                <c:pt idx="1802">
                  <c:v>2.0592899379</c:v>
                </c:pt>
                <c:pt idx="1803">
                  <c:v>2.3060940807999999</c:v>
                </c:pt>
                <c:pt idx="1804">
                  <c:v>1.8448303409</c:v>
                </c:pt>
                <c:pt idx="1805">
                  <c:v>-11.561762953800001</c:v>
                </c:pt>
                <c:pt idx="1806">
                  <c:v>6.1499243232999996</c:v>
                </c:pt>
                <c:pt idx="1807">
                  <c:v>2.4823375534999998</c:v>
                </c:pt>
                <c:pt idx="1808">
                  <c:v>3.0365703240999999</c:v>
                </c:pt>
                <c:pt idx="1809">
                  <c:v>2.1645749246000001</c:v>
                </c:pt>
                <c:pt idx="1810">
                  <c:v>4.8299667491999996</c:v>
                </c:pt>
                <c:pt idx="1811">
                  <c:v>-9.5433361160000008</c:v>
                </c:pt>
                <c:pt idx="1812">
                  <c:v>-9.7589471128999996</c:v>
                </c:pt>
                <c:pt idx="1813">
                  <c:v>1.1646907156999999</c:v>
                </c:pt>
                <c:pt idx="1814">
                  <c:v>3.2529518969</c:v>
                </c:pt>
                <c:pt idx="1815">
                  <c:v>3.4959779593999998</c:v>
                </c:pt>
                <c:pt idx="1816">
                  <c:v>2.1738921363000001</c:v>
                </c:pt>
                <c:pt idx="1817">
                  <c:v>3.1937584820999998</c:v>
                </c:pt>
                <c:pt idx="1818">
                  <c:v>-7.2903918102</c:v>
                </c:pt>
                <c:pt idx="1819">
                  <c:v>2.2960499152999998</c:v>
                </c:pt>
                <c:pt idx="1820">
                  <c:v>-10.829576234799999</c:v>
                </c:pt>
                <c:pt idx="1821">
                  <c:v>1.5675343468</c:v>
                </c:pt>
                <c:pt idx="1822">
                  <c:v>2.8368893706999998</c:v>
                </c:pt>
                <c:pt idx="1823">
                  <c:v>0.76813246310000005</c:v>
                </c:pt>
                <c:pt idx="1824">
                  <c:v>1.5226701751</c:v>
                </c:pt>
                <c:pt idx="1825">
                  <c:v>2.9264775470000002</c:v>
                </c:pt>
                <c:pt idx="1826">
                  <c:v>5.1425404834000004</c:v>
                </c:pt>
                <c:pt idx="1827">
                  <c:v>2.6081239723</c:v>
                </c:pt>
                <c:pt idx="1828">
                  <c:v>1.3048823838000001</c:v>
                </c:pt>
                <c:pt idx="1829">
                  <c:v>0.25073054290000002</c:v>
                </c:pt>
                <c:pt idx="1830">
                  <c:v>-10.1871813345</c:v>
                </c:pt>
                <c:pt idx="1831">
                  <c:v>3.2016961269999999</c:v>
                </c:pt>
                <c:pt idx="1832">
                  <c:v>2.6249529079</c:v>
                </c:pt>
                <c:pt idx="1833">
                  <c:v>-10.7680757543</c:v>
                </c:pt>
                <c:pt idx="1834">
                  <c:v>1.4036017059999999</c:v>
                </c:pt>
                <c:pt idx="1835">
                  <c:v>3.9632603102999999</c:v>
                </c:pt>
                <c:pt idx="1836">
                  <c:v>-7.7752557691000002</c:v>
                </c:pt>
                <c:pt idx="1837">
                  <c:v>4.0665224183999999</c:v>
                </c:pt>
                <c:pt idx="1838">
                  <c:v>2.8836741893000002</c:v>
                </c:pt>
                <c:pt idx="1839">
                  <c:v>2.4088357923000001</c:v>
                </c:pt>
                <c:pt idx="1840">
                  <c:v>1.6061081821000001</c:v>
                </c:pt>
                <c:pt idx="1841">
                  <c:v>-12.258179847199999</c:v>
                </c:pt>
                <c:pt idx="1842">
                  <c:v>-11.958659133499999</c:v>
                </c:pt>
                <c:pt idx="1843">
                  <c:v>4.7878646080999996</c:v>
                </c:pt>
                <c:pt idx="1844">
                  <c:v>2.6507434924000002</c:v>
                </c:pt>
                <c:pt idx="1845">
                  <c:v>2.3050518788000001</c:v>
                </c:pt>
                <c:pt idx="1846">
                  <c:v>3.0772574326000002</c:v>
                </c:pt>
                <c:pt idx="1847">
                  <c:v>-11.6387702266</c:v>
                </c:pt>
                <c:pt idx="1848">
                  <c:v>3.7652735512</c:v>
                </c:pt>
                <c:pt idx="1849">
                  <c:v>-10.103811713900001</c:v>
                </c:pt>
                <c:pt idx="1850">
                  <c:v>-10.9215929647</c:v>
                </c:pt>
                <c:pt idx="1851">
                  <c:v>-10.2998594389</c:v>
                </c:pt>
                <c:pt idx="1852">
                  <c:v>1.2970871198</c:v>
                </c:pt>
                <c:pt idx="1853">
                  <c:v>2.8953014727999999</c:v>
                </c:pt>
                <c:pt idx="1854">
                  <c:v>2.3922795529999998</c:v>
                </c:pt>
                <c:pt idx="1855">
                  <c:v>-11.277559034399999</c:v>
                </c:pt>
                <c:pt idx="1856">
                  <c:v>-11.354224937</c:v>
                </c:pt>
                <c:pt idx="1857">
                  <c:v>3.1292620238</c:v>
                </c:pt>
                <c:pt idx="1858">
                  <c:v>3.2309378293000002</c:v>
                </c:pt>
                <c:pt idx="1859">
                  <c:v>-10.867040129299999</c:v>
                </c:pt>
                <c:pt idx="1860">
                  <c:v>4.3254202490999996</c:v>
                </c:pt>
                <c:pt idx="1861">
                  <c:v>2.0026561384999999</c:v>
                </c:pt>
                <c:pt idx="1862">
                  <c:v>-10.2514012637</c:v>
                </c:pt>
                <c:pt idx="1863">
                  <c:v>-10.309689648999999</c:v>
                </c:pt>
                <c:pt idx="1864">
                  <c:v>2.2068117161999998</c:v>
                </c:pt>
                <c:pt idx="1865">
                  <c:v>3.1557965721999999</c:v>
                </c:pt>
                <c:pt idx="1866">
                  <c:v>2.7365655871999999</c:v>
                </c:pt>
                <c:pt idx="1867">
                  <c:v>3.0308117237999999</c:v>
                </c:pt>
                <c:pt idx="1868">
                  <c:v>0.3707577306</c:v>
                </c:pt>
                <c:pt idx="1869">
                  <c:v>2.7507628404000002</c:v>
                </c:pt>
                <c:pt idx="1870">
                  <c:v>4.1613944724999996</c:v>
                </c:pt>
                <c:pt idx="1871">
                  <c:v>3.0808517604999999</c:v>
                </c:pt>
                <c:pt idx="1872">
                  <c:v>-10.8688275144</c:v>
                </c:pt>
                <c:pt idx="1873">
                  <c:v>-9.2847651677999998</c:v>
                </c:pt>
                <c:pt idx="1874">
                  <c:v>1.5436914906999999</c:v>
                </c:pt>
                <c:pt idx="1875">
                  <c:v>3.1615546479000001</c:v>
                </c:pt>
                <c:pt idx="1876">
                  <c:v>-9.9478868158000004</c:v>
                </c:pt>
                <c:pt idx="1877">
                  <c:v>-9.3156600787000006</c:v>
                </c:pt>
                <c:pt idx="1878">
                  <c:v>2.6532697288999998</c:v>
                </c:pt>
                <c:pt idx="1879">
                  <c:v>3.5212365038</c:v>
                </c:pt>
                <c:pt idx="1880">
                  <c:v>3.5363733376000002</c:v>
                </c:pt>
                <c:pt idx="1881">
                  <c:v>-11.064977882399999</c:v>
                </c:pt>
                <c:pt idx="1882">
                  <c:v>1.0890373205999999</c:v>
                </c:pt>
                <c:pt idx="1883">
                  <c:v>-10.9899302477</c:v>
                </c:pt>
                <c:pt idx="1884">
                  <c:v>2.6618577355999999</c:v>
                </c:pt>
                <c:pt idx="1885">
                  <c:v>3.3821278606999998</c:v>
                </c:pt>
                <c:pt idx="1886">
                  <c:v>3.4802943584000001</c:v>
                </c:pt>
                <c:pt idx="1887">
                  <c:v>-10.8639503931</c:v>
                </c:pt>
                <c:pt idx="1888">
                  <c:v>-10.7666096793</c:v>
                </c:pt>
                <c:pt idx="1889">
                  <c:v>2.7088628758</c:v>
                </c:pt>
                <c:pt idx="1890">
                  <c:v>2.2869263903000001</c:v>
                </c:pt>
                <c:pt idx="1891">
                  <c:v>-9.6355749910000004</c:v>
                </c:pt>
                <c:pt idx="1892">
                  <c:v>4.2675327207000002</c:v>
                </c:pt>
                <c:pt idx="1893">
                  <c:v>2.7375839592000002</c:v>
                </c:pt>
                <c:pt idx="1894">
                  <c:v>-9.0559641608000003</c:v>
                </c:pt>
                <c:pt idx="1895">
                  <c:v>-10.733211546</c:v>
                </c:pt>
                <c:pt idx="1896">
                  <c:v>-10.9617634197</c:v>
                </c:pt>
                <c:pt idx="1897">
                  <c:v>3.6175855768999998</c:v>
                </c:pt>
                <c:pt idx="1898">
                  <c:v>-10.353851343500001</c:v>
                </c:pt>
                <c:pt idx="1899">
                  <c:v>-11.856354528600001</c:v>
                </c:pt>
                <c:pt idx="1900">
                  <c:v>5.0433626345000002</c:v>
                </c:pt>
                <c:pt idx="1901">
                  <c:v>3.4006783731999999</c:v>
                </c:pt>
                <c:pt idx="1902">
                  <c:v>3.8558962702000001</c:v>
                </c:pt>
                <c:pt idx="1903">
                  <c:v>2.7016087304999998</c:v>
                </c:pt>
                <c:pt idx="1904">
                  <c:v>-12.853624052900001</c:v>
                </c:pt>
                <c:pt idx="1905">
                  <c:v>1.7922773836000001</c:v>
                </c:pt>
                <c:pt idx="1906">
                  <c:v>3.7642669919</c:v>
                </c:pt>
                <c:pt idx="1907">
                  <c:v>2.3001849169000002</c:v>
                </c:pt>
                <c:pt idx="1908">
                  <c:v>2.9612139285999999</c:v>
                </c:pt>
                <c:pt idx="1909">
                  <c:v>-11.982279642</c:v>
                </c:pt>
                <c:pt idx="1910">
                  <c:v>2.7480700227999999</c:v>
                </c:pt>
                <c:pt idx="1911">
                  <c:v>1.1535312362000001</c:v>
                </c:pt>
                <c:pt idx="1912">
                  <c:v>2.0941266199999999</c:v>
                </c:pt>
                <c:pt idx="1913">
                  <c:v>-9.9923546107999996</c:v>
                </c:pt>
                <c:pt idx="1914">
                  <c:v>2.9237663520999999</c:v>
                </c:pt>
                <c:pt idx="1915">
                  <c:v>1.5743259078</c:v>
                </c:pt>
                <c:pt idx="1916">
                  <c:v>-10.830860771199999</c:v>
                </c:pt>
                <c:pt idx="1917">
                  <c:v>4.3204936565000001</c:v>
                </c:pt>
                <c:pt idx="1918">
                  <c:v>3.2662513767000001</c:v>
                </c:pt>
                <c:pt idx="1919">
                  <c:v>1.6444630584</c:v>
                </c:pt>
                <c:pt idx="1920">
                  <c:v>-10.005806594799999</c:v>
                </c:pt>
                <c:pt idx="1921">
                  <c:v>-10.7147525887</c:v>
                </c:pt>
                <c:pt idx="1922">
                  <c:v>-10.260360724</c:v>
                </c:pt>
                <c:pt idx="1923">
                  <c:v>2.6588084587999998</c:v>
                </c:pt>
                <c:pt idx="1924">
                  <c:v>-10.0688407375</c:v>
                </c:pt>
                <c:pt idx="1925">
                  <c:v>2.1226907813000002</c:v>
                </c:pt>
                <c:pt idx="1926">
                  <c:v>2.0049671076000002</c:v>
                </c:pt>
                <c:pt idx="1927">
                  <c:v>-10.4829274967</c:v>
                </c:pt>
                <c:pt idx="1928">
                  <c:v>2.1317622928</c:v>
                </c:pt>
                <c:pt idx="1929">
                  <c:v>3.4907890877000001</c:v>
                </c:pt>
                <c:pt idx="1930">
                  <c:v>-11.217204095</c:v>
                </c:pt>
                <c:pt idx="1931">
                  <c:v>4.0772782519000001</c:v>
                </c:pt>
                <c:pt idx="1932">
                  <c:v>3.5795401406999998</c:v>
                </c:pt>
                <c:pt idx="1933">
                  <c:v>-10.489457980799999</c:v>
                </c:pt>
                <c:pt idx="1934">
                  <c:v>-9.9057591980000002</c:v>
                </c:pt>
                <c:pt idx="1935">
                  <c:v>-9.9072955831999998</c:v>
                </c:pt>
                <c:pt idx="1936">
                  <c:v>3.4514225234999998</c:v>
                </c:pt>
                <c:pt idx="1937">
                  <c:v>-8.8898979609000008</c:v>
                </c:pt>
                <c:pt idx="1938">
                  <c:v>-10.3227070695</c:v>
                </c:pt>
                <c:pt idx="1939">
                  <c:v>-11.1991601148</c:v>
                </c:pt>
                <c:pt idx="1940">
                  <c:v>-11.0695777626</c:v>
                </c:pt>
                <c:pt idx="1941">
                  <c:v>-11.007572186899999</c:v>
                </c:pt>
                <c:pt idx="1942">
                  <c:v>3.3787296850000001</c:v>
                </c:pt>
                <c:pt idx="1943">
                  <c:v>-10.4385564927</c:v>
                </c:pt>
                <c:pt idx="1944">
                  <c:v>-11.4605752799</c:v>
                </c:pt>
                <c:pt idx="1945">
                  <c:v>1.6809057436999999</c:v>
                </c:pt>
                <c:pt idx="1946">
                  <c:v>-11.3159605276</c:v>
                </c:pt>
                <c:pt idx="1947">
                  <c:v>2.4783620083</c:v>
                </c:pt>
                <c:pt idx="1948">
                  <c:v>1.9887627058999999</c:v>
                </c:pt>
                <c:pt idx="1949">
                  <c:v>4.4535812536000003</c:v>
                </c:pt>
                <c:pt idx="1950">
                  <c:v>1.3536233834</c:v>
                </c:pt>
                <c:pt idx="1951">
                  <c:v>1.5940777636000001</c:v>
                </c:pt>
                <c:pt idx="1952">
                  <c:v>3.8441244722999999</c:v>
                </c:pt>
                <c:pt idx="1953">
                  <c:v>-9.7993141953999992</c:v>
                </c:pt>
                <c:pt idx="1954">
                  <c:v>4.4283020943000002</c:v>
                </c:pt>
                <c:pt idx="1955">
                  <c:v>2.3230465023</c:v>
                </c:pt>
                <c:pt idx="1956">
                  <c:v>-11.399915288800001</c:v>
                </c:pt>
                <c:pt idx="1957">
                  <c:v>-8.7316451814999994</c:v>
                </c:pt>
                <c:pt idx="1958">
                  <c:v>-9.9948487772999997</c:v>
                </c:pt>
                <c:pt idx="1959">
                  <c:v>3.7963590013999999</c:v>
                </c:pt>
                <c:pt idx="1960">
                  <c:v>1.0767376521000001</c:v>
                </c:pt>
                <c:pt idx="1961">
                  <c:v>4.9877239679000001</c:v>
                </c:pt>
                <c:pt idx="1962">
                  <c:v>2.2504068773000001</c:v>
                </c:pt>
                <c:pt idx="1963">
                  <c:v>-8.9362829859000001</c:v>
                </c:pt>
                <c:pt idx="1964">
                  <c:v>3.3111432796</c:v>
                </c:pt>
                <c:pt idx="1965">
                  <c:v>2.6010819818000002</c:v>
                </c:pt>
                <c:pt idx="1966">
                  <c:v>2.8559090925000001</c:v>
                </c:pt>
                <c:pt idx="1967">
                  <c:v>-10.225973034300001</c:v>
                </c:pt>
                <c:pt idx="1968">
                  <c:v>-9.5867686146000004</c:v>
                </c:pt>
                <c:pt idx="1969">
                  <c:v>2.2929297656999998</c:v>
                </c:pt>
                <c:pt idx="1970">
                  <c:v>-10.508137614700001</c:v>
                </c:pt>
                <c:pt idx="1971">
                  <c:v>4.4788390093999997</c:v>
                </c:pt>
                <c:pt idx="1972">
                  <c:v>3.7441487402</c:v>
                </c:pt>
                <c:pt idx="1973">
                  <c:v>3.5147823949000001</c:v>
                </c:pt>
                <c:pt idx="1974">
                  <c:v>2.2606336936</c:v>
                </c:pt>
                <c:pt idx="1975">
                  <c:v>-11.472175564500001</c:v>
                </c:pt>
                <c:pt idx="1976">
                  <c:v>2.4953609334000002</c:v>
                </c:pt>
                <c:pt idx="1977">
                  <c:v>1.1961764877000001</c:v>
                </c:pt>
                <c:pt idx="1978">
                  <c:v>3.7442293058999998</c:v>
                </c:pt>
                <c:pt idx="1979">
                  <c:v>3.3737491009</c:v>
                </c:pt>
                <c:pt idx="1980">
                  <c:v>4.3824851411000001</c:v>
                </c:pt>
                <c:pt idx="1981">
                  <c:v>3.0956042468999998</c:v>
                </c:pt>
                <c:pt idx="1982">
                  <c:v>4.7997000013999997</c:v>
                </c:pt>
                <c:pt idx="1983">
                  <c:v>3.9634231729999998</c:v>
                </c:pt>
                <c:pt idx="1984">
                  <c:v>1.2360636710999999</c:v>
                </c:pt>
                <c:pt idx="1985">
                  <c:v>3.1417497679999999</c:v>
                </c:pt>
                <c:pt idx="1986">
                  <c:v>-10.3168641444</c:v>
                </c:pt>
                <c:pt idx="1987">
                  <c:v>-10.4348320253</c:v>
                </c:pt>
                <c:pt idx="1988">
                  <c:v>2.4466192221999998</c:v>
                </c:pt>
                <c:pt idx="1989">
                  <c:v>4.2806060456999999</c:v>
                </c:pt>
                <c:pt idx="1990">
                  <c:v>3.6211317656999999</c:v>
                </c:pt>
                <c:pt idx="1991">
                  <c:v>2.7315263411999999</c:v>
                </c:pt>
                <c:pt idx="1992">
                  <c:v>3.7541133513</c:v>
                </c:pt>
                <c:pt idx="1993">
                  <c:v>4.1611111954000002</c:v>
                </c:pt>
                <c:pt idx="1994">
                  <c:v>3.5939416438</c:v>
                </c:pt>
                <c:pt idx="1995">
                  <c:v>4.1971286281999998</c:v>
                </c:pt>
                <c:pt idx="1996">
                  <c:v>-9.2614145104999999</c:v>
                </c:pt>
                <c:pt idx="1997">
                  <c:v>2.8400015828999998</c:v>
                </c:pt>
                <c:pt idx="1998">
                  <c:v>3.0280461094</c:v>
                </c:pt>
                <c:pt idx="1999">
                  <c:v>1.1958983855</c:v>
                </c:pt>
                <c:pt idx="2000">
                  <c:v>3.1970485453999999</c:v>
                </c:pt>
                <c:pt idx="2001">
                  <c:v>4.3166087937000004</c:v>
                </c:pt>
                <c:pt idx="2002">
                  <c:v>-11.576550555400001</c:v>
                </c:pt>
                <c:pt idx="2003">
                  <c:v>4.0096426119000004</c:v>
                </c:pt>
                <c:pt idx="2004">
                  <c:v>2.5736265353999999</c:v>
                </c:pt>
                <c:pt idx="2005">
                  <c:v>4.2880100473000002</c:v>
                </c:pt>
                <c:pt idx="2006">
                  <c:v>3.2400254126000001</c:v>
                </c:pt>
                <c:pt idx="2007">
                  <c:v>1.8277764169999999</c:v>
                </c:pt>
                <c:pt idx="2008">
                  <c:v>-9.5315441583999991</c:v>
                </c:pt>
                <c:pt idx="2009">
                  <c:v>1.9723391367000001</c:v>
                </c:pt>
                <c:pt idx="2010">
                  <c:v>3.8873813225</c:v>
                </c:pt>
                <c:pt idx="2011">
                  <c:v>2.1804041148</c:v>
                </c:pt>
                <c:pt idx="2012">
                  <c:v>3.1561773995000002</c:v>
                </c:pt>
                <c:pt idx="2013">
                  <c:v>3.4921855041000001</c:v>
                </c:pt>
                <c:pt idx="2014">
                  <c:v>1.6211058253999999</c:v>
                </c:pt>
                <c:pt idx="2015">
                  <c:v>4.9763757495999998</c:v>
                </c:pt>
                <c:pt idx="2016">
                  <c:v>4.3899658596000002</c:v>
                </c:pt>
                <c:pt idx="2017">
                  <c:v>-10.2335876704</c:v>
                </c:pt>
                <c:pt idx="2018">
                  <c:v>3.5849870240000001</c:v>
                </c:pt>
                <c:pt idx="2019">
                  <c:v>-11.534526770499999</c:v>
                </c:pt>
                <c:pt idx="2020">
                  <c:v>2.7239186900000001</c:v>
                </c:pt>
                <c:pt idx="2021">
                  <c:v>0.96390868100000004</c:v>
                </c:pt>
                <c:pt idx="2022">
                  <c:v>4.0171743838999996</c:v>
                </c:pt>
                <c:pt idx="2023">
                  <c:v>4.4848491189999997</c:v>
                </c:pt>
                <c:pt idx="2024">
                  <c:v>2.3566841557</c:v>
                </c:pt>
                <c:pt idx="2025">
                  <c:v>2.6485671027</c:v>
                </c:pt>
                <c:pt idx="2026">
                  <c:v>4.1708532315999998</c:v>
                </c:pt>
                <c:pt idx="2027">
                  <c:v>1.6562165707000001</c:v>
                </c:pt>
                <c:pt idx="2028">
                  <c:v>-10.730885127700001</c:v>
                </c:pt>
                <c:pt idx="2029">
                  <c:v>-9.8636485382999997</c:v>
                </c:pt>
                <c:pt idx="2030">
                  <c:v>2.6630574631999999</c:v>
                </c:pt>
                <c:pt idx="2031">
                  <c:v>-12.232430149300001</c:v>
                </c:pt>
                <c:pt idx="2032">
                  <c:v>-9.6262218341000008</c:v>
                </c:pt>
                <c:pt idx="2033">
                  <c:v>3.9346522708</c:v>
                </c:pt>
                <c:pt idx="2034">
                  <c:v>3.3270983024</c:v>
                </c:pt>
                <c:pt idx="2035">
                  <c:v>2.2217165004999999</c:v>
                </c:pt>
                <c:pt idx="2036">
                  <c:v>4.3264378787000002</c:v>
                </c:pt>
                <c:pt idx="2037">
                  <c:v>-10.113522124699999</c:v>
                </c:pt>
                <c:pt idx="2038">
                  <c:v>-10.4140275047</c:v>
                </c:pt>
                <c:pt idx="2039">
                  <c:v>-11.229892207800001</c:v>
                </c:pt>
                <c:pt idx="2040">
                  <c:v>2.9034292466</c:v>
                </c:pt>
                <c:pt idx="2041">
                  <c:v>-8.3645536110999998</c:v>
                </c:pt>
                <c:pt idx="2042">
                  <c:v>3.5400398498999999</c:v>
                </c:pt>
                <c:pt idx="2043">
                  <c:v>3.9450709770999999</c:v>
                </c:pt>
                <c:pt idx="2044">
                  <c:v>3.2044688298000001</c:v>
                </c:pt>
                <c:pt idx="2045">
                  <c:v>-8.9005104595999995</c:v>
                </c:pt>
                <c:pt idx="2046">
                  <c:v>4.4121252621</c:v>
                </c:pt>
                <c:pt idx="2047">
                  <c:v>2.9005444595999998</c:v>
                </c:pt>
                <c:pt idx="2048">
                  <c:v>1.6315378405000001</c:v>
                </c:pt>
                <c:pt idx="2049">
                  <c:v>3.1947547179</c:v>
                </c:pt>
                <c:pt idx="2050">
                  <c:v>3.7536163384000001</c:v>
                </c:pt>
                <c:pt idx="2051">
                  <c:v>2.4119814024999999</c:v>
                </c:pt>
                <c:pt idx="2052">
                  <c:v>3.7585724910999998</c:v>
                </c:pt>
                <c:pt idx="2053">
                  <c:v>-9.6549832644000002</c:v>
                </c:pt>
                <c:pt idx="2054">
                  <c:v>3.3204855577000001</c:v>
                </c:pt>
                <c:pt idx="2055">
                  <c:v>0.72126658160000001</c:v>
                </c:pt>
                <c:pt idx="2056">
                  <c:v>1.3926602335</c:v>
                </c:pt>
                <c:pt idx="2057">
                  <c:v>3.8526633449999999</c:v>
                </c:pt>
                <c:pt idx="2058">
                  <c:v>4.1894087893999998</c:v>
                </c:pt>
                <c:pt idx="2059">
                  <c:v>3.5496911832000002</c:v>
                </c:pt>
                <c:pt idx="2060">
                  <c:v>4.0000506181000004</c:v>
                </c:pt>
                <c:pt idx="2061">
                  <c:v>-11.3821032678</c:v>
                </c:pt>
                <c:pt idx="2062">
                  <c:v>-10.906185669099999</c:v>
                </c:pt>
                <c:pt idx="2063">
                  <c:v>0.2703250619</c:v>
                </c:pt>
                <c:pt idx="2064">
                  <c:v>-9.9769088194000002</c:v>
                </c:pt>
                <c:pt idx="2065">
                  <c:v>-11.0139464591</c:v>
                </c:pt>
                <c:pt idx="2066">
                  <c:v>0.70371924740000003</c:v>
                </c:pt>
                <c:pt idx="2067">
                  <c:v>-8.8136401206000006</c:v>
                </c:pt>
                <c:pt idx="2068">
                  <c:v>-10.4257720882</c:v>
                </c:pt>
                <c:pt idx="2069">
                  <c:v>-10.159600307</c:v>
                </c:pt>
                <c:pt idx="2070">
                  <c:v>1.7630848065</c:v>
                </c:pt>
                <c:pt idx="2071">
                  <c:v>2.6180730122</c:v>
                </c:pt>
                <c:pt idx="2072">
                  <c:v>3.4203950762000002</c:v>
                </c:pt>
                <c:pt idx="2073">
                  <c:v>3.5008742065999998</c:v>
                </c:pt>
                <c:pt idx="2074">
                  <c:v>2.8763230369000001</c:v>
                </c:pt>
                <c:pt idx="2075">
                  <c:v>-9.4534615537000004</c:v>
                </c:pt>
                <c:pt idx="2076">
                  <c:v>-9.2895064072999993</c:v>
                </c:pt>
                <c:pt idx="2077">
                  <c:v>-8.5432756671999996</c:v>
                </c:pt>
                <c:pt idx="2078">
                  <c:v>-9.8568316277000001</c:v>
                </c:pt>
                <c:pt idx="2079">
                  <c:v>-10.9967801561</c:v>
                </c:pt>
                <c:pt idx="2080">
                  <c:v>2.0363730201000001</c:v>
                </c:pt>
                <c:pt idx="2081">
                  <c:v>4.8008492380999996</c:v>
                </c:pt>
                <c:pt idx="2082">
                  <c:v>2.9681598319</c:v>
                </c:pt>
                <c:pt idx="2083">
                  <c:v>-11.053652062699999</c:v>
                </c:pt>
                <c:pt idx="2084">
                  <c:v>1.5573536605</c:v>
                </c:pt>
                <c:pt idx="2085">
                  <c:v>4.0452823044999997</c:v>
                </c:pt>
                <c:pt idx="2086">
                  <c:v>3.8575339928000001</c:v>
                </c:pt>
                <c:pt idx="2087">
                  <c:v>2.6740876704000001</c:v>
                </c:pt>
                <c:pt idx="2088">
                  <c:v>5.0360515719999999</c:v>
                </c:pt>
                <c:pt idx="2089">
                  <c:v>-10.5434309558</c:v>
                </c:pt>
                <c:pt idx="2090">
                  <c:v>1.2442503622000001</c:v>
                </c:pt>
                <c:pt idx="2091">
                  <c:v>1.6235097995000001</c:v>
                </c:pt>
                <c:pt idx="2092">
                  <c:v>4.3820402708000001</c:v>
                </c:pt>
                <c:pt idx="2093">
                  <c:v>3.3929327897000001</c:v>
                </c:pt>
                <c:pt idx="2094">
                  <c:v>1.5155079062000001</c:v>
                </c:pt>
                <c:pt idx="2095">
                  <c:v>-9.7400901418999997</c:v>
                </c:pt>
                <c:pt idx="2096">
                  <c:v>1.1557164307000001</c:v>
                </c:pt>
                <c:pt idx="2097">
                  <c:v>1.6558149231999999</c:v>
                </c:pt>
                <c:pt idx="2098">
                  <c:v>3.2179459981999998</c:v>
                </c:pt>
                <c:pt idx="2099">
                  <c:v>0.94101718339999996</c:v>
                </c:pt>
                <c:pt idx="2100">
                  <c:v>2.0800454286000001</c:v>
                </c:pt>
                <c:pt idx="2101">
                  <c:v>-11.201094278399999</c:v>
                </c:pt>
                <c:pt idx="2102">
                  <c:v>-10.5043781555</c:v>
                </c:pt>
                <c:pt idx="2103">
                  <c:v>4.0951002988000003</c:v>
                </c:pt>
                <c:pt idx="2104">
                  <c:v>2.1113764549999998</c:v>
                </c:pt>
                <c:pt idx="2105">
                  <c:v>-10.5967399063</c:v>
                </c:pt>
                <c:pt idx="2106">
                  <c:v>1.5784683961999999</c:v>
                </c:pt>
                <c:pt idx="2107">
                  <c:v>-8.8130492878000002</c:v>
                </c:pt>
                <c:pt idx="2108">
                  <c:v>1.1559410934000001</c:v>
                </c:pt>
                <c:pt idx="2109">
                  <c:v>-11.9748324203</c:v>
                </c:pt>
                <c:pt idx="2110">
                  <c:v>1.9516414924000001</c:v>
                </c:pt>
                <c:pt idx="2111">
                  <c:v>1.0377484721000001</c:v>
                </c:pt>
                <c:pt idx="2112">
                  <c:v>2.2608718578000002</c:v>
                </c:pt>
                <c:pt idx="2113">
                  <c:v>2.9667511117999998</c:v>
                </c:pt>
                <c:pt idx="2114">
                  <c:v>4.4643507754999998</c:v>
                </c:pt>
                <c:pt idx="2115">
                  <c:v>-10.180628416699999</c:v>
                </c:pt>
                <c:pt idx="2116">
                  <c:v>3.1761299297000001</c:v>
                </c:pt>
                <c:pt idx="2117">
                  <c:v>0.95440632879999998</c:v>
                </c:pt>
                <c:pt idx="2118">
                  <c:v>4.8782552474000003</c:v>
                </c:pt>
                <c:pt idx="2119">
                  <c:v>-9.9789831327999998</c:v>
                </c:pt>
                <c:pt idx="2120">
                  <c:v>-8.9941930505999999</c:v>
                </c:pt>
                <c:pt idx="2121">
                  <c:v>4.7456138489999997</c:v>
                </c:pt>
                <c:pt idx="2122">
                  <c:v>4.0170020518999996</c:v>
                </c:pt>
                <c:pt idx="2123">
                  <c:v>3.9925628708000001</c:v>
                </c:pt>
                <c:pt idx="2124">
                  <c:v>1.5472711252</c:v>
                </c:pt>
                <c:pt idx="2125">
                  <c:v>-10.781812602900001</c:v>
                </c:pt>
                <c:pt idx="2126">
                  <c:v>2.7111241707999998</c:v>
                </c:pt>
                <c:pt idx="2127">
                  <c:v>-10.0961179692</c:v>
                </c:pt>
                <c:pt idx="2128">
                  <c:v>3.0473856226999998</c:v>
                </c:pt>
                <c:pt idx="2129">
                  <c:v>5.0693422435000004</c:v>
                </c:pt>
                <c:pt idx="2130">
                  <c:v>-10.2951108614</c:v>
                </c:pt>
                <c:pt idx="2131">
                  <c:v>-9.7701125908000002</c:v>
                </c:pt>
                <c:pt idx="2132">
                  <c:v>2.2331748768000002</c:v>
                </c:pt>
                <c:pt idx="2133">
                  <c:v>4.2057522810999997</c:v>
                </c:pt>
                <c:pt idx="2134">
                  <c:v>-11.1004930823</c:v>
                </c:pt>
                <c:pt idx="2135">
                  <c:v>-10.1629678106</c:v>
                </c:pt>
                <c:pt idx="2136">
                  <c:v>3.5225107340999999</c:v>
                </c:pt>
                <c:pt idx="2137">
                  <c:v>3.2280231518</c:v>
                </c:pt>
                <c:pt idx="2138">
                  <c:v>2.3055359437999998</c:v>
                </c:pt>
                <c:pt idx="2139">
                  <c:v>-11.6186909951</c:v>
                </c:pt>
                <c:pt idx="2140">
                  <c:v>3.7801140020999999</c:v>
                </c:pt>
                <c:pt idx="2141">
                  <c:v>-12.745264897</c:v>
                </c:pt>
                <c:pt idx="2142">
                  <c:v>2.2816286034000002</c:v>
                </c:pt>
                <c:pt idx="2143">
                  <c:v>-11.701901487200001</c:v>
                </c:pt>
                <c:pt idx="2144">
                  <c:v>-10.8165247345</c:v>
                </c:pt>
                <c:pt idx="2145">
                  <c:v>-10.452826610200001</c:v>
                </c:pt>
                <c:pt idx="2146">
                  <c:v>3.8359629398999999</c:v>
                </c:pt>
                <c:pt idx="2147">
                  <c:v>3.2743640350000001</c:v>
                </c:pt>
                <c:pt idx="2148">
                  <c:v>3.8303909738000002</c:v>
                </c:pt>
                <c:pt idx="2149">
                  <c:v>2.272947131</c:v>
                </c:pt>
                <c:pt idx="2150">
                  <c:v>4.8716464551999996</c:v>
                </c:pt>
                <c:pt idx="2151">
                  <c:v>-11.2703166292</c:v>
                </c:pt>
                <c:pt idx="2152">
                  <c:v>4.5898422675999999</c:v>
                </c:pt>
                <c:pt idx="2153">
                  <c:v>2.4875641330999998</c:v>
                </c:pt>
                <c:pt idx="2154">
                  <c:v>3.7375971206999998</c:v>
                </c:pt>
                <c:pt idx="2155">
                  <c:v>4.0990881364999998</c:v>
                </c:pt>
                <c:pt idx="2156">
                  <c:v>-10.8402679592</c:v>
                </c:pt>
                <c:pt idx="2157">
                  <c:v>-9.3504863409999999</c:v>
                </c:pt>
                <c:pt idx="2158">
                  <c:v>3.0109967178999999</c:v>
                </c:pt>
                <c:pt idx="2159">
                  <c:v>4.1799644050999998</c:v>
                </c:pt>
                <c:pt idx="2160">
                  <c:v>-10.751806567599999</c:v>
                </c:pt>
                <c:pt idx="2161">
                  <c:v>2.2006730532000001</c:v>
                </c:pt>
                <c:pt idx="2162">
                  <c:v>-11.059421649600001</c:v>
                </c:pt>
                <c:pt idx="2163">
                  <c:v>-10.551996452699999</c:v>
                </c:pt>
                <c:pt idx="2164">
                  <c:v>-11.0237616623</c:v>
                </c:pt>
                <c:pt idx="2165">
                  <c:v>-10.390227875200001</c:v>
                </c:pt>
                <c:pt idx="2166">
                  <c:v>-11.653745025399999</c:v>
                </c:pt>
                <c:pt idx="2167">
                  <c:v>-11.2629159684</c:v>
                </c:pt>
                <c:pt idx="2168">
                  <c:v>-10.794342478900001</c:v>
                </c:pt>
                <c:pt idx="2169">
                  <c:v>4.3708706363000003</c:v>
                </c:pt>
                <c:pt idx="2170">
                  <c:v>-11.0445139855</c:v>
                </c:pt>
                <c:pt idx="2171">
                  <c:v>1.6351966848999999</c:v>
                </c:pt>
                <c:pt idx="2172">
                  <c:v>-11.0985038033</c:v>
                </c:pt>
                <c:pt idx="2173">
                  <c:v>5.1181677943999997</c:v>
                </c:pt>
                <c:pt idx="2174">
                  <c:v>1.1460073889</c:v>
                </c:pt>
                <c:pt idx="2175">
                  <c:v>-9.0055819642999992</c:v>
                </c:pt>
                <c:pt idx="2176">
                  <c:v>3.6493728514999999</c:v>
                </c:pt>
                <c:pt idx="2177">
                  <c:v>-11.0423822632</c:v>
                </c:pt>
                <c:pt idx="2178">
                  <c:v>3.7831539492999999</c:v>
                </c:pt>
                <c:pt idx="2179">
                  <c:v>1.4208655635</c:v>
                </c:pt>
                <c:pt idx="2180">
                  <c:v>2.2938611185000002</c:v>
                </c:pt>
                <c:pt idx="2181">
                  <c:v>-11.9947303783</c:v>
                </c:pt>
                <c:pt idx="2182">
                  <c:v>-10.6986145522</c:v>
                </c:pt>
                <c:pt idx="2183">
                  <c:v>1.3837273319000001</c:v>
                </c:pt>
                <c:pt idx="2184">
                  <c:v>1.5717881950999999</c:v>
                </c:pt>
                <c:pt idx="2185">
                  <c:v>-9.1843106944000006</c:v>
                </c:pt>
                <c:pt idx="2186">
                  <c:v>4.9092631526000003</c:v>
                </c:pt>
                <c:pt idx="2187">
                  <c:v>4.3023912098999997</c:v>
                </c:pt>
                <c:pt idx="2188">
                  <c:v>-10.031379491099999</c:v>
                </c:pt>
                <c:pt idx="2189">
                  <c:v>2.8349766654000002</c:v>
                </c:pt>
                <c:pt idx="2190">
                  <c:v>-11.726878187800001</c:v>
                </c:pt>
                <c:pt idx="2191">
                  <c:v>6.6338801099999997E-2</c:v>
                </c:pt>
                <c:pt idx="2192">
                  <c:v>3.8245416952000002</c:v>
                </c:pt>
                <c:pt idx="2193">
                  <c:v>1.8550318659</c:v>
                </c:pt>
                <c:pt idx="2194">
                  <c:v>-10.5643953679</c:v>
                </c:pt>
                <c:pt idx="2195">
                  <c:v>-11.911708368699999</c:v>
                </c:pt>
                <c:pt idx="2196">
                  <c:v>1.8451823669</c:v>
                </c:pt>
                <c:pt idx="2197">
                  <c:v>4.4267709964000002</c:v>
                </c:pt>
                <c:pt idx="2198">
                  <c:v>-9.9108025351000002</c:v>
                </c:pt>
                <c:pt idx="2199">
                  <c:v>1.3233905559000001</c:v>
                </c:pt>
                <c:pt idx="2200">
                  <c:v>3.8612154156999998</c:v>
                </c:pt>
                <c:pt idx="2201">
                  <c:v>2.2932402975000001</c:v>
                </c:pt>
                <c:pt idx="2202">
                  <c:v>3.0961787685000002</c:v>
                </c:pt>
                <c:pt idx="2203">
                  <c:v>4.3902451820000001</c:v>
                </c:pt>
                <c:pt idx="2204">
                  <c:v>-0.1034545722</c:v>
                </c:pt>
                <c:pt idx="2205">
                  <c:v>2.9895256746999999</c:v>
                </c:pt>
                <c:pt idx="2206">
                  <c:v>2.8007043746</c:v>
                </c:pt>
                <c:pt idx="2207">
                  <c:v>2.8886019645999998</c:v>
                </c:pt>
                <c:pt idx="2208">
                  <c:v>-11.513267217399999</c:v>
                </c:pt>
                <c:pt idx="2209">
                  <c:v>1.5264638935999999</c:v>
                </c:pt>
                <c:pt idx="2210">
                  <c:v>3.4164552127999999</c:v>
                </c:pt>
                <c:pt idx="2211">
                  <c:v>4.0828553078000001</c:v>
                </c:pt>
                <c:pt idx="2212">
                  <c:v>2.2096747110999999</c:v>
                </c:pt>
                <c:pt idx="2213">
                  <c:v>2.7338507388000002</c:v>
                </c:pt>
                <c:pt idx="2214">
                  <c:v>1.3314172188</c:v>
                </c:pt>
                <c:pt idx="2215">
                  <c:v>3.5277064849999999</c:v>
                </c:pt>
                <c:pt idx="2216">
                  <c:v>3.5329343732999998</c:v>
                </c:pt>
                <c:pt idx="2217">
                  <c:v>2.4807639441</c:v>
                </c:pt>
                <c:pt idx="2218">
                  <c:v>2.6070798242</c:v>
                </c:pt>
                <c:pt idx="2219">
                  <c:v>0.69970982479999999</c:v>
                </c:pt>
                <c:pt idx="2220">
                  <c:v>4.1438952344000004</c:v>
                </c:pt>
                <c:pt idx="2221">
                  <c:v>-9.6167775922000001</c:v>
                </c:pt>
                <c:pt idx="2222">
                  <c:v>2.9740149348</c:v>
                </c:pt>
                <c:pt idx="2223">
                  <c:v>4.0771203795000002</c:v>
                </c:pt>
                <c:pt idx="2224">
                  <c:v>-10.196054570399999</c:v>
                </c:pt>
                <c:pt idx="2225">
                  <c:v>-12.081157810200001</c:v>
                </c:pt>
                <c:pt idx="2226">
                  <c:v>2.3715624535000002</c:v>
                </c:pt>
                <c:pt idx="2227">
                  <c:v>3.5764976600999998</c:v>
                </c:pt>
                <c:pt idx="2228">
                  <c:v>1.6229249921</c:v>
                </c:pt>
                <c:pt idx="2229">
                  <c:v>1.9107803434999999</c:v>
                </c:pt>
                <c:pt idx="2230">
                  <c:v>5.3205867225999999</c:v>
                </c:pt>
                <c:pt idx="2231">
                  <c:v>1.9648910174000001</c:v>
                </c:pt>
                <c:pt idx="2232">
                  <c:v>-11.349562085100001</c:v>
                </c:pt>
                <c:pt idx="2233">
                  <c:v>-9.6339389607000001</c:v>
                </c:pt>
                <c:pt idx="2234">
                  <c:v>1.3371426429</c:v>
                </c:pt>
                <c:pt idx="2235">
                  <c:v>-10.5876594517</c:v>
                </c:pt>
                <c:pt idx="2236">
                  <c:v>1.6261958300999999</c:v>
                </c:pt>
                <c:pt idx="2237">
                  <c:v>-9.453060851</c:v>
                </c:pt>
                <c:pt idx="2238">
                  <c:v>2.0499850379</c:v>
                </c:pt>
                <c:pt idx="2239">
                  <c:v>-11.3435671053</c:v>
                </c:pt>
                <c:pt idx="2240">
                  <c:v>-11.537324359199999</c:v>
                </c:pt>
                <c:pt idx="2241">
                  <c:v>2.2206719557999999</c:v>
                </c:pt>
                <c:pt idx="2242">
                  <c:v>1.817051092</c:v>
                </c:pt>
                <c:pt idx="2243">
                  <c:v>1.7843847611999999</c:v>
                </c:pt>
                <c:pt idx="2244">
                  <c:v>0.74624380410000002</c:v>
                </c:pt>
                <c:pt idx="2245">
                  <c:v>2.0455353516999999</c:v>
                </c:pt>
                <c:pt idx="2246">
                  <c:v>4.9435950425000001</c:v>
                </c:pt>
                <c:pt idx="2247">
                  <c:v>2.0461815625000002</c:v>
                </c:pt>
                <c:pt idx="2248">
                  <c:v>5.2963506647000003</c:v>
                </c:pt>
                <c:pt idx="2249">
                  <c:v>4.0986198202999997</c:v>
                </c:pt>
                <c:pt idx="2250">
                  <c:v>-10.745019989399999</c:v>
                </c:pt>
                <c:pt idx="2251">
                  <c:v>-10.5095231802</c:v>
                </c:pt>
                <c:pt idx="2252">
                  <c:v>2.7983747863000001</c:v>
                </c:pt>
                <c:pt idx="2253">
                  <c:v>2.4257751107000001</c:v>
                </c:pt>
                <c:pt idx="2254">
                  <c:v>-12.10749579</c:v>
                </c:pt>
                <c:pt idx="2255">
                  <c:v>4.2596046618000001</c:v>
                </c:pt>
                <c:pt idx="2256">
                  <c:v>-11.085700575300001</c:v>
                </c:pt>
                <c:pt idx="2257">
                  <c:v>-8.5262432458999999</c:v>
                </c:pt>
                <c:pt idx="2258">
                  <c:v>1.447174567</c:v>
                </c:pt>
                <c:pt idx="2259">
                  <c:v>3.6862386411000001</c:v>
                </c:pt>
                <c:pt idx="2260">
                  <c:v>-9.6786614278999998</c:v>
                </c:pt>
                <c:pt idx="2261">
                  <c:v>-9.3068594092999994</c:v>
                </c:pt>
                <c:pt idx="2262">
                  <c:v>3.7812546762000001</c:v>
                </c:pt>
                <c:pt idx="2263">
                  <c:v>3.3708374060000001</c:v>
                </c:pt>
                <c:pt idx="2264">
                  <c:v>3.2759052695999999</c:v>
                </c:pt>
                <c:pt idx="2265">
                  <c:v>-10.036394999800001</c:v>
                </c:pt>
                <c:pt idx="2266">
                  <c:v>-11.8315075598</c:v>
                </c:pt>
                <c:pt idx="2267">
                  <c:v>1.602662037</c:v>
                </c:pt>
                <c:pt idx="2268">
                  <c:v>4.1609821841999999</c:v>
                </c:pt>
                <c:pt idx="2269">
                  <c:v>-9.4976723217999997</c:v>
                </c:pt>
                <c:pt idx="2270">
                  <c:v>1.9683458277000001</c:v>
                </c:pt>
                <c:pt idx="2271">
                  <c:v>2.6069273417000001</c:v>
                </c:pt>
                <c:pt idx="2272">
                  <c:v>3.0436034038000002</c:v>
                </c:pt>
                <c:pt idx="2273">
                  <c:v>-9.6691808226999996</c:v>
                </c:pt>
                <c:pt idx="2274">
                  <c:v>-9.9656016396999991</c:v>
                </c:pt>
                <c:pt idx="2275">
                  <c:v>-11.411631185499999</c:v>
                </c:pt>
                <c:pt idx="2276">
                  <c:v>-11.791837209100001</c:v>
                </c:pt>
                <c:pt idx="2277">
                  <c:v>-11.591962473300001</c:v>
                </c:pt>
                <c:pt idx="2278">
                  <c:v>2.5243541526</c:v>
                </c:pt>
                <c:pt idx="2279">
                  <c:v>5.1259628852999999</c:v>
                </c:pt>
                <c:pt idx="2280">
                  <c:v>3.0620566888999998</c:v>
                </c:pt>
                <c:pt idx="2281">
                  <c:v>-9.4799375958999992</c:v>
                </c:pt>
                <c:pt idx="2282">
                  <c:v>2.8191243655</c:v>
                </c:pt>
                <c:pt idx="2283">
                  <c:v>-10.034479665199999</c:v>
                </c:pt>
                <c:pt idx="2284">
                  <c:v>-10.0765398774</c:v>
                </c:pt>
                <c:pt idx="2285">
                  <c:v>-10.2409014024</c:v>
                </c:pt>
                <c:pt idx="2286">
                  <c:v>2.6538973797000001</c:v>
                </c:pt>
                <c:pt idx="2287">
                  <c:v>3.5236190838999999</c:v>
                </c:pt>
                <c:pt idx="2288">
                  <c:v>2.5318424740999999</c:v>
                </c:pt>
                <c:pt idx="2289">
                  <c:v>-8.5557895479999999</c:v>
                </c:pt>
                <c:pt idx="2290">
                  <c:v>3.8469021194000002</c:v>
                </c:pt>
                <c:pt idx="2291">
                  <c:v>-10.439294038</c:v>
                </c:pt>
                <c:pt idx="2292">
                  <c:v>-9.4829602988000001</c:v>
                </c:pt>
                <c:pt idx="2293">
                  <c:v>2.4939366553000002</c:v>
                </c:pt>
                <c:pt idx="2294">
                  <c:v>-11.634484416299999</c:v>
                </c:pt>
                <c:pt idx="2295">
                  <c:v>3.6547409906000001</c:v>
                </c:pt>
                <c:pt idx="2296">
                  <c:v>-10.055485815300001</c:v>
                </c:pt>
                <c:pt idx="2297">
                  <c:v>4.0952107822999997</c:v>
                </c:pt>
                <c:pt idx="2298">
                  <c:v>-10.484212515399999</c:v>
                </c:pt>
                <c:pt idx="2299">
                  <c:v>2.0219606922</c:v>
                </c:pt>
                <c:pt idx="2300">
                  <c:v>2.8028435281999999</c:v>
                </c:pt>
                <c:pt idx="2301">
                  <c:v>2.0616052679000001</c:v>
                </c:pt>
                <c:pt idx="2302">
                  <c:v>-9.3996912543000004</c:v>
                </c:pt>
                <c:pt idx="2303">
                  <c:v>2.3844598113000002</c:v>
                </c:pt>
                <c:pt idx="2304">
                  <c:v>1.0708524206000001</c:v>
                </c:pt>
                <c:pt idx="2305">
                  <c:v>-10.977461605</c:v>
                </c:pt>
                <c:pt idx="2306">
                  <c:v>1.9897212248</c:v>
                </c:pt>
                <c:pt idx="2307">
                  <c:v>3.8442859290000002</c:v>
                </c:pt>
                <c:pt idx="2308">
                  <c:v>2.8324121918</c:v>
                </c:pt>
                <c:pt idx="2309">
                  <c:v>-10.4782328348</c:v>
                </c:pt>
                <c:pt idx="2310">
                  <c:v>-10.8283589031</c:v>
                </c:pt>
                <c:pt idx="2311">
                  <c:v>-11.0872945186</c:v>
                </c:pt>
                <c:pt idx="2312">
                  <c:v>2.1986750996</c:v>
                </c:pt>
                <c:pt idx="2313">
                  <c:v>3.1121489249000001</c:v>
                </c:pt>
                <c:pt idx="2314">
                  <c:v>3.4865914197999999</c:v>
                </c:pt>
                <c:pt idx="2315">
                  <c:v>3.8211089933000002</c:v>
                </c:pt>
                <c:pt idx="2316">
                  <c:v>3.340530636</c:v>
                </c:pt>
                <c:pt idx="2317">
                  <c:v>2.9661852313999999</c:v>
                </c:pt>
                <c:pt idx="2318">
                  <c:v>1.3712467963999999</c:v>
                </c:pt>
                <c:pt idx="2319">
                  <c:v>3.7141534609</c:v>
                </c:pt>
                <c:pt idx="2320">
                  <c:v>1.6831472463999999</c:v>
                </c:pt>
                <c:pt idx="2321">
                  <c:v>2.0451292994000001</c:v>
                </c:pt>
                <c:pt idx="2322">
                  <c:v>-9.7002216528999998</c:v>
                </c:pt>
                <c:pt idx="2323">
                  <c:v>4.0024023442000001</c:v>
                </c:pt>
                <c:pt idx="2324">
                  <c:v>2.1221894296000001</c:v>
                </c:pt>
                <c:pt idx="2325">
                  <c:v>-10.4302886743</c:v>
                </c:pt>
                <c:pt idx="2326">
                  <c:v>-11.7390318088</c:v>
                </c:pt>
                <c:pt idx="2327">
                  <c:v>3.9388475076999998</c:v>
                </c:pt>
                <c:pt idx="2328">
                  <c:v>2.0269748232000002</c:v>
                </c:pt>
                <c:pt idx="2329">
                  <c:v>2.8273401376999998</c:v>
                </c:pt>
                <c:pt idx="2330">
                  <c:v>3.3876699877999998</c:v>
                </c:pt>
                <c:pt idx="2331">
                  <c:v>-10.7634904401</c:v>
                </c:pt>
                <c:pt idx="2332">
                  <c:v>3.7295414889999998</c:v>
                </c:pt>
                <c:pt idx="2333">
                  <c:v>2.6135047312999999</c:v>
                </c:pt>
                <c:pt idx="2334">
                  <c:v>3.5102915282999998</c:v>
                </c:pt>
                <c:pt idx="2335">
                  <c:v>2.4062079398999998</c:v>
                </c:pt>
                <c:pt idx="2336">
                  <c:v>0.38785843419999999</c:v>
                </c:pt>
                <c:pt idx="2337">
                  <c:v>-9.5932800810999996</c:v>
                </c:pt>
                <c:pt idx="2338">
                  <c:v>2.7005513788000002</c:v>
                </c:pt>
                <c:pt idx="2339">
                  <c:v>3.6601231789000002</c:v>
                </c:pt>
                <c:pt idx="2340">
                  <c:v>-12.319364655899999</c:v>
                </c:pt>
                <c:pt idx="2341">
                  <c:v>-9.9681795441999999</c:v>
                </c:pt>
                <c:pt idx="2342">
                  <c:v>1.2239914410999999</c:v>
                </c:pt>
                <c:pt idx="2343">
                  <c:v>-10.744632043899999</c:v>
                </c:pt>
                <c:pt idx="2344">
                  <c:v>-8.1229426966999991</c:v>
                </c:pt>
                <c:pt idx="2345">
                  <c:v>2.1299697345999999</c:v>
                </c:pt>
                <c:pt idx="2346">
                  <c:v>-10.4119128446</c:v>
                </c:pt>
                <c:pt idx="2347">
                  <c:v>-11.1342134859</c:v>
                </c:pt>
                <c:pt idx="2348">
                  <c:v>2.9084419116000002</c:v>
                </c:pt>
                <c:pt idx="2349">
                  <c:v>-10.486399459499999</c:v>
                </c:pt>
                <c:pt idx="2350">
                  <c:v>3.9271768228999999</c:v>
                </c:pt>
                <c:pt idx="2351">
                  <c:v>2.0453945290000002</c:v>
                </c:pt>
                <c:pt idx="2352">
                  <c:v>-10.897801000699999</c:v>
                </c:pt>
                <c:pt idx="2353">
                  <c:v>3.634500616</c:v>
                </c:pt>
                <c:pt idx="2354">
                  <c:v>3.1176174740000002</c:v>
                </c:pt>
                <c:pt idx="2355">
                  <c:v>5.8450900733999998</c:v>
                </c:pt>
                <c:pt idx="2356">
                  <c:v>3.7654966999999999</c:v>
                </c:pt>
                <c:pt idx="2357">
                  <c:v>4.1479201609</c:v>
                </c:pt>
                <c:pt idx="2358">
                  <c:v>-10.520153273</c:v>
                </c:pt>
                <c:pt idx="2359">
                  <c:v>2.1092484263000002</c:v>
                </c:pt>
                <c:pt idx="2360">
                  <c:v>-9.8125099174999999</c:v>
                </c:pt>
                <c:pt idx="2361">
                  <c:v>1.9086163269</c:v>
                </c:pt>
                <c:pt idx="2362">
                  <c:v>2.4839528654</c:v>
                </c:pt>
                <c:pt idx="2363">
                  <c:v>-11.545785690400001</c:v>
                </c:pt>
                <c:pt idx="2364">
                  <c:v>1.8861468801000001</c:v>
                </c:pt>
                <c:pt idx="2365">
                  <c:v>-10.888650289399999</c:v>
                </c:pt>
                <c:pt idx="2366">
                  <c:v>-8.8200616999000001</c:v>
                </c:pt>
                <c:pt idx="2367">
                  <c:v>-10.9697368902</c:v>
                </c:pt>
                <c:pt idx="2368">
                  <c:v>0.98834940250000003</c:v>
                </c:pt>
                <c:pt idx="2369">
                  <c:v>1.3886234748999999</c:v>
                </c:pt>
                <c:pt idx="2370">
                  <c:v>3.4856109875999999</c:v>
                </c:pt>
                <c:pt idx="2371">
                  <c:v>4.3029304363999996</c:v>
                </c:pt>
                <c:pt idx="2372">
                  <c:v>-9.7098069737999992</c:v>
                </c:pt>
                <c:pt idx="2373">
                  <c:v>3.6985834207999999</c:v>
                </c:pt>
                <c:pt idx="2374">
                  <c:v>-9.5613616965000006</c:v>
                </c:pt>
                <c:pt idx="2375">
                  <c:v>-10.4087108299</c:v>
                </c:pt>
                <c:pt idx="2376">
                  <c:v>-10.1278214993</c:v>
                </c:pt>
                <c:pt idx="2377">
                  <c:v>3.3864418111000001</c:v>
                </c:pt>
                <c:pt idx="2378">
                  <c:v>5.0542611205999997</c:v>
                </c:pt>
                <c:pt idx="2379">
                  <c:v>2.2704426107</c:v>
                </c:pt>
                <c:pt idx="2380">
                  <c:v>4.5893432274999997</c:v>
                </c:pt>
                <c:pt idx="2381">
                  <c:v>-9.7155915920000009</c:v>
                </c:pt>
                <c:pt idx="2382">
                  <c:v>-9.2323923163000003</c:v>
                </c:pt>
                <c:pt idx="2383">
                  <c:v>-9.3370085289000002</c:v>
                </c:pt>
                <c:pt idx="2384">
                  <c:v>3.2000678486999998</c:v>
                </c:pt>
                <c:pt idx="2385">
                  <c:v>-10.9530744615</c:v>
                </c:pt>
                <c:pt idx="2386">
                  <c:v>3.0997627114999999</c:v>
                </c:pt>
                <c:pt idx="2387">
                  <c:v>3.3794408725</c:v>
                </c:pt>
                <c:pt idx="2388">
                  <c:v>4.1308467722</c:v>
                </c:pt>
                <c:pt idx="2389">
                  <c:v>2.6756683739999998</c:v>
                </c:pt>
                <c:pt idx="2390">
                  <c:v>-9.0026967454999998</c:v>
                </c:pt>
                <c:pt idx="2391">
                  <c:v>-9.3133347587999999</c:v>
                </c:pt>
                <c:pt idx="2392">
                  <c:v>0.86330393029999997</c:v>
                </c:pt>
                <c:pt idx="2393">
                  <c:v>4.2583493060000004</c:v>
                </c:pt>
                <c:pt idx="2394">
                  <c:v>3.9684517105000001</c:v>
                </c:pt>
                <c:pt idx="2395">
                  <c:v>-11.585613798300001</c:v>
                </c:pt>
                <c:pt idx="2396">
                  <c:v>4.1236458155999998</c:v>
                </c:pt>
                <c:pt idx="2397">
                  <c:v>2.7399939517999998</c:v>
                </c:pt>
                <c:pt idx="2398">
                  <c:v>1.10822113</c:v>
                </c:pt>
                <c:pt idx="2399">
                  <c:v>-10.318234003600001</c:v>
                </c:pt>
                <c:pt idx="2400">
                  <c:v>-11.9618027656</c:v>
                </c:pt>
                <c:pt idx="2401">
                  <c:v>-12.457481771599999</c:v>
                </c:pt>
                <c:pt idx="2402">
                  <c:v>1.7844738121999999</c:v>
                </c:pt>
                <c:pt idx="2403">
                  <c:v>3.7635310734999998</c:v>
                </c:pt>
                <c:pt idx="2404">
                  <c:v>3.1915499661000002</c:v>
                </c:pt>
                <c:pt idx="2405">
                  <c:v>2.3465306873</c:v>
                </c:pt>
                <c:pt idx="2406">
                  <c:v>3.4738694051999999</c:v>
                </c:pt>
                <c:pt idx="2407">
                  <c:v>2.6376488146999999</c:v>
                </c:pt>
                <c:pt idx="2408">
                  <c:v>3.4304528055999999</c:v>
                </c:pt>
                <c:pt idx="2409">
                  <c:v>1.3834645189000001</c:v>
                </c:pt>
                <c:pt idx="2410">
                  <c:v>-10.1888686471</c:v>
                </c:pt>
                <c:pt idx="2411">
                  <c:v>3.6179327807999999</c:v>
                </c:pt>
                <c:pt idx="2412">
                  <c:v>1.3309346123000001</c:v>
                </c:pt>
                <c:pt idx="2413">
                  <c:v>0.5865899456</c:v>
                </c:pt>
                <c:pt idx="2414">
                  <c:v>-11.090982885100001</c:v>
                </c:pt>
                <c:pt idx="2415">
                  <c:v>4.1457185293999999</c:v>
                </c:pt>
                <c:pt idx="2416">
                  <c:v>2.9347463005000001</c:v>
                </c:pt>
                <c:pt idx="2417">
                  <c:v>-10.085104343199999</c:v>
                </c:pt>
                <c:pt idx="2418">
                  <c:v>-10.7006361602</c:v>
                </c:pt>
                <c:pt idx="2419">
                  <c:v>0.96928358240000001</c:v>
                </c:pt>
                <c:pt idx="2420">
                  <c:v>4.6220847428000003</c:v>
                </c:pt>
                <c:pt idx="2421">
                  <c:v>-10.167053044199999</c:v>
                </c:pt>
                <c:pt idx="2422">
                  <c:v>3.8030752244000001</c:v>
                </c:pt>
                <c:pt idx="2423">
                  <c:v>-10.831554617</c:v>
                </c:pt>
                <c:pt idx="2424">
                  <c:v>4.6138103664000001</c:v>
                </c:pt>
                <c:pt idx="2425">
                  <c:v>-10.7774232455</c:v>
                </c:pt>
                <c:pt idx="2426">
                  <c:v>-10.047592868400001</c:v>
                </c:pt>
                <c:pt idx="2427">
                  <c:v>-10.858908622</c:v>
                </c:pt>
                <c:pt idx="2428">
                  <c:v>1.3166247056</c:v>
                </c:pt>
                <c:pt idx="2429">
                  <c:v>3.3369606002999999</c:v>
                </c:pt>
                <c:pt idx="2430">
                  <c:v>2.9237844501999999</c:v>
                </c:pt>
                <c:pt idx="2431">
                  <c:v>1.0690173446</c:v>
                </c:pt>
                <c:pt idx="2432">
                  <c:v>2.4774723508999998</c:v>
                </c:pt>
                <c:pt idx="2433">
                  <c:v>-11.0774913384</c:v>
                </c:pt>
                <c:pt idx="2434">
                  <c:v>-9.4430163530000009</c:v>
                </c:pt>
                <c:pt idx="2435">
                  <c:v>-11.1947065159</c:v>
                </c:pt>
                <c:pt idx="2436">
                  <c:v>2.1397620600999998</c:v>
                </c:pt>
                <c:pt idx="2437">
                  <c:v>1.4184957477</c:v>
                </c:pt>
                <c:pt idx="2438">
                  <c:v>5.4524767673000003</c:v>
                </c:pt>
                <c:pt idx="2439">
                  <c:v>2.9275715269</c:v>
                </c:pt>
                <c:pt idx="2440">
                  <c:v>-9.5127111094999997</c:v>
                </c:pt>
                <c:pt idx="2441">
                  <c:v>2.5340162524999998</c:v>
                </c:pt>
                <c:pt idx="2442">
                  <c:v>-11.4031952368</c:v>
                </c:pt>
                <c:pt idx="2443">
                  <c:v>-9.4907235103000005</c:v>
                </c:pt>
                <c:pt idx="2444">
                  <c:v>-10.5261222284</c:v>
                </c:pt>
                <c:pt idx="2445">
                  <c:v>-10.117233430500001</c:v>
                </c:pt>
                <c:pt idx="2446">
                  <c:v>1.1917923491</c:v>
                </c:pt>
                <c:pt idx="2447">
                  <c:v>2.9324242357000001</c:v>
                </c:pt>
                <c:pt idx="2448">
                  <c:v>-11.121115662199999</c:v>
                </c:pt>
                <c:pt idx="2449">
                  <c:v>3.0238015987</c:v>
                </c:pt>
                <c:pt idx="2450">
                  <c:v>-10.866216684599999</c:v>
                </c:pt>
                <c:pt idx="2451">
                  <c:v>3.3936930591999999</c:v>
                </c:pt>
                <c:pt idx="2452">
                  <c:v>-10.254570559099999</c:v>
                </c:pt>
                <c:pt idx="2453">
                  <c:v>-11.4143386514</c:v>
                </c:pt>
                <c:pt idx="2454">
                  <c:v>2.4175383103999999</c:v>
                </c:pt>
                <c:pt idx="2455">
                  <c:v>2.687364884</c:v>
                </c:pt>
                <c:pt idx="2456">
                  <c:v>3.4617708374</c:v>
                </c:pt>
                <c:pt idx="2457">
                  <c:v>1.8610322564999999</c:v>
                </c:pt>
                <c:pt idx="2458">
                  <c:v>3.0402978303000001</c:v>
                </c:pt>
                <c:pt idx="2459">
                  <c:v>3.2439089750000001</c:v>
                </c:pt>
                <c:pt idx="2460">
                  <c:v>-10.4178713886</c:v>
                </c:pt>
                <c:pt idx="2461">
                  <c:v>3.1414258783000002</c:v>
                </c:pt>
                <c:pt idx="2462">
                  <c:v>1.3210490035</c:v>
                </c:pt>
                <c:pt idx="2463">
                  <c:v>4.3252580164000003</c:v>
                </c:pt>
                <c:pt idx="2464">
                  <c:v>2.8488774117000002</c:v>
                </c:pt>
                <c:pt idx="2465">
                  <c:v>3.0215546052</c:v>
                </c:pt>
                <c:pt idx="2466">
                  <c:v>5.8416114676999999</c:v>
                </c:pt>
                <c:pt idx="2467">
                  <c:v>2.0372853343999999</c:v>
                </c:pt>
                <c:pt idx="2468">
                  <c:v>3.5267946391999998</c:v>
                </c:pt>
                <c:pt idx="2469">
                  <c:v>2.1219987303000001</c:v>
                </c:pt>
                <c:pt idx="2470">
                  <c:v>5.3827234408000004</c:v>
                </c:pt>
                <c:pt idx="2471">
                  <c:v>2.1207198250000001</c:v>
                </c:pt>
                <c:pt idx="2472">
                  <c:v>2.4497753019999999</c:v>
                </c:pt>
                <c:pt idx="2473">
                  <c:v>2.7164391698000001</c:v>
                </c:pt>
                <c:pt idx="2474">
                  <c:v>3.7741614572</c:v>
                </c:pt>
                <c:pt idx="2475">
                  <c:v>3.9978299980999998</c:v>
                </c:pt>
                <c:pt idx="2476">
                  <c:v>-8.9426881743000006</c:v>
                </c:pt>
                <c:pt idx="2477">
                  <c:v>2.4071833530000002</c:v>
                </c:pt>
                <c:pt idx="2478">
                  <c:v>3.5933545454</c:v>
                </c:pt>
                <c:pt idx="2479">
                  <c:v>3.0978500124999999</c:v>
                </c:pt>
                <c:pt idx="2480">
                  <c:v>2.8488584838</c:v>
                </c:pt>
                <c:pt idx="2481">
                  <c:v>-11.1971073612</c:v>
                </c:pt>
                <c:pt idx="2482">
                  <c:v>4.6429041323</c:v>
                </c:pt>
                <c:pt idx="2483">
                  <c:v>-10.7554840068</c:v>
                </c:pt>
                <c:pt idx="2484">
                  <c:v>-11.0764334537</c:v>
                </c:pt>
                <c:pt idx="2485">
                  <c:v>4.0690188572999997</c:v>
                </c:pt>
                <c:pt idx="2486">
                  <c:v>-10.9174711003</c:v>
                </c:pt>
                <c:pt idx="2487">
                  <c:v>-8.0488166407000001</c:v>
                </c:pt>
                <c:pt idx="2488">
                  <c:v>-10.564258287099999</c:v>
                </c:pt>
                <c:pt idx="2489">
                  <c:v>-10.225868219100001</c:v>
                </c:pt>
                <c:pt idx="2490">
                  <c:v>3.3341122057999999</c:v>
                </c:pt>
                <c:pt idx="2491">
                  <c:v>2.1010251539999998</c:v>
                </c:pt>
                <c:pt idx="2492">
                  <c:v>-11.284349218799999</c:v>
                </c:pt>
                <c:pt idx="2493">
                  <c:v>4.1129571353000003</c:v>
                </c:pt>
                <c:pt idx="2494">
                  <c:v>0.94655965070000003</c:v>
                </c:pt>
                <c:pt idx="2495">
                  <c:v>3.8352323073000001</c:v>
                </c:pt>
                <c:pt idx="2496">
                  <c:v>-10.7365429176</c:v>
                </c:pt>
                <c:pt idx="2497">
                  <c:v>2.9372263865999999</c:v>
                </c:pt>
                <c:pt idx="2498">
                  <c:v>0.91988407599999999</c:v>
                </c:pt>
                <c:pt idx="2499">
                  <c:v>-10.547695813100001</c:v>
                </c:pt>
                <c:pt idx="2500">
                  <c:v>2.7204609674000002</c:v>
                </c:pt>
                <c:pt idx="2501">
                  <c:v>-10.5906213343</c:v>
                </c:pt>
                <c:pt idx="2502">
                  <c:v>1.0997154776</c:v>
                </c:pt>
                <c:pt idx="2503">
                  <c:v>2.6269747149999998</c:v>
                </c:pt>
                <c:pt idx="2504">
                  <c:v>-10.728908026499999</c:v>
                </c:pt>
                <c:pt idx="2505">
                  <c:v>-8.9331941493000002</c:v>
                </c:pt>
                <c:pt idx="2506">
                  <c:v>3.0017145580000002</c:v>
                </c:pt>
                <c:pt idx="2507">
                  <c:v>-11.0151390865</c:v>
                </c:pt>
                <c:pt idx="2508">
                  <c:v>1.3411148072000001</c:v>
                </c:pt>
                <c:pt idx="2509">
                  <c:v>2.0891573234999998</c:v>
                </c:pt>
                <c:pt idx="2510">
                  <c:v>4.1691858577999996</c:v>
                </c:pt>
                <c:pt idx="2511">
                  <c:v>4.9278476012999999</c:v>
                </c:pt>
                <c:pt idx="2512">
                  <c:v>1.74675812</c:v>
                </c:pt>
                <c:pt idx="2513">
                  <c:v>3.54461293</c:v>
                </c:pt>
                <c:pt idx="2514">
                  <c:v>-9.8489202178999999</c:v>
                </c:pt>
                <c:pt idx="2515">
                  <c:v>2.0455238793000001</c:v>
                </c:pt>
                <c:pt idx="2516">
                  <c:v>2.3410564679000001</c:v>
                </c:pt>
                <c:pt idx="2517">
                  <c:v>2.7614161311999998</c:v>
                </c:pt>
                <c:pt idx="2518">
                  <c:v>-10.837822899300001</c:v>
                </c:pt>
                <c:pt idx="2519">
                  <c:v>4.4136097395</c:v>
                </c:pt>
                <c:pt idx="2520">
                  <c:v>-9.3073078787999997</c:v>
                </c:pt>
                <c:pt idx="2521">
                  <c:v>1.1314447552</c:v>
                </c:pt>
                <c:pt idx="2522">
                  <c:v>2.3116593007000001</c:v>
                </c:pt>
                <c:pt idx="2523">
                  <c:v>4.1609035545999999</c:v>
                </c:pt>
                <c:pt idx="2524">
                  <c:v>1.9396496491999999</c:v>
                </c:pt>
                <c:pt idx="2525">
                  <c:v>-10.8820959878</c:v>
                </c:pt>
                <c:pt idx="2526">
                  <c:v>-10.687087637599999</c:v>
                </c:pt>
                <c:pt idx="2527">
                  <c:v>-10.492323684</c:v>
                </c:pt>
                <c:pt idx="2528">
                  <c:v>-10.6356179071</c:v>
                </c:pt>
                <c:pt idx="2529">
                  <c:v>2.3317894718000001</c:v>
                </c:pt>
                <c:pt idx="2530">
                  <c:v>2.4297552366000001</c:v>
                </c:pt>
                <c:pt idx="2531">
                  <c:v>-11.439037528</c:v>
                </c:pt>
                <c:pt idx="2532">
                  <c:v>-10.6641175705</c:v>
                </c:pt>
                <c:pt idx="2533">
                  <c:v>1.3830230695000001</c:v>
                </c:pt>
                <c:pt idx="2534">
                  <c:v>-10.497512723</c:v>
                </c:pt>
                <c:pt idx="2535">
                  <c:v>2.9263031834</c:v>
                </c:pt>
                <c:pt idx="2536">
                  <c:v>-10.131146487600001</c:v>
                </c:pt>
                <c:pt idx="2537">
                  <c:v>2.7625708961000002</c:v>
                </c:pt>
                <c:pt idx="2538">
                  <c:v>2.4756059933999999</c:v>
                </c:pt>
                <c:pt idx="2539">
                  <c:v>3.4209194695999998</c:v>
                </c:pt>
                <c:pt idx="2540">
                  <c:v>-11.924097637899999</c:v>
                </c:pt>
                <c:pt idx="2541">
                  <c:v>-10.971888606</c:v>
                </c:pt>
                <c:pt idx="2542">
                  <c:v>4.5769813511999997</c:v>
                </c:pt>
                <c:pt idx="2543">
                  <c:v>-9.7987732398999992</c:v>
                </c:pt>
                <c:pt idx="2544">
                  <c:v>-10.9161699846</c:v>
                </c:pt>
                <c:pt idx="2545">
                  <c:v>2.9971944416</c:v>
                </c:pt>
                <c:pt idx="2546">
                  <c:v>2.7592000883000001</c:v>
                </c:pt>
                <c:pt idx="2547">
                  <c:v>1.8120521368</c:v>
                </c:pt>
                <c:pt idx="2548">
                  <c:v>2.7385155209000001</c:v>
                </c:pt>
                <c:pt idx="2549">
                  <c:v>-12.221060767199999</c:v>
                </c:pt>
                <c:pt idx="2550">
                  <c:v>2.3078175223000001</c:v>
                </c:pt>
                <c:pt idx="2551">
                  <c:v>5.8956822409000003</c:v>
                </c:pt>
                <c:pt idx="2552">
                  <c:v>1.0612900042</c:v>
                </c:pt>
                <c:pt idx="2553">
                  <c:v>-11.527043872</c:v>
                </c:pt>
                <c:pt idx="2554">
                  <c:v>-10.6982607779</c:v>
                </c:pt>
                <c:pt idx="2555">
                  <c:v>2.7267260522000001</c:v>
                </c:pt>
                <c:pt idx="2556">
                  <c:v>3.4467552313000001</c:v>
                </c:pt>
                <c:pt idx="2557">
                  <c:v>-12.0453267367</c:v>
                </c:pt>
                <c:pt idx="2558">
                  <c:v>1.6933532078</c:v>
                </c:pt>
                <c:pt idx="2559">
                  <c:v>2.4356180489999999</c:v>
                </c:pt>
                <c:pt idx="2560">
                  <c:v>1.1165496683</c:v>
                </c:pt>
                <c:pt idx="2561">
                  <c:v>2.414370152</c:v>
                </c:pt>
                <c:pt idx="2562">
                  <c:v>-11.2172784301</c:v>
                </c:pt>
                <c:pt idx="2563">
                  <c:v>2.5527770208999998</c:v>
                </c:pt>
                <c:pt idx="2564">
                  <c:v>2.9408010696</c:v>
                </c:pt>
                <c:pt idx="2565">
                  <c:v>-9.8656603135999994</c:v>
                </c:pt>
                <c:pt idx="2566">
                  <c:v>2.8244441390000001</c:v>
                </c:pt>
                <c:pt idx="2567">
                  <c:v>-9.9884865074999993</c:v>
                </c:pt>
                <c:pt idx="2568">
                  <c:v>4.7599020501</c:v>
                </c:pt>
                <c:pt idx="2569">
                  <c:v>1.5415272781</c:v>
                </c:pt>
                <c:pt idx="2570">
                  <c:v>4.4070520284999999</c:v>
                </c:pt>
                <c:pt idx="2571">
                  <c:v>4.4085239261</c:v>
                </c:pt>
                <c:pt idx="2572">
                  <c:v>3.9357111958000002</c:v>
                </c:pt>
                <c:pt idx="2573">
                  <c:v>1.5575305639000001</c:v>
                </c:pt>
                <c:pt idx="2574">
                  <c:v>-5.9674078200000001E-2</c:v>
                </c:pt>
                <c:pt idx="2575">
                  <c:v>3.5135194218999999</c:v>
                </c:pt>
                <c:pt idx="2576">
                  <c:v>3.1156721656999999</c:v>
                </c:pt>
                <c:pt idx="2577">
                  <c:v>3.3954272257999998</c:v>
                </c:pt>
                <c:pt idx="2578">
                  <c:v>2.2821524015999999</c:v>
                </c:pt>
                <c:pt idx="2579">
                  <c:v>-11.4704303659</c:v>
                </c:pt>
                <c:pt idx="2580">
                  <c:v>-0.22789682410000001</c:v>
                </c:pt>
                <c:pt idx="2581">
                  <c:v>-11.481123309699999</c:v>
                </c:pt>
                <c:pt idx="2582">
                  <c:v>1.3090039616</c:v>
                </c:pt>
                <c:pt idx="2583">
                  <c:v>2.4083637755999998</c:v>
                </c:pt>
                <c:pt idx="2584">
                  <c:v>2.6299782784999999</c:v>
                </c:pt>
                <c:pt idx="2585">
                  <c:v>3.3368954257999999</c:v>
                </c:pt>
                <c:pt idx="2586">
                  <c:v>2.7071365325999999</c:v>
                </c:pt>
                <c:pt idx="2587">
                  <c:v>2.4844316942</c:v>
                </c:pt>
                <c:pt idx="2588">
                  <c:v>2.4662924665000001</c:v>
                </c:pt>
                <c:pt idx="2589">
                  <c:v>-9.2544267916000003</c:v>
                </c:pt>
                <c:pt idx="2590">
                  <c:v>2.0191672455999998</c:v>
                </c:pt>
                <c:pt idx="2591">
                  <c:v>3.631106275</c:v>
                </c:pt>
                <c:pt idx="2592">
                  <c:v>4.6139512071000004</c:v>
                </c:pt>
                <c:pt idx="2593">
                  <c:v>-9.5139326356999998</c:v>
                </c:pt>
                <c:pt idx="2594">
                  <c:v>2.4403430779000002</c:v>
                </c:pt>
                <c:pt idx="2595">
                  <c:v>3.42348673</c:v>
                </c:pt>
                <c:pt idx="2596">
                  <c:v>3.6998157812999999</c:v>
                </c:pt>
                <c:pt idx="2597">
                  <c:v>1.4740729242999999</c:v>
                </c:pt>
                <c:pt idx="2598">
                  <c:v>-11.2712277798</c:v>
                </c:pt>
                <c:pt idx="2599">
                  <c:v>0.6705169004</c:v>
                </c:pt>
                <c:pt idx="2600">
                  <c:v>2.1781510029</c:v>
                </c:pt>
                <c:pt idx="2601">
                  <c:v>0.65192422419999996</c:v>
                </c:pt>
                <c:pt idx="2602">
                  <c:v>-12.308909552299999</c:v>
                </c:pt>
                <c:pt idx="2603">
                  <c:v>1.7985930213000001</c:v>
                </c:pt>
                <c:pt idx="2604">
                  <c:v>2.7128955480000001</c:v>
                </c:pt>
                <c:pt idx="2605">
                  <c:v>-9.8720640657000001</c:v>
                </c:pt>
                <c:pt idx="2606">
                  <c:v>-11.6303597236</c:v>
                </c:pt>
                <c:pt idx="2607">
                  <c:v>0.9382503284</c:v>
                </c:pt>
                <c:pt idx="2608">
                  <c:v>1.5805948412999999</c:v>
                </c:pt>
                <c:pt idx="2609">
                  <c:v>-9.1572636009000004</c:v>
                </c:pt>
                <c:pt idx="2610">
                  <c:v>-10.0724848609</c:v>
                </c:pt>
                <c:pt idx="2611">
                  <c:v>3.148212853</c:v>
                </c:pt>
                <c:pt idx="2612">
                  <c:v>-8.7669890794000001</c:v>
                </c:pt>
                <c:pt idx="2613">
                  <c:v>-9.3733981266999997</c:v>
                </c:pt>
                <c:pt idx="2614">
                  <c:v>5.0406156438999998</c:v>
                </c:pt>
                <c:pt idx="2615">
                  <c:v>2.5025669715999999</c:v>
                </c:pt>
                <c:pt idx="2616">
                  <c:v>-10.7022316572</c:v>
                </c:pt>
                <c:pt idx="2617">
                  <c:v>2.7022958767</c:v>
                </c:pt>
                <c:pt idx="2618">
                  <c:v>3.2875043163000002</c:v>
                </c:pt>
                <c:pt idx="2619">
                  <c:v>2.606858479</c:v>
                </c:pt>
                <c:pt idx="2620">
                  <c:v>5.3846636379000001</c:v>
                </c:pt>
                <c:pt idx="2621">
                  <c:v>1.7789178403999999</c:v>
                </c:pt>
                <c:pt idx="2622">
                  <c:v>-10.189982931899999</c:v>
                </c:pt>
                <c:pt idx="2623">
                  <c:v>1.1810956042</c:v>
                </c:pt>
                <c:pt idx="2624">
                  <c:v>1.1555262715000001</c:v>
                </c:pt>
                <c:pt idx="2625">
                  <c:v>0.35284145309999998</c:v>
                </c:pt>
                <c:pt idx="2626">
                  <c:v>-12.125240568100001</c:v>
                </c:pt>
                <c:pt idx="2627">
                  <c:v>-9.4447270581999998</c:v>
                </c:pt>
                <c:pt idx="2628">
                  <c:v>2.8910081847</c:v>
                </c:pt>
                <c:pt idx="2629">
                  <c:v>1.7082171706</c:v>
                </c:pt>
                <c:pt idx="2630">
                  <c:v>-9.9061290152999995</c:v>
                </c:pt>
                <c:pt idx="2631">
                  <c:v>-11.013838164199999</c:v>
                </c:pt>
                <c:pt idx="2632">
                  <c:v>3.4170616473000002</c:v>
                </c:pt>
                <c:pt idx="2633">
                  <c:v>2.9628681406999999</c:v>
                </c:pt>
                <c:pt idx="2634">
                  <c:v>1.4784018650999999</c:v>
                </c:pt>
                <c:pt idx="2635">
                  <c:v>1.3571926415</c:v>
                </c:pt>
                <c:pt idx="2636">
                  <c:v>2.0056476339999998</c:v>
                </c:pt>
                <c:pt idx="2637">
                  <c:v>3.4342906282999999</c:v>
                </c:pt>
                <c:pt idx="2638">
                  <c:v>2.5554071388000001</c:v>
                </c:pt>
                <c:pt idx="2639">
                  <c:v>1.5020826147999999</c:v>
                </c:pt>
                <c:pt idx="2640">
                  <c:v>-9.0391663190999996</c:v>
                </c:pt>
                <c:pt idx="2641">
                  <c:v>-11.043053373299999</c:v>
                </c:pt>
                <c:pt idx="2642">
                  <c:v>4.2846786526000002</c:v>
                </c:pt>
                <c:pt idx="2643">
                  <c:v>-9.3724632350999997</c:v>
                </c:pt>
                <c:pt idx="2644">
                  <c:v>-10.113330835099999</c:v>
                </c:pt>
                <c:pt idx="2645">
                  <c:v>1.6812647065999999</c:v>
                </c:pt>
                <c:pt idx="2646">
                  <c:v>-2.1509747000000002E-3</c:v>
                </c:pt>
                <c:pt idx="2647">
                  <c:v>1.7744824495</c:v>
                </c:pt>
                <c:pt idx="2648">
                  <c:v>2.6500863007</c:v>
                </c:pt>
                <c:pt idx="2649">
                  <c:v>1.8157669863000001</c:v>
                </c:pt>
                <c:pt idx="2650">
                  <c:v>1.7179308853999999</c:v>
                </c:pt>
                <c:pt idx="2651">
                  <c:v>2.4212874026</c:v>
                </c:pt>
                <c:pt idx="2652">
                  <c:v>2.0411184734000001</c:v>
                </c:pt>
                <c:pt idx="2653">
                  <c:v>2.4747726689</c:v>
                </c:pt>
                <c:pt idx="2654">
                  <c:v>-8.0482492217000008</c:v>
                </c:pt>
                <c:pt idx="2655">
                  <c:v>3.2405022359000002</c:v>
                </c:pt>
                <c:pt idx="2656">
                  <c:v>-9.0925070789000006</c:v>
                </c:pt>
                <c:pt idx="2657">
                  <c:v>2.1949748214999998</c:v>
                </c:pt>
                <c:pt idx="2658">
                  <c:v>2.2339817236999999</c:v>
                </c:pt>
                <c:pt idx="2659">
                  <c:v>2.5325437006999998</c:v>
                </c:pt>
                <c:pt idx="2660">
                  <c:v>-11.4314083785</c:v>
                </c:pt>
                <c:pt idx="2661">
                  <c:v>-12.7385097445</c:v>
                </c:pt>
                <c:pt idx="2662">
                  <c:v>1.9944363899999999</c:v>
                </c:pt>
                <c:pt idx="2663">
                  <c:v>-12.868189710999999</c:v>
                </c:pt>
                <c:pt idx="2664">
                  <c:v>3.6522921456000002</c:v>
                </c:pt>
                <c:pt idx="2665">
                  <c:v>-12.880855394599999</c:v>
                </c:pt>
                <c:pt idx="2666">
                  <c:v>3.8028216325000002</c:v>
                </c:pt>
                <c:pt idx="2667">
                  <c:v>2.0933839931999998</c:v>
                </c:pt>
                <c:pt idx="2668">
                  <c:v>4.4482864162000002</c:v>
                </c:pt>
                <c:pt idx="2669">
                  <c:v>-9.8465845140999999</c:v>
                </c:pt>
                <c:pt idx="2670">
                  <c:v>2.5163361163000002</c:v>
                </c:pt>
                <c:pt idx="2671">
                  <c:v>-9.3590163283999992</c:v>
                </c:pt>
                <c:pt idx="2672">
                  <c:v>1.9568867380999999</c:v>
                </c:pt>
                <c:pt idx="2673">
                  <c:v>-9.7421704516999998</c:v>
                </c:pt>
                <c:pt idx="2674">
                  <c:v>4.3617798239000001</c:v>
                </c:pt>
                <c:pt idx="2675">
                  <c:v>-11.344626444099999</c:v>
                </c:pt>
                <c:pt idx="2676">
                  <c:v>2.6643910952000001</c:v>
                </c:pt>
                <c:pt idx="2677">
                  <c:v>-10.972868587400001</c:v>
                </c:pt>
                <c:pt idx="2678">
                  <c:v>-11.5752525894</c:v>
                </c:pt>
                <c:pt idx="2679">
                  <c:v>1.655958544</c:v>
                </c:pt>
                <c:pt idx="2680">
                  <c:v>1.892119541</c:v>
                </c:pt>
                <c:pt idx="2681">
                  <c:v>-11.7405287157</c:v>
                </c:pt>
                <c:pt idx="2682">
                  <c:v>-10.535160608</c:v>
                </c:pt>
                <c:pt idx="2683">
                  <c:v>-10.2417624829</c:v>
                </c:pt>
                <c:pt idx="2684">
                  <c:v>3.2225648399</c:v>
                </c:pt>
                <c:pt idx="2685">
                  <c:v>2.2145379804999998</c:v>
                </c:pt>
                <c:pt idx="2686">
                  <c:v>1.3608590032000001</c:v>
                </c:pt>
                <c:pt idx="2687">
                  <c:v>-11.1852713214</c:v>
                </c:pt>
                <c:pt idx="2688">
                  <c:v>3.0895100866999998</c:v>
                </c:pt>
                <c:pt idx="2689">
                  <c:v>1.6335095309000001</c:v>
                </c:pt>
                <c:pt idx="2690">
                  <c:v>-12.857534344499999</c:v>
                </c:pt>
                <c:pt idx="2691">
                  <c:v>3.7899060053000002</c:v>
                </c:pt>
                <c:pt idx="2692">
                  <c:v>3.3316978095000001</c:v>
                </c:pt>
                <c:pt idx="2693">
                  <c:v>3.7425465681999999</c:v>
                </c:pt>
                <c:pt idx="2694">
                  <c:v>5.6715805923999998</c:v>
                </c:pt>
                <c:pt idx="2695">
                  <c:v>2.4674017385</c:v>
                </c:pt>
                <c:pt idx="2696">
                  <c:v>1.8274631785</c:v>
                </c:pt>
                <c:pt idx="2697">
                  <c:v>-9.7975718735000008</c:v>
                </c:pt>
                <c:pt idx="2698">
                  <c:v>4.3728058907999996</c:v>
                </c:pt>
                <c:pt idx="2699">
                  <c:v>2.0083286903999999</c:v>
                </c:pt>
                <c:pt idx="2700">
                  <c:v>-10.940516463</c:v>
                </c:pt>
                <c:pt idx="2701">
                  <c:v>2.7347016029</c:v>
                </c:pt>
                <c:pt idx="2702">
                  <c:v>-9.8979504508999998</c:v>
                </c:pt>
                <c:pt idx="2703">
                  <c:v>-9.9653174733000007</c:v>
                </c:pt>
                <c:pt idx="2704">
                  <c:v>-11.7501904676</c:v>
                </c:pt>
                <c:pt idx="2705">
                  <c:v>2.1717470861999999</c:v>
                </c:pt>
                <c:pt idx="2706">
                  <c:v>-11.383015024200001</c:v>
                </c:pt>
                <c:pt idx="2707">
                  <c:v>0.87075707499999999</c:v>
                </c:pt>
                <c:pt idx="2708">
                  <c:v>2.1436877937999999</c:v>
                </c:pt>
                <c:pt idx="2709">
                  <c:v>-10.3301737515</c:v>
                </c:pt>
                <c:pt idx="2710">
                  <c:v>-10.0000800542</c:v>
                </c:pt>
                <c:pt idx="2711">
                  <c:v>-10.329919196900001</c:v>
                </c:pt>
                <c:pt idx="2712">
                  <c:v>3.5382206588999998</c:v>
                </c:pt>
                <c:pt idx="2713">
                  <c:v>1.1703538296</c:v>
                </c:pt>
                <c:pt idx="2714">
                  <c:v>-9.1308195752000003</c:v>
                </c:pt>
                <c:pt idx="2715">
                  <c:v>-13.019071649900001</c:v>
                </c:pt>
                <c:pt idx="2716">
                  <c:v>3.3381547893999999</c:v>
                </c:pt>
                <c:pt idx="2717">
                  <c:v>1.02905245</c:v>
                </c:pt>
                <c:pt idx="2718">
                  <c:v>-10.9722943028</c:v>
                </c:pt>
                <c:pt idx="2719">
                  <c:v>2.0692444010000002</c:v>
                </c:pt>
                <c:pt idx="2720">
                  <c:v>3.2667033633</c:v>
                </c:pt>
                <c:pt idx="2721">
                  <c:v>-10.573007070499999</c:v>
                </c:pt>
                <c:pt idx="2722">
                  <c:v>-10.6026116079</c:v>
                </c:pt>
                <c:pt idx="2723">
                  <c:v>-11.4424738469</c:v>
                </c:pt>
                <c:pt idx="2724">
                  <c:v>2.6697659572000001</c:v>
                </c:pt>
                <c:pt idx="2725">
                  <c:v>5.0438753287999996</c:v>
                </c:pt>
                <c:pt idx="2726">
                  <c:v>-10.010654939</c:v>
                </c:pt>
                <c:pt idx="2727">
                  <c:v>4.8530387518999998</c:v>
                </c:pt>
                <c:pt idx="2728">
                  <c:v>2.9082924077999999</c:v>
                </c:pt>
                <c:pt idx="2729">
                  <c:v>2.3873343820000001</c:v>
                </c:pt>
                <c:pt idx="2730">
                  <c:v>4.4521189537000003</c:v>
                </c:pt>
                <c:pt idx="2731">
                  <c:v>-10.319793284399999</c:v>
                </c:pt>
                <c:pt idx="2732">
                  <c:v>2.5486311239999999</c:v>
                </c:pt>
                <c:pt idx="2733">
                  <c:v>3.5972799932999999</c:v>
                </c:pt>
                <c:pt idx="2734">
                  <c:v>3.2996781201999998</c:v>
                </c:pt>
                <c:pt idx="2735">
                  <c:v>-10.8666685689</c:v>
                </c:pt>
                <c:pt idx="2736">
                  <c:v>0.75051903720000002</c:v>
                </c:pt>
                <c:pt idx="2737">
                  <c:v>2.0714264736999999</c:v>
                </c:pt>
                <c:pt idx="2738">
                  <c:v>-10.0390510777</c:v>
                </c:pt>
                <c:pt idx="2739">
                  <c:v>-10.111155164199999</c:v>
                </c:pt>
                <c:pt idx="2740">
                  <c:v>3.2868203915</c:v>
                </c:pt>
                <c:pt idx="2741">
                  <c:v>-12.254575603799999</c:v>
                </c:pt>
                <c:pt idx="2742">
                  <c:v>2.6974464449000002</c:v>
                </c:pt>
                <c:pt idx="2743">
                  <c:v>-9.8148547054000002</c:v>
                </c:pt>
                <c:pt idx="2744">
                  <c:v>2.8363385373000001</c:v>
                </c:pt>
                <c:pt idx="2745">
                  <c:v>3.1845761273000002</c:v>
                </c:pt>
                <c:pt idx="2746">
                  <c:v>1.6075826880999999</c:v>
                </c:pt>
                <c:pt idx="2747">
                  <c:v>2.7460975117999999</c:v>
                </c:pt>
                <c:pt idx="2748">
                  <c:v>2.6902273801000001</c:v>
                </c:pt>
                <c:pt idx="2749">
                  <c:v>-10.67191191</c:v>
                </c:pt>
                <c:pt idx="2750">
                  <c:v>4.0685945285000003</c:v>
                </c:pt>
                <c:pt idx="2751">
                  <c:v>4.6574653028000004</c:v>
                </c:pt>
                <c:pt idx="2752">
                  <c:v>2.6335404433999998</c:v>
                </c:pt>
                <c:pt idx="2753">
                  <c:v>2.3295272307000001</c:v>
                </c:pt>
                <c:pt idx="2754">
                  <c:v>-10.3474282302</c:v>
                </c:pt>
                <c:pt idx="2755">
                  <c:v>3.0741173046000001</c:v>
                </c:pt>
                <c:pt idx="2756">
                  <c:v>4.2536583882999999</c:v>
                </c:pt>
                <c:pt idx="2757">
                  <c:v>-11.4369856719</c:v>
                </c:pt>
                <c:pt idx="2758">
                  <c:v>5.1654519598000004</c:v>
                </c:pt>
                <c:pt idx="2759">
                  <c:v>-10.8619845403</c:v>
                </c:pt>
                <c:pt idx="2760">
                  <c:v>4.3487722284999997</c:v>
                </c:pt>
                <c:pt idx="2761">
                  <c:v>-9.3300593342999996</c:v>
                </c:pt>
                <c:pt idx="2762">
                  <c:v>3.5965234857000001</c:v>
                </c:pt>
                <c:pt idx="2763">
                  <c:v>-10.227695901900001</c:v>
                </c:pt>
                <c:pt idx="2764">
                  <c:v>4.2641801373000003</c:v>
                </c:pt>
                <c:pt idx="2765">
                  <c:v>2.2683734062999998</c:v>
                </c:pt>
                <c:pt idx="2766">
                  <c:v>4.0964796576999998</c:v>
                </c:pt>
                <c:pt idx="2767">
                  <c:v>3.0460669874000001</c:v>
                </c:pt>
                <c:pt idx="2768">
                  <c:v>-10.044970702100001</c:v>
                </c:pt>
                <c:pt idx="2769">
                  <c:v>2.5833591838999999</c:v>
                </c:pt>
                <c:pt idx="2770">
                  <c:v>-11.0420684922</c:v>
                </c:pt>
                <c:pt idx="2771">
                  <c:v>-10.9788029465</c:v>
                </c:pt>
                <c:pt idx="2772">
                  <c:v>2.8623094870000001</c:v>
                </c:pt>
                <c:pt idx="2773">
                  <c:v>2.4196268436000001</c:v>
                </c:pt>
                <c:pt idx="2774">
                  <c:v>4.1328029409000004</c:v>
                </c:pt>
                <c:pt idx="2775">
                  <c:v>-11.6924350845</c:v>
                </c:pt>
                <c:pt idx="2776">
                  <c:v>-9.4331594497999998</c:v>
                </c:pt>
                <c:pt idx="2777">
                  <c:v>-10.783080335399999</c:v>
                </c:pt>
                <c:pt idx="2778">
                  <c:v>-10.3504975717</c:v>
                </c:pt>
                <c:pt idx="2779">
                  <c:v>3.4712680635000002</c:v>
                </c:pt>
                <c:pt idx="2780">
                  <c:v>1.5354709445000001</c:v>
                </c:pt>
                <c:pt idx="2781">
                  <c:v>3.6728452466000001</c:v>
                </c:pt>
                <c:pt idx="2782">
                  <c:v>-10.394661238199999</c:v>
                </c:pt>
                <c:pt idx="2783">
                  <c:v>-9.2706896238999992</c:v>
                </c:pt>
                <c:pt idx="2784">
                  <c:v>3.482216384</c:v>
                </c:pt>
                <c:pt idx="2785">
                  <c:v>1.0018272551</c:v>
                </c:pt>
                <c:pt idx="2786">
                  <c:v>4.3973342040999999</c:v>
                </c:pt>
                <c:pt idx="2787">
                  <c:v>3.8727613204</c:v>
                </c:pt>
                <c:pt idx="2788">
                  <c:v>3.8117213000999999</c:v>
                </c:pt>
                <c:pt idx="2789">
                  <c:v>4.7899668708999998</c:v>
                </c:pt>
                <c:pt idx="2790">
                  <c:v>-10.4957348058</c:v>
                </c:pt>
                <c:pt idx="2791">
                  <c:v>-10.3523208785</c:v>
                </c:pt>
                <c:pt idx="2792">
                  <c:v>-7.7793470025999998</c:v>
                </c:pt>
                <c:pt idx="2793">
                  <c:v>-10.9093759742</c:v>
                </c:pt>
                <c:pt idx="2794">
                  <c:v>3.9908546039999999</c:v>
                </c:pt>
                <c:pt idx="2795">
                  <c:v>-11.109417738199999</c:v>
                </c:pt>
                <c:pt idx="2796">
                  <c:v>-11.0830257635</c:v>
                </c:pt>
                <c:pt idx="2797">
                  <c:v>3.6393219585000001</c:v>
                </c:pt>
                <c:pt idx="2798">
                  <c:v>-9.8819362965999993</c:v>
                </c:pt>
                <c:pt idx="2799">
                  <c:v>2.7447420635999999</c:v>
                </c:pt>
                <c:pt idx="2800">
                  <c:v>-9.9768799076000008</c:v>
                </c:pt>
                <c:pt idx="2801">
                  <c:v>3.3985504565000002</c:v>
                </c:pt>
                <c:pt idx="2802">
                  <c:v>-10.482682695799999</c:v>
                </c:pt>
                <c:pt idx="2803">
                  <c:v>-10.975076598299999</c:v>
                </c:pt>
                <c:pt idx="2804">
                  <c:v>-8.0522563407999996</c:v>
                </c:pt>
                <c:pt idx="2805">
                  <c:v>4.3835038788</c:v>
                </c:pt>
                <c:pt idx="2806">
                  <c:v>-10.129540007899999</c:v>
                </c:pt>
                <c:pt idx="2807">
                  <c:v>-12.1882577773</c:v>
                </c:pt>
                <c:pt idx="2808">
                  <c:v>4.9903891477000002</c:v>
                </c:pt>
                <c:pt idx="2809">
                  <c:v>-10.737245532499999</c:v>
                </c:pt>
                <c:pt idx="2810">
                  <c:v>2.6584679903000001</c:v>
                </c:pt>
                <c:pt idx="2811">
                  <c:v>3.8801871735</c:v>
                </c:pt>
                <c:pt idx="2812">
                  <c:v>2.7806032991</c:v>
                </c:pt>
                <c:pt idx="2813">
                  <c:v>-5.0277710400000002E-2</c:v>
                </c:pt>
                <c:pt idx="2814">
                  <c:v>1.8208192778000001</c:v>
                </c:pt>
                <c:pt idx="2815">
                  <c:v>3.8989506333000001</c:v>
                </c:pt>
                <c:pt idx="2816">
                  <c:v>2.6321116173000001</c:v>
                </c:pt>
                <c:pt idx="2817">
                  <c:v>-9.7078576067999993</c:v>
                </c:pt>
                <c:pt idx="2818">
                  <c:v>3.1309070203</c:v>
                </c:pt>
                <c:pt idx="2819">
                  <c:v>3.5430325034000001</c:v>
                </c:pt>
                <c:pt idx="2820">
                  <c:v>-10.9761273257</c:v>
                </c:pt>
                <c:pt idx="2821">
                  <c:v>3.0782214512000001</c:v>
                </c:pt>
                <c:pt idx="2822">
                  <c:v>3.9977792508999999</c:v>
                </c:pt>
                <c:pt idx="2823">
                  <c:v>2.9884131410000001</c:v>
                </c:pt>
                <c:pt idx="2824">
                  <c:v>-9.9756298462000004</c:v>
                </c:pt>
                <c:pt idx="2825">
                  <c:v>2.8861532721000001</c:v>
                </c:pt>
                <c:pt idx="2826">
                  <c:v>-10.600731833999999</c:v>
                </c:pt>
                <c:pt idx="2827">
                  <c:v>0.57152888670000002</c:v>
                </c:pt>
                <c:pt idx="2828">
                  <c:v>2.6947918343000001</c:v>
                </c:pt>
                <c:pt idx="2829">
                  <c:v>2.4653128553000001</c:v>
                </c:pt>
                <c:pt idx="2830">
                  <c:v>1.2454761432000001</c:v>
                </c:pt>
                <c:pt idx="2831">
                  <c:v>-8.9613346814000003</c:v>
                </c:pt>
                <c:pt idx="2832">
                  <c:v>1.3938425330999999</c:v>
                </c:pt>
                <c:pt idx="2833">
                  <c:v>2.7571900334000001</c:v>
                </c:pt>
                <c:pt idx="2834">
                  <c:v>-11.5094746983</c:v>
                </c:pt>
                <c:pt idx="2835">
                  <c:v>-11.360177016</c:v>
                </c:pt>
                <c:pt idx="2836">
                  <c:v>3.0073706627000001</c:v>
                </c:pt>
                <c:pt idx="2837">
                  <c:v>4.1871772769</c:v>
                </c:pt>
                <c:pt idx="2838">
                  <c:v>8.8089503999999999E-2</c:v>
                </c:pt>
                <c:pt idx="2839">
                  <c:v>4.0518545807999997</c:v>
                </c:pt>
                <c:pt idx="2840">
                  <c:v>-10.9777719818</c:v>
                </c:pt>
                <c:pt idx="2841">
                  <c:v>1.7831466253999999</c:v>
                </c:pt>
                <c:pt idx="2842">
                  <c:v>2.0800441406000001</c:v>
                </c:pt>
                <c:pt idx="2843">
                  <c:v>2.4205996655000002</c:v>
                </c:pt>
                <c:pt idx="2844">
                  <c:v>4.5786317092999997</c:v>
                </c:pt>
                <c:pt idx="2845">
                  <c:v>4.4653789118000002</c:v>
                </c:pt>
                <c:pt idx="2846">
                  <c:v>2.2122027370000001</c:v>
                </c:pt>
                <c:pt idx="2847">
                  <c:v>3.8321672003999998</c:v>
                </c:pt>
                <c:pt idx="2848">
                  <c:v>1.9003735299</c:v>
                </c:pt>
                <c:pt idx="2849">
                  <c:v>1.280663259</c:v>
                </c:pt>
                <c:pt idx="2850">
                  <c:v>4.0788877443000002</c:v>
                </c:pt>
                <c:pt idx="2851">
                  <c:v>3.4059659291000002</c:v>
                </c:pt>
                <c:pt idx="2852">
                  <c:v>-11.415317442799999</c:v>
                </c:pt>
                <c:pt idx="2853">
                  <c:v>-9.5605190714999999</c:v>
                </c:pt>
                <c:pt idx="2854">
                  <c:v>-10.2620053594</c:v>
                </c:pt>
                <c:pt idx="2855">
                  <c:v>-9.8797601878000005</c:v>
                </c:pt>
                <c:pt idx="2856">
                  <c:v>-12.229956146799999</c:v>
                </c:pt>
                <c:pt idx="2857">
                  <c:v>3.0358304037999999</c:v>
                </c:pt>
                <c:pt idx="2858">
                  <c:v>-0.3110182091</c:v>
                </c:pt>
                <c:pt idx="2859">
                  <c:v>2.5301359958999998</c:v>
                </c:pt>
                <c:pt idx="2860">
                  <c:v>2.6631690267999999</c:v>
                </c:pt>
                <c:pt idx="2861">
                  <c:v>-9.7933027546000009</c:v>
                </c:pt>
                <c:pt idx="2862">
                  <c:v>1.7470719319000001</c:v>
                </c:pt>
                <c:pt idx="2863">
                  <c:v>-10.745987938500001</c:v>
                </c:pt>
                <c:pt idx="2864">
                  <c:v>-11.8364621632</c:v>
                </c:pt>
                <c:pt idx="2865">
                  <c:v>2.8774740933</c:v>
                </c:pt>
                <c:pt idx="2866">
                  <c:v>-9.5369017439999997</c:v>
                </c:pt>
                <c:pt idx="2867">
                  <c:v>-8.4089140743000002</c:v>
                </c:pt>
                <c:pt idx="2868">
                  <c:v>-11.350678519200001</c:v>
                </c:pt>
                <c:pt idx="2869">
                  <c:v>3.0626258418000001</c:v>
                </c:pt>
                <c:pt idx="2870">
                  <c:v>3.0789147584999998</c:v>
                </c:pt>
                <c:pt idx="2871">
                  <c:v>3.3363863643</c:v>
                </c:pt>
                <c:pt idx="2872">
                  <c:v>-9.9362053145000004</c:v>
                </c:pt>
                <c:pt idx="2873">
                  <c:v>5.2058990637000004</c:v>
                </c:pt>
                <c:pt idx="2874">
                  <c:v>-12.2454365142</c:v>
                </c:pt>
                <c:pt idx="2875">
                  <c:v>1.7084836488999999</c:v>
                </c:pt>
                <c:pt idx="2876">
                  <c:v>-8.7571550042999995</c:v>
                </c:pt>
                <c:pt idx="2877">
                  <c:v>1.6610739372000001</c:v>
                </c:pt>
                <c:pt idx="2878">
                  <c:v>3.5847181839000002</c:v>
                </c:pt>
                <c:pt idx="2879">
                  <c:v>-11.746333288700001</c:v>
                </c:pt>
                <c:pt idx="2880">
                  <c:v>1.4266744263</c:v>
                </c:pt>
                <c:pt idx="2881">
                  <c:v>3.3540274872000002</c:v>
                </c:pt>
                <c:pt idx="2882">
                  <c:v>2.7355793439</c:v>
                </c:pt>
                <c:pt idx="2883">
                  <c:v>-11.109431409999999</c:v>
                </c:pt>
                <c:pt idx="2884">
                  <c:v>-10.076701781800001</c:v>
                </c:pt>
                <c:pt idx="2885">
                  <c:v>2.3715989521999998</c:v>
                </c:pt>
                <c:pt idx="2886">
                  <c:v>-12.4368822765</c:v>
                </c:pt>
                <c:pt idx="2887">
                  <c:v>3.3109698746</c:v>
                </c:pt>
                <c:pt idx="2888">
                  <c:v>4.4789091999000004</c:v>
                </c:pt>
                <c:pt idx="2889">
                  <c:v>3.2801175422000002</c:v>
                </c:pt>
                <c:pt idx="2890">
                  <c:v>3.9420024696999998</c:v>
                </c:pt>
                <c:pt idx="2891">
                  <c:v>1.4667466068999999</c:v>
                </c:pt>
                <c:pt idx="2892">
                  <c:v>-10.5013236917</c:v>
                </c:pt>
                <c:pt idx="2893">
                  <c:v>1.2455747448000001</c:v>
                </c:pt>
                <c:pt idx="2894">
                  <c:v>-8.8968092302000006</c:v>
                </c:pt>
                <c:pt idx="2895">
                  <c:v>1.2428612456999999</c:v>
                </c:pt>
                <c:pt idx="2896">
                  <c:v>1.4776059119</c:v>
                </c:pt>
                <c:pt idx="2897">
                  <c:v>2.2952764620999999</c:v>
                </c:pt>
                <c:pt idx="2898">
                  <c:v>3.3849373446</c:v>
                </c:pt>
                <c:pt idx="2899">
                  <c:v>2.0711395474000001</c:v>
                </c:pt>
                <c:pt idx="2900">
                  <c:v>1.2241018194</c:v>
                </c:pt>
                <c:pt idx="2901">
                  <c:v>-9.3292925501999999</c:v>
                </c:pt>
                <c:pt idx="2902">
                  <c:v>-10.914062732</c:v>
                </c:pt>
                <c:pt idx="2903">
                  <c:v>3.9969980987999998</c:v>
                </c:pt>
                <c:pt idx="2904">
                  <c:v>-11.3805674974</c:v>
                </c:pt>
                <c:pt idx="2905">
                  <c:v>0.91606494729999999</c:v>
                </c:pt>
                <c:pt idx="2906">
                  <c:v>-9.8784301176000007</c:v>
                </c:pt>
                <c:pt idx="2907">
                  <c:v>2.6156988225000002</c:v>
                </c:pt>
                <c:pt idx="2908">
                  <c:v>3.0075700861999999</c:v>
                </c:pt>
                <c:pt idx="2909">
                  <c:v>0.83876045030000002</c:v>
                </c:pt>
                <c:pt idx="2910">
                  <c:v>3.9306051581000001</c:v>
                </c:pt>
                <c:pt idx="2911">
                  <c:v>2.2334478001</c:v>
                </c:pt>
                <c:pt idx="2912">
                  <c:v>-8.837547185</c:v>
                </c:pt>
                <c:pt idx="2913">
                  <c:v>3.6270041784</c:v>
                </c:pt>
                <c:pt idx="2914">
                  <c:v>2.6448175279999999</c:v>
                </c:pt>
                <c:pt idx="2915">
                  <c:v>3.8450399776999999</c:v>
                </c:pt>
                <c:pt idx="2916">
                  <c:v>-11.278151515399999</c:v>
                </c:pt>
                <c:pt idx="2917">
                  <c:v>3.0827494785999998</c:v>
                </c:pt>
                <c:pt idx="2918">
                  <c:v>-10.572722733499999</c:v>
                </c:pt>
                <c:pt idx="2919">
                  <c:v>3.0955032733999999</c:v>
                </c:pt>
                <c:pt idx="2920">
                  <c:v>1.9976001684</c:v>
                </c:pt>
                <c:pt idx="2921">
                  <c:v>3.5318782351000002</c:v>
                </c:pt>
                <c:pt idx="2922">
                  <c:v>5.5632346378999999</c:v>
                </c:pt>
                <c:pt idx="2923">
                  <c:v>-11.568184086800001</c:v>
                </c:pt>
                <c:pt idx="2924">
                  <c:v>3.6978462267999999</c:v>
                </c:pt>
                <c:pt idx="2925">
                  <c:v>3.8318545009</c:v>
                </c:pt>
                <c:pt idx="2926">
                  <c:v>2.3272717942000001</c:v>
                </c:pt>
                <c:pt idx="2927">
                  <c:v>-10.545273874799999</c:v>
                </c:pt>
                <c:pt idx="2928">
                  <c:v>-10.185572880300001</c:v>
                </c:pt>
                <c:pt idx="2929">
                  <c:v>1.9071736416</c:v>
                </c:pt>
                <c:pt idx="2930">
                  <c:v>3.3897337724000001</c:v>
                </c:pt>
                <c:pt idx="2931">
                  <c:v>3.9314520467</c:v>
                </c:pt>
                <c:pt idx="2932">
                  <c:v>3.0931966826999999</c:v>
                </c:pt>
                <c:pt idx="2933">
                  <c:v>0.93289886389999999</c:v>
                </c:pt>
                <c:pt idx="2934">
                  <c:v>3.0272550374999998</c:v>
                </c:pt>
                <c:pt idx="2935">
                  <c:v>0.55892960739999997</c:v>
                </c:pt>
                <c:pt idx="2936">
                  <c:v>-10.196837719299999</c:v>
                </c:pt>
                <c:pt idx="2937">
                  <c:v>1.8595033939000001</c:v>
                </c:pt>
                <c:pt idx="2938">
                  <c:v>-10.514479154</c:v>
                </c:pt>
                <c:pt idx="2939">
                  <c:v>2.9282208587</c:v>
                </c:pt>
                <c:pt idx="2940">
                  <c:v>1.7717749921999999</c:v>
                </c:pt>
                <c:pt idx="2941">
                  <c:v>3.3816104778999998</c:v>
                </c:pt>
                <c:pt idx="2942">
                  <c:v>2.4418891547000001</c:v>
                </c:pt>
                <c:pt idx="2943">
                  <c:v>3.4641618891000001</c:v>
                </c:pt>
                <c:pt idx="2944">
                  <c:v>0.9582364766</c:v>
                </c:pt>
                <c:pt idx="2945">
                  <c:v>2.8742287604999999</c:v>
                </c:pt>
                <c:pt idx="2946">
                  <c:v>-12.281610780399999</c:v>
                </c:pt>
                <c:pt idx="2947">
                  <c:v>4.3702141744</c:v>
                </c:pt>
                <c:pt idx="2948">
                  <c:v>2.0886425302</c:v>
                </c:pt>
                <c:pt idx="2949">
                  <c:v>1.9977281217</c:v>
                </c:pt>
                <c:pt idx="2950">
                  <c:v>-11.015987818199999</c:v>
                </c:pt>
                <c:pt idx="2951">
                  <c:v>2.7886097755999999</c:v>
                </c:pt>
                <c:pt idx="2952">
                  <c:v>2.3508458606999998</c:v>
                </c:pt>
                <c:pt idx="2953">
                  <c:v>-11.7628712697</c:v>
                </c:pt>
                <c:pt idx="2954">
                  <c:v>5.0473810557999998</c:v>
                </c:pt>
                <c:pt idx="2955">
                  <c:v>-10.5782058347</c:v>
                </c:pt>
                <c:pt idx="2956">
                  <c:v>-10.3944990036</c:v>
                </c:pt>
                <c:pt idx="2957">
                  <c:v>3.9419137564</c:v>
                </c:pt>
                <c:pt idx="2958">
                  <c:v>1.2776651334</c:v>
                </c:pt>
                <c:pt idx="2959">
                  <c:v>2.0997704005000002</c:v>
                </c:pt>
                <c:pt idx="2960">
                  <c:v>-10.017781318899999</c:v>
                </c:pt>
                <c:pt idx="2961">
                  <c:v>3.0753351148000001</c:v>
                </c:pt>
                <c:pt idx="2962">
                  <c:v>2.6755968211000001</c:v>
                </c:pt>
                <c:pt idx="2963">
                  <c:v>4.7681746499999997</c:v>
                </c:pt>
                <c:pt idx="2964">
                  <c:v>-7.3034631052999996</c:v>
                </c:pt>
                <c:pt idx="2965">
                  <c:v>-12.7687448662</c:v>
                </c:pt>
                <c:pt idx="2966">
                  <c:v>2.1905105431999998</c:v>
                </c:pt>
                <c:pt idx="2967">
                  <c:v>2.3052655152999999</c:v>
                </c:pt>
                <c:pt idx="2968">
                  <c:v>-11.487546829499999</c:v>
                </c:pt>
                <c:pt idx="2969">
                  <c:v>-9.7387430846999994</c:v>
                </c:pt>
                <c:pt idx="2970">
                  <c:v>-10.455327303200001</c:v>
                </c:pt>
                <c:pt idx="2971">
                  <c:v>-11.230301241299999</c:v>
                </c:pt>
                <c:pt idx="2972">
                  <c:v>-11.531158620699999</c:v>
                </c:pt>
                <c:pt idx="2973">
                  <c:v>1.4272202920999999</c:v>
                </c:pt>
                <c:pt idx="2974">
                  <c:v>4.1106658176000002</c:v>
                </c:pt>
                <c:pt idx="2975">
                  <c:v>-10.0921646204</c:v>
                </c:pt>
                <c:pt idx="2976">
                  <c:v>0.68604954070000002</c:v>
                </c:pt>
                <c:pt idx="2977">
                  <c:v>-11.522296713599999</c:v>
                </c:pt>
                <c:pt idx="2978">
                  <c:v>3.3788422932</c:v>
                </c:pt>
                <c:pt idx="2979">
                  <c:v>-11.590159546300001</c:v>
                </c:pt>
                <c:pt idx="2980">
                  <c:v>-13.489266157599999</c:v>
                </c:pt>
                <c:pt idx="2981">
                  <c:v>-11.2446375915</c:v>
                </c:pt>
                <c:pt idx="2982">
                  <c:v>1.6263290435</c:v>
                </c:pt>
                <c:pt idx="2983">
                  <c:v>3.7747386329000001</c:v>
                </c:pt>
                <c:pt idx="2984">
                  <c:v>3.6422745041</c:v>
                </c:pt>
                <c:pt idx="2985">
                  <c:v>4.0532352625000003</c:v>
                </c:pt>
                <c:pt idx="2986">
                  <c:v>3.9177602481</c:v>
                </c:pt>
                <c:pt idx="2987">
                  <c:v>3.7312553040999998</c:v>
                </c:pt>
                <c:pt idx="2988">
                  <c:v>-10.0220958374</c:v>
                </c:pt>
                <c:pt idx="2989">
                  <c:v>-11.7949267886</c:v>
                </c:pt>
                <c:pt idx="2990">
                  <c:v>1.5096399754000001</c:v>
                </c:pt>
                <c:pt idx="2991">
                  <c:v>-10.6935104317</c:v>
                </c:pt>
                <c:pt idx="2992">
                  <c:v>-11.774063732</c:v>
                </c:pt>
                <c:pt idx="2993">
                  <c:v>2.8223996852000002</c:v>
                </c:pt>
                <c:pt idx="2994">
                  <c:v>2.0388658381</c:v>
                </c:pt>
                <c:pt idx="2995">
                  <c:v>2.7909761346000002</c:v>
                </c:pt>
                <c:pt idx="2996">
                  <c:v>2.5322397130000001</c:v>
                </c:pt>
                <c:pt idx="2997">
                  <c:v>4.3187023145000003</c:v>
                </c:pt>
                <c:pt idx="2998">
                  <c:v>-11.0145271782</c:v>
                </c:pt>
                <c:pt idx="2999">
                  <c:v>-10.2099123577</c:v>
                </c:pt>
                <c:pt idx="3000">
                  <c:v>2.4840249990999999</c:v>
                </c:pt>
                <c:pt idx="3001">
                  <c:v>1.9567503611999999</c:v>
                </c:pt>
                <c:pt idx="3002">
                  <c:v>3.1633656313</c:v>
                </c:pt>
                <c:pt idx="3003">
                  <c:v>2.7299633099</c:v>
                </c:pt>
                <c:pt idx="3004">
                  <c:v>-11.830614364700001</c:v>
                </c:pt>
                <c:pt idx="3005">
                  <c:v>-10.4359504468</c:v>
                </c:pt>
                <c:pt idx="3006">
                  <c:v>-9.3770563534000004</c:v>
                </c:pt>
                <c:pt idx="3007">
                  <c:v>3.9244248130999999</c:v>
                </c:pt>
                <c:pt idx="3008">
                  <c:v>-11.756353086800001</c:v>
                </c:pt>
                <c:pt idx="3009">
                  <c:v>2.7284147601000002</c:v>
                </c:pt>
                <c:pt idx="3010">
                  <c:v>1.1734069351</c:v>
                </c:pt>
                <c:pt idx="3011">
                  <c:v>-10.2949662249</c:v>
                </c:pt>
                <c:pt idx="3012">
                  <c:v>2.9518574220999998</c:v>
                </c:pt>
                <c:pt idx="3013">
                  <c:v>1.0766575639</c:v>
                </c:pt>
                <c:pt idx="3014">
                  <c:v>4.2531231647999999</c:v>
                </c:pt>
                <c:pt idx="3015">
                  <c:v>1.3733431062000001</c:v>
                </c:pt>
                <c:pt idx="3016">
                  <c:v>2.6303714942999998</c:v>
                </c:pt>
                <c:pt idx="3017">
                  <c:v>4.3999543153999996</c:v>
                </c:pt>
                <c:pt idx="3018">
                  <c:v>1.7058605274</c:v>
                </c:pt>
                <c:pt idx="3019">
                  <c:v>-11.392823245600001</c:v>
                </c:pt>
                <c:pt idx="3020">
                  <c:v>4.0682353863999996</c:v>
                </c:pt>
                <c:pt idx="3021">
                  <c:v>1.6101900604999999</c:v>
                </c:pt>
                <c:pt idx="3022">
                  <c:v>4.0391632471000003</c:v>
                </c:pt>
                <c:pt idx="3023">
                  <c:v>2.0997995804</c:v>
                </c:pt>
                <c:pt idx="3024">
                  <c:v>2.9547407045999998</c:v>
                </c:pt>
                <c:pt idx="3025">
                  <c:v>-11.484673942400001</c:v>
                </c:pt>
                <c:pt idx="3026">
                  <c:v>4.4366145644000001</c:v>
                </c:pt>
                <c:pt idx="3027">
                  <c:v>-9.9405626950000006</c:v>
                </c:pt>
                <c:pt idx="3028">
                  <c:v>3.1977841991</c:v>
                </c:pt>
                <c:pt idx="3029">
                  <c:v>3.5278438552</c:v>
                </c:pt>
                <c:pt idx="3030">
                  <c:v>-12.960680328800001</c:v>
                </c:pt>
                <c:pt idx="3031">
                  <c:v>-11.5447985132</c:v>
                </c:pt>
                <c:pt idx="3032">
                  <c:v>2.0955222507000002</c:v>
                </c:pt>
                <c:pt idx="3033">
                  <c:v>4.1601205725000003</c:v>
                </c:pt>
                <c:pt idx="3034">
                  <c:v>2.7386537611000001</c:v>
                </c:pt>
                <c:pt idx="3035">
                  <c:v>3.8315249107999998</c:v>
                </c:pt>
                <c:pt idx="3036">
                  <c:v>-11.593296323200001</c:v>
                </c:pt>
                <c:pt idx="3037">
                  <c:v>2.37822069</c:v>
                </c:pt>
                <c:pt idx="3038">
                  <c:v>-8.7914584459</c:v>
                </c:pt>
                <c:pt idx="3039">
                  <c:v>2.712276954</c:v>
                </c:pt>
                <c:pt idx="3040">
                  <c:v>-10.1939938766</c:v>
                </c:pt>
                <c:pt idx="3041">
                  <c:v>4.5857039846000003</c:v>
                </c:pt>
                <c:pt idx="3042">
                  <c:v>4.1390227005</c:v>
                </c:pt>
                <c:pt idx="3043">
                  <c:v>-10.7709648433</c:v>
                </c:pt>
                <c:pt idx="3044">
                  <c:v>-9.7743958681999992</c:v>
                </c:pt>
                <c:pt idx="3045">
                  <c:v>-10.927025258900001</c:v>
                </c:pt>
                <c:pt idx="3046">
                  <c:v>-10.5943789983</c:v>
                </c:pt>
                <c:pt idx="3047">
                  <c:v>2.5310147759000001</c:v>
                </c:pt>
                <c:pt idx="3048">
                  <c:v>3.3112278870999998</c:v>
                </c:pt>
                <c:pt idx="3049">
                  <c:v>-10.7585859687</c:v>
                </c:pt>
                <c:pt idx="3050">
                  <c:v>3.5814431139999998</c:v>
                </c:pt>
                <c:pt idx="3051">
                  <c:v>0.73296024530000004</c:v>
                </c:pt>
                <c:pt idx="3052">
                  <c:v>-11.306265702699999</c:v>
                </c:pt>
                <c:pt idx="3053">
                  <c:v>-9.8654021168000003</c:v>
                </c:pt>
                <c:pt idx="3054">
                  <c:v>4.4002294872999999</c:v>
                </c:pt>
                <c:pt idx="3055">
                  <c:v>1.7790884296</c:v>
                </c:pt>
                <c:pt idx="3056">
                  <c:v>3.2365275370000002</c:v>
                </c:pt>
                <c:pt idx="3057">
                  <c:v>2.7594792983</c:v>
                </c:pt>
                <c:pt idx="3058">
                  <c:v>-11.6390423183</c:v>
                </c:pt>
                <c:pt idx="3059">
                  <c:v>-0.1099981052</c:v>
                </c:pt>
                <c:pt idx="3060">
                  <c:v>3.7561613487000001</c:v>
                </c:pt>
                <c:pt idx="3061">
                  <c:v>-11.194298458</c:v>
                </c:pt>
                <c:pt idx="3062">
                  <c:v>-10.783661392200001</c:v>
                </c:pt>
                <c:pt idx="3063">
                  <c:v>-9.8792832700000002</c:v>
                </c:pt>
                <c:pt idx="3064">
                  <c:v>3.3708788097000002</c:v>
                </c:pt>
                <c:pt idx="3065">
                  <c:v>-9.0104323099000005</c:v>
                </c:pt>
                <c:pt idx="3066">
                  <c:v>-9.9657789419</c:v>
                </c:pt>
                <c:pt idx="3067">
                  <c:v>-9.2685086321999997</c:v>
                </c:pt>
                <c:pt idx="3068">
                  <c:v>1.7609322060000001</c:v>
                </c:pt>
                <c:pt idx="3069">
                  <c:v>2.6540466881999998</c:v>
                </c:pt>
                <c:pt idx="3070">
                  <c:v>2.1099337978000001</c:v>
                </c:pt>
                <c:pt idx="3071">
                  <c:v>4.0118242461999998</c:v>
                </c:pt>
                <c:pt idx="3072">
                  <c:v>2.2847529595</c:v>
                </c:pt>
                <c:pt idx="3073">
                  <c:v>1.4557766683</c:v>
                </c:pt>
                <c:pt idx="3074">
                  <c:v>-10.8171795468</c:v>
                </c:pt>
                <c:pt idx="3075">
                  <c:v>3.3365665864</c:v>
                </c:pt>
                <c:pt idx="3076">
                  <c:v>-9.8324772230999997</c:v>
                </c:pt>
                <c:pt idx="3077">
                  <c:v>3.5408962473000001</c:v>
                </c:pt>
                <c:pt idx="3078">
                  <c:v>-10.807490373</c:v>
                </c:pt>
                <c:pt idx="3079">
                  <c:v>-8.6576201038999994</c:v>
                </c:pt>
                <c:pt idx="3080">
                  <c:v>3.8538021949000001</c:v>
                </c:pt>
                <c:pt idx="3081">
                  <c:v>1.2672636500000001</c:v>
                </c:pt>
                <c:pt idx="3082">
                  <c:v>-11.842275171600001</c:v>
                </c:pt>
                <c:pt idx="3083">
                  <c:v>2.2018571807999998</c:v>
                </c:pt>
                <c:pt idx="3084">
                  <c:v>2.3271357712</c:v>
                </c:pt>
                <c:pt idx="3085">
                  <c:v>2.9591474984000001</c:v>
                </c:pt>
                <c:pt idx="3086">
                  <c:v>3.9359199162</c:v>
                </c:pt>
                <c:pt idx="3087">
                  <c:v>2.8273275357999998</c:v>
                </c:pt>
                <c:pt idx="3088">
                  <c:v>4.5032680347999996</c:v>
                </c:pt>
                <c:pt idx="3089">
                  <c:v>-10.426824274299999</c:v>
                </c:pt>
                <c:pt idx="3090">
                  <c:v>-11.424292381400001</c:v>
                </c:pt>
                <c:pt idx="3091">
                  <c:v>2.1233914240999998</c:v>
                </c:pt>
                <c:pt idx="3092">
                  <c:v>-9.9160721973000001</c:v>
                </c:pt>
                <c:pt idx="3093">
                  <c:v>3.2321146148</c:v>
                </c:pt>
                <c:pt idx="3094">
                  <c:v>2.0595268985000001</c:v>
                </c:pt>
                <c:pt idx="3095">
                  <c:v>4.7013466681000002</c:v>
                </c:pt>
                <c:pt idx="3096">
                  <c:v>-8.7957423788</c:v>
                </c:pt>
                <c:pt idx="3097">
                  <c:v>2.0281113848999999</c:v>
                </c:pt>
                <c:pt idx="3098">
                  <c:v>3.7218650526000001</c:v>
                </c:pt>
                <c:pt idx="3099">
                  <c:v>2.3459964820999999</c:v>
                </c:pt>
                <c:pt idx="3100">
                  <c:v>-8.9495434524000004</c:v>
                </c:pt>
                <c:pt idx="3101">
                  <c:v>2.2413024586999999</c:v>
                </c:pt>
                <c:pt idx="3102">
                  <c:v>3.0948755138999999</c:v>
                </c:pt>
                <c:pt idx="3103">
                  <c:v>1.4151614916999999</c:v>
                </c:pt>
                <c:pt idx="3104">
                  <c:v>-10.3338073657</c:v>
                </c:pt>
                <c:pt idx="3105">
                  <c:v>2.7737824484</c:v>
                </c:pt>
                <c:pt idx="3106">
                  <c:v>2.2824203633</c:v>
                </c:pt>
                <c:pt idx="3107">
                  <c:v>-10.7142658895</c:v>
                </c:pt>
                <c:pt idx="3108">
                  <c:v>2.2888256544000001</c:v>
                </c:pt>
                <c:pt idx="3109">
                  <c:v>2.4213208562999999</c:v>
                </c:pt>
                <c:pt idx="3110">
                  <c:v>3.7196675243000001</c:v>
                </c:pt>
                <c:pt idx="3111">
                  <c:v>4.7225398099999998</c:v>
                </c:pt>
                <c:pt idx="3112">
                  <c:v>3.0363536824000001</c:v>
                </c:pt>
                <c:pt idx="3113">
                  <c:v>3.5155970019999998</c:v>
                </c:pt>
                <c:pt idx="3114">
                  <c:v>4.7349171965999997</c:v>
                </c:pt>
                <c:pt idx="3115">
                  <c:v>1.8015483866999999</c:v>
                </c:pt>
                <c:pt idx="3116">
                  <c:v>-10.8265963179</c:v>
                </c:pt>
                <c:pt idx="3117">
                  <c:v>-9.9108689376000001</c:v>
                </c:pt>
                <c:pt idx="3118">
                  <c:v>3.7630479282999998</c:v>
                </c:pt>
                <c:pt idx="3119">
                  <c:v>1.9995808209000001</c:v>
                </c:pt>
                <c:pt idx="3120">
                  <c:v>-9.8928549816999993</c:v>
                </c:pt>
                <c:pt idx="3121">
                  <c:v>1.9554457917000001</c:v>
                </c:pt>
                <c:pt idx="3122">
                  <c:v>4.1439944895999998</c:v>
                </c:pt>
                <c:pt idx="3123">
                  <c:v>-10.0950078053</c:v>
                </c:pt>
                <c:pt idx="3124">
                  <c:v>3.7239672832999999</c:v>
                </c:pt>
                <c:pt idx="3125">
                  <c:v>-9.8733100824999998</c:v>
                </c:pt>
                <c:pt idx="3126">
                  <c:v>1.1869517332999999</c:v>
                </c:pt>
                <c:pt idx="3127">
                  <c:v>1.9211798083</c:v>
                </c:pt>
                <c:pt idx="3128">
                  <c:v>3.9775806283000001</c:v>
                </c:pt>
                <c:pt idx="3129">
                  <c:v>3.9613575680999999</c:v>
                </c:pt>
                <c:pt idx="3130">
                  <c:v>3.2216114180000002</c:v>
                </c:pt>
                <c:pt idx="3131">
                  <c:v>2.2018907876</c:v>
                </c:pt>
                <c:pt idx="3132">
                  <c:v>4.0273229288000003</c:v>
                </c:pt>
                <c:pt idx="3133">
                  <c:v>3.8944273185</c:v>
                </c:pt>
                <c:pt idx="3134">
                  <c:v>4.8707512753</c:v>
                </c:pt>
                <c:pt idx="3135">
                  <c:v>0.94944367799999996</c:v>
                </c:pt>
                <c:pt idx="3136">
                  <c:v>3.2845174953999998</c:v>
                </c:pt>
                <c:pt idx="3137">
                  <c:v>-9.9703937679999992</c:v>
                </c:pt>
                <c:pt idx="3138">
                  <c:v>3.8607986346000001</c:v>
                </c:pt>
                <c:pt idx="3139">
                  <c:v>4.9609790692000004</c:v>
                </c:pt>
                <c:pt idx="3140">
                  <c:v>2.7665941444</c:v>
                </c:pt>
                <c:pt idx="3141">
                  <c:v>-10.010041664099999</c:v>
                </c:pt>
                <c:pt idx="3142">
                  <c:v>-11.125920069499999</c:v>
                </c:pt>
                <c:pt idx="3143">
                  <c:v>3.6145671352000002</c:v>
                </c:pt>
                <c:pt idx="3144">
                  <c:v>3.0086289340999999</c:v>
                </c:pt>
                <c:pt idx="3145">
                  <c:v>-11.0949443397</c:v>
                </c:pt>
                <c:pt idx="3146">
                  <c:v>-10.0188359531</c:v>
                </c:pt>
                <c:pt idx="3147">
                  <c:v>3.4917936628000001</c:v>
                </c:pt>
                <c:pt idx="3148">
                  <c:v>3.5972643463999998</c:v>
                </c:pt>
                <c:pt idx="3149">
                  <c:v>2.5326495418000001</c:v>
                </c:pt>
                <c:pt idx="3150">
                  <c:v>-10.929638753100001</c:v>
                </c:pt>
                <c:pt idx="3151">
                  <c:v>-10.2090250789</c:v>
                </c:pt>
                <c:pt idx="3152">
                  <c:v>3.5389322407999999</c:v>
                </c:pt>
                <c:pt idx="3153">
                  <c:v>-9.3986396485999997</c:v>
                </c:pt>
                <c:pt idx="3154">
                  <c:v>-9.5705031581999993</c:v>
                </c:pt>
                <c:pt idx="3155">
                  <c:v>-10.556612294200001</c:v>
                </c:pt>
                <c:pt idx="3156">
                  <c:v>1.9424852398000001</c:v>
                </c:pt>
                <c:pt idx="3157">
                  <c:v>1.2413310988999999</c:v>
                </c:pt>
                <c:pt idx="3158">
                  <c:v>4.7803089056000001</c:v>
                </c:pt>
                <c:pt idx="3159">
                  <c:v>2.5997163939000001</c:v>
                </c:pt>
                <c:pt idx="3160">
                  <c:v>0.38641276520000001</c:v>
                </c:pt>
                <c:pt idx="3161">
                  <c:v>2.845757232</c:v>
                </c:pt>
                <c:pt idx="3162">
                  <c:v>3.8594560411000001</c:v>
                </c:pt>
                <c:pt idx="3163">
                  <c:v>-10.9682357525</c:v>
                </c:pt>
                <c:pt idx="3164">
                  <c:v>4.3275964655000001</c:v>
                </c:pt>
                <c:pt idx="3165">
                  <c:v>2.9948470820000002</c:v>
                </c:pt>
                <c:pt idx="3166">
                  <c:v>1.1251162473</c:v>
                </c:pt>
                <c:pt idx="3167">
                  <c:v>-9.3903690498000003</c:v>
                </c:pt>
                <c:pt idx="3168">
                  <c:v>2.8436819044999999</c:v>
                </c:pt>
                <c:pt idx="3169">
                  <c:v>3.5573220169000002</c:v>
                </c:pt>
                <c:pt idx="3170">
                  <c:v>2.1798034281000001</c:v>
                </c:pt>
                <c:pt idx="3171">
                  <c:v>-9.0193275560000004</c:v>
                </c:pt>
                <c:pt idx="3172">
                  <c:v>3.2919053625000001</c:v>
                </c:pt>
                <c:pt idx="3173">
                  <c:v>-9.8231504842999993</c:v>
                </c:pt>
                <c:pt idx="3174">
                  <c:v>1.7401593545</c:v>
                </c:pt>
                <c:pt idx="3175">
                  <c:v>-10.7374760945</c:v>
                </c:pt>
                <c:pt idx="3176">
                  <c:v>8.2960993E-3</c:v>
                </c:pt>
                <c:pt idx="3177">
                  <c:v>-11.8227178532</c:v>
                </c:pt>
                <c:pt idx="3178">
                  <c:v>1.1965095139999999</c:v>
                </c:pt>
                <c:pt idx="3179">
                  <c:v>2.3460646424</c:v>
                </c:pt>
                <c:pt idx="3180">
                  <c:v>2.7022671411000001</c:v>
                </c:pt>
                <c:pt idx="3181">
                  <c:v>3.3237467127000002</c:v>
                </c:pt>
                <c:pt idx="3182">
                  <c:v>3.6772798337000001</c:v>
                </c:pt>
                <c:pt idx="3183">
                  <c:v>2.0189265199999999</c:v>
                </c:pt>
                <c:pt idx="3184">
                  <c:v>1.3788650311999999</c:v>
                </c:pt>
                <c:pt idx="3185">
                  <c:v>3.6475258354000002</c:v>
                </c:pt>
                <c:pt idx="3186">
                  <c:v>3.3353785069000002</c:v>
                </c:pt>
                <c:pt idx="3187">
                  <c:v>-11.607988816300001</c:v>
                </c:pt>
                <c:pt idx="3188">
                  <c:v>4.2492026131999996</c:v>
                </c:pt>
                <c:pt idx="3189">
                  <c:v>-11.7463731025</c:v>
                </c:pt>
                <c:pt idx="3190">
                  <c:v>-10.6199503674</c:v>
                </c:pt>
                <c:pt idx="3191">
                  <c:v>1.7715416085</c:v>
                </c:pt>
                <c:pt idx="3192">
                  <c:v>-10.0420222434</c:v>
                </c:pt>
                <c:pt idx="3193">
                  <c:v>2.0367327355999998</c:v>
                </c:pt>
                <c:pt idx="3194">
                  <c:v>3.0981389985000001</c:v>
                </c:pt>
                <c:pt idx="3195">
                  <c:v>-11.269554879199999</c:v>
                </c:pt>
                <c:pt idx="3196">
                  <c:v>-12.052479632900001</c:v>
                </c:pt>
                <c:pt idx="3197">
                  <c:v>-9.4843810218000009</c:v>
                </c:pt>
                <c:pt idx="3198">
                  <c:v>2.1137836961000001</c:v>
                </c:pt>
                <c:pt idx="3199">
                  <c:v>2.7862844230000001</c:v>
                </c:pt>
                <c:pt idx="3200">
                  <c:v>-10.4034597569</c:v>
                </c:pt>
                <c:pt idx="3201">
                  <c:v>0.34605008059999998</c:v>
                </c:pt>
                <c:pt idx="3202">
                  <c:v>-9.1753538124999992</c:v>
                </c:pt>
                <c:pt idx="3203">
                  <c:v>4.9092631811</c:v>
                </c:pt>
                <c:pt idx="3204">
                  <c:v>4.2533141570000002</c:v>
                </c:pt>
                <c:pt idx="3205">
                  <c:v>0.72705932019999997</c:v>
                </c:pt>
                <c:pt idx="3206">
                  <c:v>-10.9543650068</c:v>
                </c:pt>
                <c:pt idx="3207">
                  <c:v>2.8191305703</c:v>
                </c:pt>
                <c:pt idx="3208">
                  <c:v>6.1811581099999999E-2</c:v>
                </c:pt>
                <c:pt idx="3209">
                  <c:v>-10.947028082099999</c:v>
                </c:pt>
                <c:pt idx="3210">
                  <c:v>-9.4746085895000007</c:v>
                </c:pt>
                <c:pt idx="3211">
                  <c:v>-9.6426245221000002</c:v>
                </c:pt>
                <c:pt idx="3212">
                  <c:v>2.0503222289999998</c:v>
                </c:pt>
                <c:pt idx="3213">
                  <c:v>1.1466984445999999</c:v>
                </c:pt>
                <c:pt idx="3214">
                  <c:v>4.9002287828000002</c:v>
                </c:pt>
                <c:pt idx="3215">
                  <c:v>-8.6191447689</c:v>
                </c:pt>
                <c:pt idx="3216">
                  <c:v>-11.5267834911</c:v>
                </c:pt>
                <c:pt idx="3217">
                  <c:v>4.5374368416999999</c:v>
                </c:pt>
                <c:pt idx="3218">
                  <c:v>1.342114488</c:v>
                </c:pt>
                <c:pt idx="3219">
                  <c:v>-10.527247481</c:v>
                </c:pt>
                <c:pt idx="3220">
                  <c:v>-9.0077287814999991</c:v>
                </c:pt>
                <c:pt idx="3221">
                  <c:v>4.5976675680000003</c:v>
                </c:pt>
                <c:pt idx="3222">
                  <c:v>2.8263577095999999</c:v>
                </c:pt>
                <c:pt idx="3223">
                  <c:v>1.0185804119999999</c:v>
                </c:pt>
                <c:pt idx="3224">
                  <c:v>3.8450378598000001</c:v>
                </c:pt>
                <c:pt idx="3225">
                  <c:v>-10.3949422927</c:v>
                </c:pt>
                <c:pt idx="3226">
                  <c:v>-9.6253375410000004</c:v>
                </c:pt>
                <c:pt idx="3227">
                  <c:v>-10.2572876931</c:v>
                </c:pt>
                <c:pt idx="3228">
                  <c:v>-9.1831636551999996</c:v>
                </c:pt>
                <c:pt idx="3229">
                  <c:v>2.797404072</c:v>
                </c:pt>
                <c:pt idx="3230">
                  <c:v>3.5811106538000002</c:v>
                </c:pt>
                <c:pt idx="3231">
                  <c:v>3.8504318176000001</c:v>
                </c:pt>
                <c:pt idx="3232">
                  <c:v>-10.586960413</c:v>
                </c:pt>
                <c:pt idx="3233">
                  <c:v>2.3988618869999998</c:v>
                </c:pt>
                <c:pt idx="3234">
                  <c:v>4.5249412939999996</c:v>
                </c:pt>
                <c:pt idx="3235">
                  <c:v>5.5300783377</c:v>
                </c:pt>
                <c:pt idx="3236">
                  <c:v>4.2767953043000002</c:v>
                </c:pt>
                <c:pt idx="3237">
                  <c:v>-12.976942146800001</c:v>
                </c:pt>
                <c:pt idx="3238">
                  <c:v>3.2250397807</c:v>
                </c:pt>
                <c:pt idx="3239">
                  <c:v>2.9336325266999999</c:v>
                </c:pt>
                <c:pt idx="3240">
                  <c:v>3.9142449037000002</c:v>
                </c:pt>
                <c:pt idx="3241">
                  <c:v>4.6737374515000001</c:v>
                </c:pt>
                <c:pt idx="3242">
                  <c:v>3.6905704858999999</c:v>
                </c:pt>
                <c:pt idx="3243">
                  <c:v>-11.112486193100001</c:v>
                </c:pt>
                <c:pt idx="3244">
                  <c:v>3.0962195402999999</c:v>
                </c:pt>
                <c:pt idx="3245">
                  <c:v>3.2008023657</c:v>
                </c:pt>
                <c:pt idx="3246">
                  <c:v>-13.4116348267</c:v>
                </c:pt>
                <c:pt idx="3247">
                  <c:v>-10.3358493481</c:v>
                </c:pt>
                <c:pt idx="3248">
                  <c:v>-9.8212576872999993</c:v>
                </c:pt>
                <c:pt idx="3249">
                  <c:v>3.1336296694999999</c:v>
                </c:pt>
                <c:pt idx="3250">
                  <c:v>3.9531074210999999</c:v>
                </c:pt>
                <c:pt idx="3251">
                  <c:v>3.7996343676</c:v>
                </c:pt>
                <c:pt idx="3252">
                  <c:v>4.9430107869000004</c:v>
                </c:pt>
                <c:pt idx="3253">
                  <c:v>4.0036170035999996</c:v>
                </c:pt>
                <c:pt idx="3254">
                  <c:v>2.4649881933</c:v>
                </c:pt>
                <c:pt idx="3255">
                  <c:v>3.9699704607999999</c:v>
                </c:pt>
                <c:pt idx="3256">
                  <c:v>3.3044097509000001</c:v>
                </c:pt>
                <c:pt idx="3257">
                  <c:v>3.4553947553</c:v>
                </c:pt>
                <c:pt idx="3258">
                  <c:v>2.4897031988</c:v>
                </c:pt>
                <c:pt idx="3259">
                  <c:v>-12.423447363899999</c:v>
                </c:pt>
                <c:pt idx="3260">
                  <c:v>1.9866170326000001</c:v>
                </c:pt>
                <c:pt idx="3261">
                  <c:v>2.9135184523</c:v>
                </c:pt>
                <c:pt idx="3262">
                  <c:v>-10.871547060799999</c:v>
                </c:pt>
                <c:pt idx="3263">
                  <c:v>-11.565993971499999</c:v>
                </c:pt>
                <c:pt idx="3264">
                  <c:v>-9.9337512412999995</c:v>
                </c:pt>
                <c:pt idx="3265">
                  <c:v>-10.831190380100001</c:v>
                </c:pt>
                <c:pt idx="3266">
                  <c:v>-10.0082286609</c:v>
                </c:pt>
                <c:pt idx="3267">
                  <c:v>2.1161736734000001</c:v>
                </c:pt>
                <c:pt idx="3268">
                  <c:v>-9.2200735261000002</c:v>
                </c:pt>
                <c:pt idx="3269">
                  <c:v>3.3222918728000002</c:v>
                </c:pt>
                <c:pt idx="3270">
                  <c:v>-9.3739109403</c:v>
                </c:pt>
                <c:pt idx="3271">
                  <c:v>3.3086118703</c:v>
                </c:pt>
                <c:pt idx="3272">
                  <c:v>5.0096866464999996</c:v>
                </c:pt>
                <c:pt idx="3273">
                  <c:v>1.8158702046999999</c:v>
                </c:pt>
                <c:pt idx="3274">
                  <c:v>-10.8118618141</c:v>
                </c:pt>
                <c:pt idx="3275">
                  <c:v>1.0412112955999999</c:v>
                </c:pt>
                <c:pt idx="3276">
                  <c:v>0.90796790719999998</c:v>
                </c:pt>
                <c:pt idx="3277">
                  <c:v>2.4393273361999999</c:v>
                </c:pt>
                <c:pt idx="3278">
                  <c:v>1.8656385432</c:v>
                </c:pt>
                <c:pt idx="3279">
                  <c:v>-8.9938609912</c:v>
                </c:pt>
                <c:pt idx="3280">
                  <c:v>2.7537568085999999</c:v>
                </c:pt>
                <c:pt idx="3281">
                  <c:v>-11.3102073858</c:v>
                </c:pt>
                <c:pt idx="3282">
                  <c:v>3.5468066510999998</c:v>
                </c:pt>
                <c:pt idx="3283">
                  <c:v>2.8710319634000001</c:v>
                </c:pt>
                <c:pt idx="3284">
                  <c:v>2.3686298453000001</c:v>
                </c:pt>
                <c:pt idx="3285">
                  <c:v>-11.377829094799999</c:v>
                </c:pt>
                <c:pt idx="3286">
                  <c:v>3.5821812856999999</c:v>
                </c:pt>
                <c:pt idx="3287">
                  <c:v>3.1392149660999999</c:v>
                </c:pt>
                <c:pt idx="3288">
                  <c:v>-11.156123317900001</c:v>
                </c:pt>
                <c:pt idx="3289">
                  <c:v>1.1509920708000001</c:v>
                </c:pt>
                <c:pt idx="3290">
                  <c:v>-10.065864344</c:v>
                </c:pt>
                <c:pt idx="3291">
                  <c:v>-8.0927504944000006</c:v>
                </c:pt>
                <c:pt idx="3292">
                  <c:v>1.3869705113999999</c:v>
                </c:pt>
                <c:pt idx="3293">
                  <c:v>1.2033077483000001</c:v>
                </c:pt>
                <c:pt idx="3294">
                  <c:v>4.8410324376</c:v>
                </c:pt>
                <c:pt idx="3295">
                  <c:v>2.7054488363</c:v>
                </c:pt>
                <c:pt idx="3296">
                  <c:v>1.0389067497</c:v>
                </c:pt>
                <c:pt idx="3297">
                  <c:v>3.0364721671999999</c:v>
                </c:pt>
                <c:pt idx="3298">
                  <c:v>4.1589485668000004</c:v>
                </c:pt>
                <c:pt idx="3299">
                  <c:v>-9.0581033830000006</c:v>
                </c:pt>
                <c:pt idx="3300">
                  <c:v>-10.1678820094</c:v>
                </c:pt>
                <c:pt idx="3301">
                  <c:v>3.6301315256</c:v>
                </c:pt>
                <c:pt idx="3302">
                  <c:v>3.4485257788000001</c:v>
                </c:pt>
                <c:pt idx="3303">
                  <c:v>4.6597726253999996</c:v>
                </c:pt>
                <c:pt idx="3304">
                  <c:v>1.0449100526999999</c:v>
                </c:pt>
                <c:pt idx="3305">
                  <c:v>-9.6000969727999994</c:v>
                </c:pt>
                <c:pt idx="3306">
                  <c:v>2.6581934080999998</c:v>
                </c:pt>
                <c:pt idx="3307">
                  <c:v>5.4792144991000002</c:v>
                </c:pt>
                <c:pt idx="3308">
                  <c:v>2.5099508808</c:v>
                </c:pt>
                <c:pt idx="3309">
                  <c:v>-9.3524821141000007</c:v>
                </c:pt>
                <c:pt idx="3310">
                  <c:v>-10.3634352708</c:v>
                </c:pt>
                <c:pt idx="3311">
                  <c:v>-11.1302260427</c:v>
                </c:pt>
                <c:pt idx="3312">
                  <c:v>-12.865572522600001</c:v>
                </c:pt>
                <c:pt idx="3313">
                  <c:v>1.6276252895000001</c:v>
                </c:pt>
                <c:pt idx="3314">
                  <c:v>2.9122397876999999</c:v>
                </c:pt>
                <c:pt idx="3315">
                  <c:v>2.5308921709000001</c:v>
                </c:pt>
                <c:pt idx="3316">
                  <c:v>4.2727160933999997</c:v>
                </c:pt>
                <c:pt idx="3317">
                  <c:v>3.9201396792000001</c:v>
                </c:pt>
                <c:pt idx="3318">
                  <c:v>-10.5778193435</c:v>
                </c:pt>
                <c:pt idx="3319">
                  <c:v>-9.8302608285000002</c:v>
                </c:pt>
                <c:pt idx="3320">
                  <c:v>3.7573789322</c:v>
                </c:pt>
                <c:pt idx="3321">
                  <c:v>-11.8565740402</c:v>
                </c:pt>
                <c:pt idx="3322">
                  <c:v>1.4422776900000001</c:v>
                </c:pt>
                <c:pt idx="3323">
                  <c:v>-10.337027039100001</c:v>
                </c:pt>
                <c:pt idx="3324">
                  <c:v>2.0065084874000001</c:v>
                </c:pt>
                <c:pt idx="3325">
                  <c:v>4.6079161729000004</c:v>
                </c:pt>
                <c:pt idx="3326">
                  <c:v>0.31710928389999998</c:v>
                </c:pt>
                <c:pt idx="3327">
                  <c:v>-11.406970543</c:v>
                </c:pt>
                <c:pt idx="3328">
                  <c:v>4.3032624332999996</c:v>
                </c:pt>
                <c:pt idx="3329">
                  <c:v>2.4701420829999998</c:v>
                </c:pt>
                <c:pt idx="3330">
                  <c:v>4.1915584814000004</c:v>
                </c:pt>
                <c:pt idx="3331">
                  <c:v>-9.5101434499999993</c:v>
                </c:pt>
                <c:pt idx="3332">
                  <c:v>-8.7437301177000002</c:v>
                </c:pt>
                <c:pt idx="3333">
                  <c:v>2.6652348797999998</c:v>
                </c:pt>
                <c:pt idx="3334">
                  <c:v>-10.812325384599999</c:v>
                </c:pt>
                <c:pt idx="3335">
                  <c:v>-9.3711238781000006</c:v>
                </c:pt>
                <c:pt idx="3336">
                  <c:v>4.3486393380999999</c:v>
                </c:pt>
                <c:pt idx="3337">
                  <c:v>1.2763534238000001</c:v>
                </c:pt>
                <c:pt idx="3338">
                  <c:v>3.3347155502999999</c:v>
                </c:pt>
                <c:pt idx="3339">
                  <c:v>2.2556893292</c:v>
                </c:pt>
                <c:pt idx="3340">
                  <c:v>1.0219882924000001</c:v>
                </c:pt>
                <c:pt idx="3341">
                  <c:v>1.6732494544000001</c:v>
                </c:pt>
                <c:pt idx="3342">
                  <c:v>0.86127915570000002</c:v>
                </c:pt>
                <c:pt idx="3343">
                  <c:v>3.1468014440999998</c:v>
                </c:pt>
                <c:pt idx="3344">
                  <c:v>3.2642368173</c:v>
                </c:pt>
                <c:pt idx="3345">
                  <c:v>-11.1840107859</c:v>
                </c:pt>
                <c:pt idx="3346">
                  <c:v>-11.458936298499999</c:v>
                </c:pt>
                <c:pt idx="3347">
                  <c:v>-12.398061308699999</c:v>
                </c:pt>
                <c:pt idx="3348">
                  <c:v>3.4506253675999998</c:v>
                </c:pt>
                <c:pt idx="3349">
                  <c:v>-11.772162314799999</c:v>
                </c:pt>
                <c:pt idx="3350">
                  <c:v>1.7450531755000001</c:v>
                </c:pt>
                <c:pt idx="3351">
                  <c:v>2.4600674628000001</c:v>
                </c:pt>
                <c:pt idx="3352">
                  <c:v>2.6867616869000002</c:v>
                </c:pt>
                <c:pt idx="3353">
                  <c:v>3.8646142712999998</c:v>
                </c:pt>
                <c:pt idx="3354">
                  <c:v>-9.7591668006999992</c:v>
                </c:pt>
                <c:pt idx="3355">
                  <c:v>-11.3844109767</c:v>
                </c:pt>
                <c:pt idx="3356">
                  <c:v>2.1387340081000001</c:v>
                </c:pt>
                <c:pt idx="3357">
                  <c:v>-11.441147686300001</c:v>
                </c:pt>
                <c:pt idx="3358">
                  <c:v>-11.7761745044</c:v>
                </c:pt>
                <c:pt idx="3359">
                  <c:v>3.6819407538000002</c:v>
                </c:pt>
                <c:pt idx="3360">
                  <c:v>1.0753447808000001</c:v>
                </c:pt>
                <c:pt idx="3361">
                  <c:v>1.7798429649</c:v>
                </c:pt>
                <c:pt idx="3362">
                  <c:v>2.7963133494000001</c:v>
                </c:pt>
                <c:pt idx="3363">
                  <c:v>3.3157056971999999</c:v>
                </c:pt>
                <c:pt idx="3364">
                  <c:v>-9.4971516850000004</c:v>
                </c:pt>
                <c:pt idx="3365">
                  <c:v>2.2438808911999999</c:v>
                </c:pt>
                <c:pt idx="3366">
                  <c:v>-10.901165102</c:v>
                </c:pt>
                <c:pt idx="3367">
                  <c:v>2.9079743733000001</c:v>
                </c:pt>
                <c:pt idx="3368">
                  <c:v>3.8300614153999999</c:v>
                </c:pt>
                <c:pt idx="3369">
                  <c:v>3.1015109729999999</c:v>
                </c:pt>
                <c:pt idx="3370">
                  <c:v>1.0178960999999999E-3</c:v>
                </c:pt>
                <c:pt idx="3371">
                  <c:v>-10.596810792499999</c:v>
                </c:pt>
                <c:pt idx="3372">
                  <c:v>2.3833364118999998</c:v>
                </c:pt>
                <c:pt idx="3373">
                  <c:v>-9.2122974342999999</c:v>
                </c:pt>
                <c:pt idx="3374">
                  <c:v>-9.4061070678000007</c:v>
                </c:pt>
                <c:pt idx="3375">
                  <c:v>2.5653020172000001</c:v>
                </c:pt>
                <c:pt idx="3376">
                  <c:v>3.1113933369</c:v>
                </c:pt>
                <c:pt idx="3377">
                  <c:v>-9.9371364658000001</c:v>
                </c:pt>
                <c:pt idx="3378">
                  <c:v>2.7265955430000002</c:v>
                </c:pt>
                <c:pt idx="3379">
                  <c:v>-10.0266326908</c:v>
                </c:pt>
                <c:pt idx="3380">
                  <c:v>3.7666349308</c:v>
                </c:pt>
                <c:pt idx="3381">
                  <c:v>2.4246432452</c:v>
                </c:pt>
                <c:pt idx="3382">
                  <c:v>-10.5117385278</c:v>
                </c:pt>
                <c:pt idx="3383">
                  <c:v>-11.432711747300001</c:v>
                </c:pt>
                <c:pt idx="3384">
                  <c:v>2.7522726494</c:v>
                </c:pt>
                <c:pt idx="3385">
                  <c:v>2.5211163009000002</c:v>
                </c:pt>
                <c:pt idx="3386">
                  <c:v>0.49952367399999997</c:v>
                </c:pt>
                <c:pt idx="3387">
                  <c:v>1.6666428648</c:v>
                </c:pt>
                <c:pt idx="3388">
                  <c:v>-10.959787946400001</c:v>
                </c:pt>
                <c:pt idx="3389">
                  <c:v>3.7439731445</c:v>
                </c:pt>
                <c:pt idx="3390">
                  <c:v>2.4067934776</c:v>
                </c:pt>
                <c:pt idx="3391">
                  <c:v>3.6789379431000002</c:v>
                </c:pt>
                <c:pt idx="3392">
                  <c:v>3.0843715648000001</c:v>
                </c:pt>
                <c:pt idx="3393">
                  <c:v>-10.1554598311</c:v>
                </c:pt>
                <c:pt idx="3394">
                  <c:v>1.0788721888999999</c:v>
                </c:pt>
                <c:pt idx="3395">
                  <c:v>3.4755574626999999</c:v>
                </c:pt>
                <c:pt idx="3396">
                  <c:v>-11.3130554663</c:v>
                </c:pt>
                <c:pt idx="3397">
                  <c:v>-9.6565006126000004</c:v>
                </c:pt>
                <c:pt idx="3398">
                  <c:v>-12.2224205998</c:v>
                </c:pt>
                <c:pt idx="3399">
                  <c:v>-11.0535179953</c:v>
                </c:pt>
                <c:pt idx="3400">
                  <c:v>-11.583469817599999</c:v>
                </c:pt>
                <c:pt idx="3401">
                  <c:v>1.8871161233</c:v>
                </c:pt>
                <c:pt idx="3402">
                  <c:v>3.4750538554000001</c:v>
                </c:pt>
                <c:pt idx="3403">
                  <c:v>2.1602356194999999</c:v>
                </c:pt>
                <c:pt idx="3404">
                  <c:v>1.2291936053999999</c:v>
                </c:pt>
                <c:pt idx="3405">
                  <c:v>-11.332064349099999</c:v>
                </c:pt>
                <c:pt idx="3406">
                  <c:v>-11.146531849200001</c:v>
                </c:pt>
                <c:pt idx="3407">
                  <c:v>-10.5600794752</c:v>
                </c:pt>
                <c:pt idx="3408">
                  <c:v>4.3915566329000004</c:v>
                </c:pt>
                <c:pt idx="3409">
                  <c:v>1.3904815548</c:v>
                </c:pt>
                <c:pt idx="3410">
                  <c:v>2.9895896470999999</c:v>
                </c:pt>
                <c:pt idx="3411">
                  <c:v>3.8563208221999998</c:v>
                </c:pt>
                <c:pt idx="3412">
                  <c:v>3.2714306621999998</c:v>
                </c:pt>
                <c:pt idx="3413">
                  <c:v>2.9997084563</c:v>
                </c:pt>
                <c:pt idx="3414">
                  <c:v>2.5922463883</c:v>
                </c:pt>
                <c:pt idx="3415">
                  <c:v>2.6100126204</c:v>
                </c:pt>
                <c:pt idx="3416">
                  <c:v>3.0700036694000001</c:v>
                </c:pt>
                <c:pt idx="3417">
                  <c:v>1.4575185963999999</c:v>
                </c:pt>
                <c:pt idx="3418">
                  <c:v>-9.8647336774000003</c:v>
                </c:pt>
                <c:pt idx="3419">
                  <c:v>2.3990771529999999</c:v>
                </c:pt>
                <c:pt idx="3420">
                  <c:v>0.79997204040000003</c:v>
                </c:pt>
                <c:pt idx="3421">
                  <c:v>-12.3074835668</c:v>
                </c:pt>
                <c:pt idx="3422">
                  <c:v>-10.314870622600001</c:v>
                </c:pt>
                <c:pt idx="3423">
                  <c:v>3.8022679396000001</c:v>
                </c:pt>
                <c:pt idx="3424">
                  <c:v>3.7732245773000002</c:v>
                </c:pt>
                <c:pt idx="3425">
                  <c:v>-12.1285320858</c:v>
                </c:pt>
                <c:pt idx="3426">
                  <c:v>1.5827531767</c:v>
                </c:pt>
                <c:pt idx="3427">
                  <c:v>-11.7681561602</c:v>
                </c:pt>
                <c:pt idx="3428">
                  <c:v>-11.834014636899999</c:v>
                </c:pt>
                <c:pt idx="3429">
                  <c:v>3.2820951834000001</c:v>
                </c:pt>
                <c:pt idx="3430">
                  <c:v>-11.1919208444</c:v>
                </c:pt>
                <c:pt idx="3431">
                  <c:v>-11.361659876299999</c:v>
                </c:pt>
                <c:pt idx="3432">
                  <c:v>3.4921441766000001</c:v>
                </c:pt>
                <c:pt idx="3433">
                  <c:v>4.2652326054999996</c:v>
                </c:pt>
                <c:pt idx="3434">
                  <c:v>-9.7191770117999994</c:v>
                </c:pt>
                <c:pt idx="3435">
                  <c:v>-9.4739330840000004</c:v>
                </c:pt>
                <c:pt idx="3436">
                  <c:v>-9.5405958195</c:v>
                </c:pt>
                <c:pt idx="3437">
                  <c:v>2.3785942547999999</c:v>
                </c:pt>
                <c:pt idx="3438">
                  <c:v>1.2514983631000001</c:v>
                </c:pt>
                <c:pt idx="3439">
                  <c:v>2.5068549605000001</c:v>
                </c:pt>
                <c:pt idx="3440">
                  <c:v>1.9208397750999999</c:v>
                </c:pt>
                <c:pt idx="3441">
                  <c:v>3.8819250071</c:v>
                </c:pt>
                <c:pt idx="3442">
                  <c:v>2.0758091341</c:v>
                </c:pt>
                <c:pt idx="3443">
                  <c:v>2.8470716607000002</c:v>
                </c:pt>
                <c:pt idx="3444">
                  <c:v>3.2620880520000002</c:v>
                </c:pt>
                <c:pt idx="3445">
                  <c:v>5.2507514058</c:v>
                </c:pt>
                <c:pt idx="3446">
                  <c:v>2.3204664913999999</c:v>
                </c:pt>
                <c:pt idx="3447">
                  <c:v>1.7873511135</c:v>
                </c:pt>
                <c:pt idx="3448">
                  <c:v>1.8094967327</c:v>
                </c:pt>
                <c:pt idx="3449">
                  <c:v>3.0679076763999999</c:v>
                </c:pt>
                <c:pt idx="3450">
                  <c:v>-9.3199857247000004</c:v>
                </c:pt>
                <c:pt idx="3451">
                  <c:v>1.4246797487</c:v>
                </c:pt>
                <c:pt idx="3452">
                  <c:v>-11.4655556635</c:v>
                </c:pt>
                <c:pt idx="3453">
                  <c:v>3.4083657211</c:v>
                </c:pt>
                <c:pt idx="3454">
                  <c:v>-9.6330821558000004</c:v>
                </c:pt>
                <c:pt idx="3455">
                  <c:v>0.79187157210000003</c:v>
                </c:pt>
                <c:pt idx="3456">
                  <c:v>-10.1799608221</c:v>
                </c:pt>
                <c:pt idx="3457">
                  <c:v>3.7201970202000001</c:v>
                </c:pt>
                <c:pt idx="3458">
                  <c:v>-10.706740310500001</c:v>
                </c:pt>
                <c:pt idx="3459">
                  <c:v>2.9747184629999999</c:v>
                </c:pt>
                <c:pt idx="3460">
                  <c:v>-11.424464415899999</c:v>
                </c:pt>
                <c:pt idx="3461">
                  <c:v>-12.498044888300001</c:v>
                </c:pt>
                <c:pt idx="3462">
                  <c:v>-11.7575801428</c:v>
                </c:pt>
                <c:pt idx="3463">
                  <c:v>1.6432443344000001</c:v>
                </c:pt>
                <c:pt idx="3464">
                  <c:v>3.9184707311000002</c:v>
                </c:pt>
                <c:pt idx="3465">
                  <c:v>-12.386139027900001</c:v>
                </c:pt>
                <c:pt idx="3466">
                  <c:v>2.9812936464000002</c:v>
                </c:pt>
                <c:pt idx="3467">
                  <c:v>3.1428004513999999</c:v>
                </c:pt>
                <c:pt idx="3468">
                  <c:v>4.6366778106000002</c:v>
                </c:pt>
                <c:pt idx="3469">
                  <c:v>-10.545392530299999</c:v>
                </c:pt>
                <c:pt idx="3470">
                  <c:v>1.0351065340000001</c:v>
                </c:pt>
                <c:pt idx="3471">
                  <c:v>4.6319305548000003</c:v>
                </c:pt>
                <c:pt idx="3472">
                  <c:v>-10.8889213443</c:v>
                </c:pt>
                <c:pt idx="3473">
                  <c:v>-10.8828919303</c:v>
                </c:pt>
                <c:pt idx="3474">
                  <c:v>2.0991237292</c:v>
                </c:pt>
                <c:pt idx="3475">
                  <c:v>4.1228915475000001</c:v>
                </c:pt>
                <c:pt idx="3476">
                  <c:v>-11.194136305500001</c:v>
                </c:pt>
                <c:pt idx="3477">
                  <c:v>2.8881115394000001</c:v>
                </c:pt>
                <c:pt idx="3478">
                  <c:v>-11.963186195500001</c:v>
                </c:pt>
                <c:pt idx="3479">
                  <c:v>2.7899001388000002</c:v>
                </c:pt>
                <c:pt idx="3480">
                  <c:v>3.3334670785</c:v>
                </c:pt>
                <c:pt idx="3481">
                  <c:v>2.9683392552000001</c:v>
                </c:pt>
                <c:pt idx="3482">
                  <c:v>1.8043317703999999</c:v>
                </c:pt>
                <c:pt idx="3483">
                  <c:v>3.5756306541999998</c:v>
                </c:pt>
                <c:pt idx="3484">
                  <c:v>2.6706541916000002</c:v>
                </c:pt>
                <c:pt idx="3485">
                  <c:v>-11.622293794400001</c:v>
                </c:pt>
                <c:pt idx="3486">
                  <c:v>-8.7797997695000003</c:v>
                </c:pt>
                <c:pt idx="3487">
                  <c:v>1.9180157600000001</c:v>
                </c:pt>
                <c:pt idx="3488">
                  <c:v>-10.095152666200001</c:v>
                </c:pt>
                <c:pt idx="3489">
                  <c:v>3.3205799728000001</c:v>
                </c:pt>
                <c:pt idx="3490">
                  <c:v>3.7510920772</c:v>
                </c:pt>
                <c:pt idx="3491">
                  <c:v>6.0254700682999998</c:v>
                </c:pt>
                <c:pt idx="3492">
                  <c:v>2.600188202</c:v>
                </c:pt>
                <c:pt idx="3493">
                  <c:v>2.0145678147999999</c:v>
                </c:pt>
                <c:pt idx="3494">
                  <c:v>-10.0548669365</c:v>
                </c:pt>
                <c:pt idx="3495">
                  <c:v>4.2002770996000001</c:v>
                </c:pt>
                <c:pt idx="3496">
                  <c:v>3.2774871080999999</c:v>
                </c:pt>
                <c:pt idx="3497">
                  <c:v>-10.0088752017</c:v>
                </c:pt>
                <c:pt idx="3498">
                  <c:v>2.8831204617999999</c:v>
                </c:pt>
                <c:pt idx="3499">
                  <c:v>-9.1943219578999997</c:v>
                </c:pt>
                <c:pt idx="3500">
                  <c:v>3.4737928279000001</c:v>
                </c:pt>
                <c:pt idx="3501">
                  <c:v>3.3840826914000002</c:v>
                </c:pt>
                <c:pt idx="3502">
                  <c:v>2.2824453439000001</c:v>
                </c:pt>
                <c:pt idx="3503">
                  <c:v>4.6461991651999996</c:v>
                </c:pt>
                <c:pt idx="3504">
                  <c:v>3.1368032176999998</c:v>
                </c:pt>
                <c:pt idx="3505">
                  <c:v>-8.2868554301999993</c:v>
                </c:pt>
                <c:pt idx="3506">
                  <c:v>-9.5572688996000004</c:v>
                </c:pt>
                <c:pt idx="3507">
                  <c:v>2.2459134491000001</c:v>
                </c:pt>
                <c:pt idx="3508">
                  <c:v>-10.650712756700001</c:v>
                </c:pt>
                <c:pt idx="3509">
                  <c:v>2.5331708273000002</c:v>
                </c:pt>
                <c:pt idx="3510">
                  <c:v>3.8417701064999998</c:v>
                </c:pt>
                <c:pt idx="3511">
                  <c:v>5.7156486952999996</c:v>
                </c:pt>
                <c:pt idx="3512">
                  <c:v>-11.0066548221</c:v>
                </c:pt>
                <c:pt idx="3513">
                  <c:v>4.1973295510000002</c:v>
                </c:pt>
                <c:pt idx="3514">
                  <c:v>-9.3944444691999998</c:v>
                </c:pt>
                <c:pt idx="3515">
                  <c:v>-10.254815304499999</c:v>
                </c:pt>
                <c:pt idx="3516">
                  <c:v>-11.3561112143</c:v>
                </c:pt>
                <c:pt idx="3517">
                  <c:v>-11.9747475904</c:v>
                </c:pt>
                <c:pt idx="3518">
                  <c:v>1.2004145881999999</c:v>
                </c:pt>
                <c:pt idx="3519">
                  <c:v>-9.6242717830999993</c:v>
                </c:pt>
                <c:pt idx="3520">
                  <c:v>1.8862673830000001</c:v>
                </c:pt>
                <c:pt idx="3521">
                  <c:v>1.4625049949</c:v>
                </c:pt>
                <c:pt idx="3522">
                  <c:v>-9.6284147818000001</c:v>
                </c:pt>
                <c:pt idx="3523">
                  <c:v>-12.032944302900001</c:v>
                </c:pt>
                <c:pt idx="3524">
                  <c:v>3.6908391048999998</c:v>
                </c:pt>
                <c:pt idx="3525">
                  <c:v>4.6247070556000001</c:v>
                </c:pt>
                <c:pt idx="3526">
                  <c:v>4.6350993495999999</c:v>
                </c:pt>
                <c:pt idx="3527">
                  <c:v>3.0785327759999999</c:v>
                </c:pt>
                <c:pt idx="3528">
                  <c:v>-11.6893531452</c:v>
                </c:pt>
                <c:pt idx="3529">
                  <c:v>-9.7103087579</c:v>
                </c:pt>
                <c:pt idx="3530">
                  <c:v>4.7211834417</c:v>
                </c:pt>
                <c:pt idx="3531">
                  <c:v>-11.1252843106</c:v>
                </c:pt>
                <c:pt idx="3532">
                  <c:v>4.8832465847000002</c:v>
                </c:pt>
                <c:pt idx="3533">
                  <c:v>2.4376560908</c:v>
                </c:pt>
                <c:pt idx="3534">
                  <c:v>5.2195087331999996</c:v>
                </c:pt>
                <c:pt idx="3535">
                  <c:v>4.2559109109</c:v>
                </c:pt>
                <c:pt idx="3536">
                  <c:v>0.95152319259999996</c:v>
                </c:pt>
                <c:pt idx="3537">
                  <c:v>-10.4441295142</c:v>
                </c:pt>
                <c:pt idx="3538">
                  <c:v>-9.9033632210999993</c:v>
                </c:pt>
                <c:pt idx="3539">
                  <c:v>3.1559027646</c:v>
                </c:pt>
                <c:pt idx="3540">
                  <c:v>2.4979402560000001</c:v>
                </c:pt>
                <c:pt idx="3541">
                  <c:v>-11.4052785288</c:v>
                </c:pt>
                <c:pt idx="3542">
                  <c:v>-11.077909054999999</c:v>
                </c:pt>
                <c:pt idx="3543">
                  <c:v>1.0554988591000001</c:v>
                </c:pt>
                <c:pt idx="3544">
                  <c:v>4.4154062929000002</c:v>
                </c:pt>
                <c:pt idx="3545">
                  <c:v>-10.322053608699999</c:v>
                </c:pt>
                <c:pt idx="3546">
                  <c:v>1.5497845048000001</c:v>
                </c:pt>
                <c:pt idx="3547">
                  <c:v>2.7919350708000001</c:v>
                </c:pt>
                <c:pt idx="3548">
                  <c:v>2.4051766119</c:v>
                </c:pt>
                <c:pt idx="3549">
                  <c:v>3.6092942556000001</c:v>
                </c:pt>
                <c:pt idx="3550">
                  <c:v>2.9275343788999999</c:v>
                </c:pt>
                <c:pt idx="3551">
                  <c:v>4.0647882928000003</c:v>
                </c:pt>
                <c:pt idx="3552">
                  <c:v>-10.7658008133</c:v>
                </c:pt>
                <c:pt idx="3553">
                  <c:v>2.5075963712</c:v>
                </c:pt>
                <c:pt idx="3554">
                  <c:v>2.2537732114</c:v>
                </c:pt>
                <c:pt idx="3555">
                  <c:v>-12.156123515000001</c:v>
                </c:pt>
                <c:pt idx="3556">
                  <c:v>-10.3853193376</c:v>
                </c:pt>
                <c:pt idx="3557">
                  <c:v>-10.105285028200001</c:v>
                </c:pt>
                <c:pt idx="3558">
                  <c:v>3.5075729954999999</c:v>
                </c:pt>
                <c:pt idx="3559">
                  <c:v>1.3047054752</c:v>
                </c:pt>
                <c:pt idx="3560">
                  <c:v>-9.1156644483000004</c:v>
                </c:pt>
                <c:pt idx="3561">
                  <c:v>3.4076437292000001</c:v>
                </c:pt>
                <c:pt idx="3562">
                  <c:v>0.89654822290000002</c:v>
                </c:pt>
                <c:pt idx="3563">
                  <c:v>0.57497640260000005</c:v>
                </c:pt>
                <c:pt idx="3564">
                  <c:v>-10.5707896103</c:v>
                </c:pt>
                <c:pt idx="3565">
                  <c:v>-10.931206123400001</c:v>
                </c:pt>
                <c:pt idx="3566">
                  <c:v>3.5250721352999999</c:v>
                </c:pt>
                <c:pt idx="3567">
                  <c:v>3.8499955345000001</c:v>
                </c:pt>
                <c:pt idx="3568">
                  <c:v>4.7672482490999997</c:v>
                </c:pt>
                <c:pt idx="3569">
                  <c:v>3.016683542</c:v>
                </c:pt>
                <c:pt idx="3570">
                  <c:v>4.8575469686000003</c:v>
                </c:pt>
                <c:pt idx="3571">
                  <c:v>2.7484853018000002</c:v>
                </c:pt>
                <c:pt idx="3572">
                  <c:v>-9.8657362092999996</c:v>
                </c:pt>
                <c:pt idx="3573">
                  <c:v>1.2935988276999999</c:v>
                </c:pt>
                <c:pt idx="3574">
                  <c:v>3.4579530202000002</c:v>
                </c:pt>
                <c:pt idx="3575">
                  <c:v>-9.7708402607</c:v>
                </c:pt>
                <c:pt idx="3576">
                  <c:v>-10.374424127699999</c:v>
                </c:pt>
                <c:pt idx="3577">
                  <c:v>3.5122675951</c:v>
                </c:pt>
                <c:pt idx="3578">
                  <c:v>0.64336282119999999</c:v>
                </c:pt>
                <c:pt idx="3579">
                  <c:v>2.8193510006000002</c:v>
                </c:pt>
                <c:pt idx="3580">
                  <c:v>-12.294044249400001</c:v>
                </c:pt>
                <c:pt idx="3581">
                  <c:v>2.9006365481</c:v>
                </c:pt>
                <c:pt idx="3582">
                  <c:v>2.7842925331999999</c:v>
                </c:pt>
                <c:pt idx="3583">
                  <c:v>3.4773900192</c:v>
                </c:pt>
                <c:pt idx="3584">
                  <c:v>-10.970426160900001</c:v>
                </c:pt>
                <c:pt idx="3585">
                  <c:v>2.0928667641000001</c:v>
                </c:pt>
                <c:pt idx="3586">
                  <c:v>4.0366163506000001</c:v>
                </c:pt>
                <c:pt idx="3587">
                  <c:v>2.2705714497999998</c:v>
                </c:pt>
                <c:pt idx="3588">
                  <c:v>3.9387536266000001</c:v>
                </c:pt>
                <c:pt idx="3589">
                  <c:v>-10.1721805047</c:v>
                </c:pt>
                <c:pt idx="3590">
                  <c:v>-10.6042333981</c:v>
                </c:pt>
                <c:pt idx="3591">
                  <c:v>3.1182034860000001</c:v>
                </c:pt>
                <c:pt idx="3592">
                  <c:v>2.4409945974</c:v>
                </c:pt>
                <c:pt idx="3593">
                  <c:v>2.6989250838999999</c:v>
                </c:pt>
                <c:pt idx="3594">
                  <c:v>-11.202855228900001</c:v>
                </c:pt>
                <c:pt idx="3595">
                  <c:v>-8.7025337800999996</c:v>
                </c:pt>
                <c:pt idx="3596">
                  <c:v>3.5874005425000002</c:v>
                </c:pt>
                <c:pt idx="3597">
                  <c:v>4.2351438119000004</c:v>
                </c:pt>
                <c:pt idx="3598">
                  <c:v>1.5475936403999999</c:v>
                </c:pt>
                <c:pt idx="3599">
                  <c:v>3.0693116687000002</c:v>
                </c:pt>
                <c:pt idx="3600">
                  <c:v>3.9769773218000002</c:v>
                </c:pt>
                <c:pt idx="3601">
                  <c:v>4.3581063696999998</c:v>
                </c:pt>
                <c:pt idx="3602">
                  <c:v>-12.3715487213</c:v>
                </c:pt>
                <c:pt idx="3603">
                  <c:v>1.6538654791</c:v>
                </c:pt>
                <c:pt idx="3604">
                  <c:v>-11.399556242699999</c:v>
                </c:pt>
                <c:pt idx="3605">
                  <c:v>2.5194764738000002</c:v>
                </c:pt>
                <c:pt idx="3606">
                  <c:v>3.3520313478000001</c:v>
                </c:pt>
                <c:pt idx="3607">
                  <c:v>2.9662606680999999</c:v>
                </c:pt>
                <c:pt idx="3608">
                  <c:v>2.2616488278000002</c:v>
                </c:pt>
                <c:pt idx="3609">
                  <c:v>-8.9131185141000007</c:v>
                </c:pt>
                <c:pt idx="3610">
                  <c:v>-11.6839342759</c:v>
                </c:pt>
                <c:pt idx="3611">
                  <c:v>-11.353857530899999</c:v>
                </c:pt>
                <c:pt idx="3612">
                  <c:v>4.6085026044999999</c:v>
                </c:pt>
                <c:pt idx="3613">
                  <c:v>-12.4110745616</c:v>
                </c:pt>
                <c:pt idx="3614">
                  <c:v>1.6941106426999999</c:v>
                </c:pt>
                <c:pt idx="3615">
                  <c:v>1.1588986889999999</c:v>
                </c:pt>
                <c:pt idx="3616">
                  <c:v>3.0687108295000001</c:v>
                </c:pt>
                <c:pt idx="3617">
                  <c:v>2.2961240884</c:v>
                </c:pt>
                <c:pt idx="3618">
                  <c:v>4.2245190081999997</c:v>
                </c:pt>
                <c:pt idx="3619">
                  <c:v>3.4459640074000002</c:v>
                </c:pt>
                <c:pt idx="3620">
                  <c:v>3.3267334779</c:v>
                </c:pt>
                <c:pt idx="3621">
                  <c:v>-10.8705050257</c:v>
                </c:pt>
                <c:pt idx="3622">
                  <c:v>-9.9985311930999998</c:v>
                </c:pt>
                <c:pt idx="3623">
                  <c:v>1.7517083756</c:v>
                </c:pt>
                <c:pt idx="3624">
                  <c:v>-7.9626366107999997</c:v>
                </c:pt>
                <c:pt idx="3625">
                  <c:v>4.1781859817999996</c:v>
                </c:pt>
                <c:pt idx="3626">
                  <c:v>3.7391794905000002</c:v>
                </c:pt>
                <c:pt idx="3627">
                  <c:v>1.2387954218999999</c:v>
                </c:pt>
                <c:pt idx="3628">
                  <c:v>5.1710823598999998</c:v>
                </c:pt>
                <c:pt idx="3629">
                  <c:v>-10.534594776200001</c:v>
                </c:pt>
                <c:pt idx="3630">
                  <c:v>1.6771503940000001</c:v>
                </c:pt>
                <c:pt idx="3631">
                  <c:v>-11.1858372218</c:v>
                </c:pt>
                <c:pt idx="3632">
                  <c:v>-10.5600936857</c:v>
                </c:pt>
                <c:pt idx="3633">
                  <c:v>-11.109141705900001</c:v>
                </c:pt>
                <c:pt idx="3634">
                  <c:v>-10.6777445944</c:v>
                </c:pt>
                <c:pt idx="3635">
                  <c:v>4.6052748554000003</c:v>
                </c:pt>
                <c:pt idx="3636">
                  <c:v>2.7889013724999998</c:v>
                </c:pt>
                <c:pt idx="3637">
                  <c:v>4.1391088516999996</c:v>
                </c:pt>
                <c:pt idx="3638">
                  <c:v>3.4116708151999999</c:v>
                </c:pt>
                <c:pt idx="3639">
                  <c:v>3.7538630168</c:v>
                </c:pt>
                <c:pt idx="3640">
                  <c:v>2.6639860326</c:v>
                </c:pt>
                <c:pt idx="3641">
                  <c:v>2.7501627534000002</c:v>
                </c:pt>
                <c:pt idx="3642">
                  <c:v>3.9974327931999998</c:v>
                </c:pt>
                <c:pt idx="3643">
                  <c:v>-11.6355594613</c:v>
                </c:pt>
                <c:pt idx="3644">
                  <c:v>-8.8281720353999997</c:v>
                </c:pt>
                <c:pt idx="3645">
                  <c:v>-10.693935696600001</c:v>
                </c:pt>
                <c:pt idx="3646">
                  <c:v>2.3429784524000001</c:v>
                </c:pt>
                <c:pt idx="3647">
                  <c:v>-9.8243832012999999</c:v>
                </c:pt>
                <c:pt idx="3648">
                  <c:v>4.4518273285000003</c:v>
                </c:pt>
                <c:pt idx="3649">
                  <c:v>-12.9024808753</c:v>
                </c:pt>
                <c:pt idx="3650">
                  <c:v>-10.7314149568</c:v>
                </c:pt>
                <c:pt idx="3651">
                  <c:v>2.4383071827</c:v>
                </c:pt>
                <c:pt idx="3652">
                  <c:v>3.4311598942999999</c:v>
                </c:pt>
                <c:pt idx="3653">
                  <c:v>1.6596078489999999</c:v>
                </c:pt>
                <c:pt idx="3654">
                  <c:v>3.2434361120999999</c:v>
                </c:pt>
                <c:pt idx="3655">
                  <c:v>2.5237902776999999</c:v>
                </c:pt>
                <c:pt idx="3656">
                  <c:v>-9.9823425062000002</c:v>
                </c:pt>
                <c:pt idx="3657">
                  <c:v>2.6949905538999999</c:v>
                </c:pt>
                <c:pt idx="3658">
                  <c:v>-10.8405594596</c:v>
                </c:pt>
                <c:pt idx="3659">
                  <c:v>2.0100787851000002</c:v>
                </c:pt>
                <c:pt idx="3660">
                  <c:v>-11.0459977714</c:v>
                </c:pt>
                <c:pt idx="3661">
                  <c:v>2.0408435913999998</c:v>
                </c:pt>
                <c:pt idx="3662">
                  <c:v>-11.1251372102</c:v>
                </c:pt>
                <c:pt idx="3663">
                  <c:v>2.5521090977999998</c:v>
                </c:pt>
                <c:pt idx="3664">
                  <c:v>5.1346258985000004</c:v>
                </c:pt>
                <c:pt idx="3665">
                  <c:v>3.3803887136999999</c:v>
                </c:pt>
                <c:pt idx="3666">
                  <c:v>4.8702936507999999</c:v>
                </c:pt>
                <c:pt idx="3667">
                  <c:v>-11.023146265599999</c:v>
                </c:pt>
                <c:pt idx="3668">
                  <c:v>5.1244629804999997</c:v>
                </c:pt>
                <c:pt idx="3669">
                  <c:v>1.9681299216000001</c:v>
                </c:pt>
                <c:pt idx="3670">
                  <c:v>3.5414097069000001</c:v>
                </c:pt>
                <c:pt idx="3671">
                  <c:v>-11.639396080099999</c:v>
                </c:pt>
                <c:pt idx="3672">
                  <c:v>-10.9468354893</c:v>
                </c:pt>
                <c:pt idx="3673">
                  <c:v>-9.9819637394999994</c:v>
                </c:pt>
                <c:pt idx="3674">
                  <c:v>-10.1166644536</c:v>
                </c:pt>
                <c:pt idx="3675">
                  <c:v>3.1536312456000002</c:v>
                </c:pt>
                <c:pt idx="3676">
                  <c:v>-10.634546605500001</c:v>
                </c:pt>
                <c:pt idx="3677">
                  <c:v>0.1182230848</c:v>
                </c:pt>
                <c:pt idx="3678">
                  <c:v>1.5861238097000001</c:v>
                </c:pt>
                <c:pt idx="3679">
                  <c:v>1.7272205508</c:v>
                </c:pt>
                <c:pt idx="3680">
                  <c:v>1.3535451713</c:v>
                </c:pt>
                <c:pt idx="3681">
                  <c:v>-9.4150598175999995</c:v>
                </c:pt>
                <c:pt idx="3682">
                  <c:v>-8.6356126884000002</c:v>
                </c:pt>
                <c:pt idx="3683">
                  <c:v>1.7565845109</c:v>
                </c:pt>
                <c:pt idx="3684">
                  <c:v>-12.1842512395</c:v>
                </c:pt>
                <c:pt idx="3685">
                  <c:v>3.6248312759000001</c:v>
                </c:pt>
                <c:pt idx="3686">
                  <c:v>2.3737919158</c:v>
                </c:pt>
                <c:pt idx="3687">
                  <c:v>-10.546953458000001</c:v>
                </c:pt>
                <c:pt idx="3688">
                  <c:v>-11.399055823299999</c:v>
                </c:pt>
                <c:pt idx="3689">
                  <c:v>1.531975232</c:v>
                </c:pt>
                <c:pt idx="3690">
                  <c:v>0.32742273100000002</c:v>
                </c:pt>
                <c:pt idx="3691">
                  <c:v>3.0633138175000001</c:v>
                </c:pt>
                <c:pt idx="3692">
                  <c:v>3.2554799303999999</c:v>
                </c:pt>
                <c:pt idx="3693">
                  <c:v>-10.597218137500001</c:v>
                </c:pt>
                <c:pt idx="3694">
                  <c:v>3.9019872366000001</c:v>
                </c:pt>
                <c:pt idx="3695">
                  <c:v>-11.1531847833</c:v>
                </c:pt>
                <c:pt idx="3696">
                  <c:v>5.0677368617000003</c:v>
                </c:pt>
                <c:pt idx="3697">
                  <c:v>-9.0603871008999999</c:v>
                </c:pt>
                <c:pt idx="3698">
                  <c:v>3.5743202942000001</c:v>
                </c:pt>
                <c:pt idx="3699">
                  <c:v>-10.0472432579</c:v>
                </c:pt>
                <c:pt idx="3700">
                  <c:v>-9.0676154621999991</c:v>
                </c:pt>
                <c:pt idx="3701">
                  <c:v>6.2975189667000002</c:v>
                </c:pt>
                <c:pt idx="3702">
                  <c:v>5.1384953401000004</c:v>
                </c:pt>
                <c:pt idx="3703">
                  <c:v>2.2265130399999999</c:v>
                </c:pt>
                <c:pt idx="3704">
                  <c:v>-9.0298904422999993</c:v>
                </c:pt>
                <c:pt idx="3705">
                  <c:v>4.5172033693999998</c:v>
                </c:pt>
                <c:pt idx="3706">
                  <c:v>3.5081883104</c:v>
                </c:pt>
                <c:pt idx="3707">
                  <c:v>3.4597405793</c:v>
                </c:pt>
                <c:pt idx="3708">
                  <c:v>-12.856871592899999</c:v>
                </c:pt>
                <c:pt idx="3709">
                  <c:v>4.9699524007999996</c:v>
                </c:pt>
                <c:pt idx="3710">
                  <c:v>-9.5160617640999998</c:v>
                </c:pt>
                <c:pt idx="3711">
                  <c:v>3.4863213022999999</c:v>
                </c:pt>
                <c:pt idx="3712">
                  <c:v>4.3608030548999999</c:v>
                </c:pt>
                <c:pt idx="3713">
                  <c:v>4.5740569572999998</c:v>
                </c:pt>
                <c:pt idx="3714">
                  <c:v>2.0251401354</c:v>
                </c:pt>
                <c:pt idx="3715">
                  <c:v>-11.4671665498</c:v>
                </c:pt>
                <c:pt idx="3716">
                  <c:v>1.3135935577</c:v>
                </c:pt>
                <c:pt idx="3717">
                  <c:v>4.0401809377999998</c:v>
                </c:pt>
                <c:pt idx="3718">
                  <c:v>-11.0802227233</c:v>
                </c:pt>
                <c:pt idx="3719">
                  <c:v>-10.1574788645</c:v>
                </c:pt>
                <c:pt idx="3720">
                  <c:v>3.0911883332999999</c:v>
                </c:pt>
                <c:pt idx="3721">
                  <c:v>1.2348674431</c:v>
                </c:pt>
                <c:pt idx="3722">
                  <c:v>3.8812197581999999</c:v>
                </c:pt>
                <c:pt idx="3723">
                  <c:v>-12.877048625900001</c:v>
                </c:pt>
                <c:pt idx="3724">
                  <c:v>-11.3181291441</c:v>
                </c:pt>
                <c:pt idx="3725">
                  <c:v>3.3398477800999999</c:v>
                </c:pt>
                <c:pt idx="3726">
                  <c:v>3.0246603768</c:v>
                </c:pt>
                <c:pt idx="3727">
                  <c:v>1.9194572705999999</c:v>
                </c:pt>
                <c:pt idx="3728">
                  <c:v>-10.7341240049</c:v>
                </c:pt>
                <c:pt idx="3729">
                  <c:v>1.836318176</c:v>
                </c:pt>
                <c:pt idx="3730">
                  <c:v>3.013327651</c:v>
                </c:pt>
                <c:pt idx="3731">
                  <c:v>3.9823620839</c:v>
                </c:pt>
                <c:pt idx="3732">
                  <c:v>4.4911722395</c:v>
                </c:pt>
                <c:pt idx="3733">
                  <c:v>3.4416305402999998</c:v>
                </c:pt>
                <c:pt idx="3734">
                  <c:v>2.9631911207999999</c:v>
                </c:pt>
                <c:pt idx="3735">
                  <c:v>2.5621898989999998</c:v>
                </c:pt>
                <c:pt idx="3736">
                  <c:v>2.2460676969</c:v>
                </c:pt>
                <c:pt idx="3737">
                  <c:v>5.0109485616000002</c:v>
                </c:pt>
                <c:pt idx="3738">
                  <c:v>-9.5977020036000003</c:v>
                </c:pt>
                <c:pt idx="3739">
                  <c:v>-11.0122679489</c:v>
                </c:pt>
                <c:pt idx="3740">
                  <c:v>1.5281941277</c:v>
                </c:pt>
                <c:pt idx="3741">
                  <c:v>3.9525416445000001</c:v>
                </c:pt>
                <c:pt idx="3742">
                  <c:v>2.8742955600000002</c:v>
                </c:pt>
                <c:pt idx="3743">
                  <c:v>-7.5031068300000003E-2</c:v>
                </c:pt>
                <c:pt idx="3744">
                  <c:v>4.1873700866999997</c:v>
                </c:pt>
                <c:pt idx="3745">
                  <c:v>-9.8617572657999997</c:v>
                </c:pt>
                <c:pt idx="3746">
                  <c:v>2.7327398837999999</c:v>
                </c:pt>
                <c:pt idx="3747">
                  <c:v>-9.8808468352999999</c:v>
                </c:pt>
                <c:pt idx="3748">
                  <c:v>-11.531281677799999</c:v>
                </c:pt>
                <c:pt idx="3749">
                  <c:v>3.8987607527999999</c:v>
                </c:pt>
                <c:pt idx="3750">
                  <c:v>-11.854646686800001</c:v>
                </c:pt>
                <c:pt idx="3751">
                  <c:v>1.5790764445000001</c:v>
                </c:pt>
                <c:pt idx="3752">
                  <c:v>-11.6920140349</c:v>
                </c:pt>
                <c:pt idx="3753">
                  <c:v>4.1055166484000001</c:v>
                </c:pt>
                <c:pt idx="3754">
                  <c:v>-11.2192045431</c:v>
                </c:pt>
                <c:pt idx="3755">
                  <c:v>-10.507805962400001</c:v>
                </c:pt>
                <c:pt idx="3756">
                  <c:v>-10.445720381499999</c:v>
                </c:pt>
                <c:pt idx="3757">
                  <c:v>2.0968137584000002</c:v>
                </c:pt>
                <c:pt idx="3758">
                  <c:v>5.3334703362999996</c:v>
                </c:pt>
                <c:pt idx="3759">
                  <c:v>0.51704787080000003</c:v>
                </c:pt>
                <c:pt idx="3760">
                  <c:v>3.3660595972</c:v>
                </c:pt>
                <c:pt idx="3761">
                  <c:v>4.5888447705999997</c:v>
                </c:pt>
                <c:pt idx="3762">
                  <c:v>-8.6344248986000007</c:v>
                </c:pt>
                <c:pt idx="3763">
                  <c:v>2.6514063696000001</c:v>
                </c:pt>
                <c:pt idx="3764">
                  <c:v>-10.7029608901</c:v>
                </c:pt>
                <c:pt idx="3765">
                  <c:v>3.4309484028999999</c:v>
                </c:pt>
                <c:pt idx="3766">
                  <c:v>4.4541891197999997</c:v>
                </c:pt>
                <c:pt idx="3767">
                  <c:v>-9.9528221307999996</c:v>
                </c:pt>
                <c:pt idx="3768">
                  <c:v>-10.109629075899999</c:v>
                </c:pt>
                <c:pt idx="3769">
                  <c:v>-10.386513326599999</c:v>
                </c:pt>
                <c:pt idx="3770">
                  <c:v>5.9806192499000002</c:v>
                </c:pt>
                <c:pt idx="3771">
                  <c:v>4.7296716546999997</c:v>
                </c:pt>
                <c:pt idx="3772">
                  <c:v>3.2386321225999999</c:v>
                </c:pt>
                <c:pt idx="3773">
                  <c:v>-10.737369924799999</c:v>
                </c:pt>
                <c:pt idx="3774">
                  <c:v>4.4135655075000004</c:v>
                </c:pt>
                <c:pt idx="3775">
                  <c:v>3.3739877007999999</c:v>
                </c:pt>
                <c:pt idx="3776">
                  <c:v>2.1735420141000001</c:v>
                </c:pt>
                <c:pt idx="3777">
                  <c:v>-8.6217125586000005</c:v>
                </c:pt>
                <c:pt idx="3778">
                  <c:v>0.91533310359999998</c:v>
                </c:pt>
                <c:pt idx="3779">
                  <c:v>-10.400788674499999</c:v>
                </c:pt>
                <c:pt idx="3780">
                  <c:v>-8.8314354159999997</c:v>
                </c:pt>
                <c:pt idx="3781">
                  <c:v>1.9697643812000001</c:v>
                </c:pt>
                <c:pt idx="3782">
                  <c:v>2.8340321340000001</c:v>
                </c:pt>
                <c:pt idx="3783">
                  <c:v>-11.0436337693</c:v>
                </c:pt>
                <c:pt idx="3784">
                  <c:v>2.1312569975</c:v>
                </c:pt>
                <c:pt idx="3785">
                  <c:v>2.1825188919</c:v>
                </c:pt>
                <c:pt idx="3786">
                  <c:v>3.6305382132999999</c:v>
                </c:pt>
                <c:pt idx="3787">
                  <c:v>-10.273893425400001</c:v>
                </c:pt>
                <c:pt idx="3788">
                  <c:v>2.9200922245999998</c:v>
                </c:pt>
                <c:pt idx="3789">
                  <c:v>-11.142408747599999</c:v>
                </c:pt>
                <c:pt idx="3790">
                  <c:v>3.6535966223999998</c:v>
                </c:pt>
                <c:pt idx="3791">
                  <c:v>-12.486849825</c:v>
                </c:pt>
                <c:pt idx="3792">
                  <c:v>1.7935115381</c:v>
                </c:pt>
                <c:pt idx="3793">
                  <c:v>2.0709332689000002</c:v>
                </c:pt>
                <c:pt idx="3794">
                  <c:v>-10.300017346500001</c:v>
                </c:pt>
                <c:pt idx="3795">
                  <c:v>-12.3001761648</c:v>
                </c:pt>
                <c:pt idx="3796">
                  <c:v>5.9166594338999996</c:v>
                </c:pt>
                <c:pt idx="3797">
                  <c:v>-11.814770257199999</c:v>
                </c:pt>
                <c:pt idx="3798">
                  <c:v>2.8106389123</c:v>
                </c:pt>
                <c:pt idx="3799">
                  <c:v>-9.8964459476000002</c:v>
                </c:pt>
                <c:pt idx="3800">
                  <c:v>-12.3040736347</c:v>
                </c:pt>
                <c:pt idx="3801">
                  <c:v>3.8750133659000001</c:v>
                </c:pt>
                <c:pt idx="3802">
                  <c:v>3.5832142976000001</c:v>
                </c:pt>
                <c:pt idx="3803">
                  <c:v>-10.688790684600001</c:v>
                </c:pt>
                <c:pt idx="3804">
                  <c:v>5.3432426981000001</c:v>
                </c:pt>
                <c:pt idx="3805">
                  <c:v>3.6941587983000002</c:v>
                </c:pt>
                <c:pt idx="3806">
                  <c:v>4.9691467831000002</c:v>
                </c:pt>
                <c:pt idx="3807">
                  <c:v>1.4914449674000001</c:v>
                </c:pt>
                <c:pt idx="3808">
                  <c:v>2.3950212801999999</c:v>
                </c:pt>
                <c:pt idx="3809">
                  <c:v>2.7376814726999998</c:v>
                </c:pt>
                <c:pt idx="3810">
                  <c:v>1.4601269779999999</c:v>
                </c:pt>
                <c:pt idx="3811">
                  <c:v>4.3580494684</c:v>
                </c:pt>
                <c:pt idx="3812">
                  <c:v>2.0850427873999999</c:v>
                </c:pt>
                <c:pt idx="3813">
                  <c:v>5.9104152191999999</c:v>
                </c:pt>
                <c:pt idx="3814">
                  <c:v>3.1334062112000001</c:v>
                </c:pt>
                <c:pt idx="3815">
                  <c:v>2.8962121064000002</c:v>
                </c:pt>
                <c:pt idx="3816">
                  <c:v>2.3163514083000001</c:v>
                </c:pt>
                <c:pt idx="3817">
                  <c:v>0.93326952780000005</c:v>
                </c:pt>
                <c:pt idx="3818">
                  <c:v>2.3845184118999998</c:v>
                </c:pt>
                <c:pt idx="3819">
                  <c:v>3.3338910709</c:v>
                </c:pt>
                <c:pt idx="3820">
                  <c:v>2.7604328297</c:v>
                </c:pt>
                <c:pt idx="3821">
                  <c:v>2.1951718576000001</c:v>
                </c:pt>
                <c:pt idx="3822">
                  <c:v>-0.47704002470000001</c:v>
                </c:pt>
                <c:pt idx="3823">
                  <c:v>3.3156397365000001</c:v>
                </c:pt>
                <c:pt idx="3824">
                  <c:v>2.4260903569000001</c:v>
                </c:pt>
                <c:pt idx="3825">
                  <c:v>2.4180055401999998</c:v>
                </c:pt>
                <c:pt idx="3826">
                  <c:v>-10.5895144157</c:v>
                </c:pt>
                <c:pt idx="3827">
                  <c:v>3.0607954525999999</c:v>
                </c:pt>
                <c:pt idx="3828">
                  <c:v>3.0487299023999999</c:v>
                </c:pt>
                <c:pt idx="3829">
                  <c:v>-10.6099941282</c:v>
                </c:pt>
                <c:pt idx="3830">
                  <c:v>3.0651918914</c:v>
                </c:pt>
                <c:pt idx="3831">
                  <c:v>-13.4071848932</c:v>
                </c:pt>
                <c:pt idx="3832">
                  <c:v>-11.7181016739</c:v>
                </c:pt>
                <c:pt idx="3833">
                  <c:v>3.1738756463</c:v>
                </c:pt>
                <c:pt idx="3834">
                  <c:v>3.6883185092000002</c:v>
                </c:pt>
                <c:pt idx="3835">
                  <c:v>4.3627738827</c:v>
                </c:pt>
                <c:pt idx="3836">
                  <c:v>1.9271119162999999</c:v>
                </c:pt>
                <c:pt idx="3837">
                  <c:v>2.0140457020000002</c:v>
                </c:pt>
                <c:pt idx="3838">
                  <c:v>-11.431788196199999</c:v>
                </c:pt>
                <c:pt idx="3839">
                  <c:v>3.2193234857999999</c:v>
                </c:pt>
                <c:pt idx="3840">
                  <c:v>-9.7099029444999996</c:v>
                </c:pt>
                <c:pt idx="3841">
                  <c:v>2.4331296479</c:v>
                </c:pt>
                <c:pt idx="3842">
                  <c:v>2.764806788</c:v>
                </c:pt>
                <c:pt idx="3843">
                  <c:v>2.2885525314000001</c:v>
                </c:pt>
                <c:pt idx="3844">
                  <c:v>0.72469606249999996</c:v>
                </c:pt>
                <c:pt idx="3845">
                  <c:v>-11.0456148976</c:v>
                </c:pt>
                <c:pt idx="3846">
                  <c:v>2.3393858018000002</c:v>
                </c:pt>
                <c:pt idx="3847">
                  <c:v>3.2926652783999999</c:v>
                </c:pt>
                <c:pt idx="3848">
                  <c:v>4.8189537757999998</c:v>
                </c:pt>
                <c:pt idx="3849">
                  <c:v>1.8696683969000001</c:v>
                </c:pt>
                <c:pt idx="3850">
                  <c:v>-8.9153078335</c:v>
                </c:pt>
                <c:pt idx="3851">
                  <c:v>3.5112010882</c:v>
                </c:pt>
                <c:pt idx="3852">
                  <c:v>4.7560065267000002</c:v>
                </c:pt>
                <c:pt idx="3853">
                  <c:v>-10.4733355727</c:v>
                </c:pt>
                <c:pt idx="3854">
                  <c:v>4.0384380678999996</c:v>
                </c:pt>
                <c:pt idx="3855">
                  <c:v>3.8872454361000002</c:v>
                </c:pt>
                <c:pt idx="3856">
                  <c:v>3.4695612788000001</c:v>
                </c:pt>
                <c:pt idx="3857">
                  <c:v>3.2093458975</c:v>
                </c:pt>
                <c:pt idx="3858">
                  <c:v>2.6491011249</c:v>
                </c:pt>
                <c:pt idx="3859">
                  <c:v>3.7883650979999999</c:v>
                </c:pt>
                <c:pt idx="3860">
                  <c:v>4.4910302471000003</c:v>
                </c:pt>
                <c:pt idx="3861">
                  <c:v>2.6525453175</c:v>
                </c:pt>
                <c:pt idx="3862">
                  <c:v>-10.241075002100001</c:v>
                </c:pt>
                <c:pt idx="3863">
                  <c:v>-10.7692640002</c:v>
                </c:pt>
                <c:pt idx="3864">
                  <c:v>7.3423144601999999</c:v>
                </c:pt>
                <c:pt idx="3865">
                  <c:v>2.7967111195999999</c:v>
                </c:pt>
                <c:pt idx="3866">
                  <c:v>2.4034652028000001</c:v>
                </c:pt>
                <c:pt idx="3867">
                  <c:v>-8.8966764887000007</c:v>
                </c:pt>
                <c:pt idx="3868">
                  <c:v>4.2728192307999997</c:v>
                </c:pt>
                <c:pt idx="3869">
                  <c:v>-11.866356232799999</c:v>
                </c:pt>
                <c:pt idx="3870">
                  <c:v>2.8248409976</c:v>
                </c:pt>
                <c:pt idx="3871">
                  <c:v>2.9264067498999999</c:v>
                </c:pt>
                <c:pt idx="3872">
                  <c:v>1.8041994957</c:v>
                </c:pt>
                <c:pt idx="3873">
                  <c:v>3.5808686503999998</c:v>
                </c:pt>
                <c:pt idx="3874">
                  <c:v>3.9002040529999999</c:v>
                </c:pt>
                <c:pt idx="3875">
                  <c:v>-10.260693334200001</c:v>
                </c:pt>
                <c:pt idx="3876">
                  <c:v>-8.4212264005000002</c:v>
                </c:pt>
                <c:pt idx="3877">
                  <c:v>-10.3888596466</c:v>
                </c:pt>
                <c:pt idx="3878">
                  <c:v>-10.1083968036</c:v>
                </c:pt>
                <c:pt idx="3879">
                  <c:v>-11.711167677200001</c:v>
                </c:pt>
                <c:pt idx="3880">
                  <c:v>3.4084430001000001</c:v>
                </c:pt>
                <c:pt idx="3881">
                  <c:v>-12.356948361400001</c:v>
                </c:pt>
                <c:pt idx="3882">
                  <c:v>-8.4706326835999999</c:v>
                </c:pt>
                <c:pt idx="3883">
                  <c:v>2.4544768426000001</c:v>
                </c:pt>
                <c:pt idx="3884">
                  <c:v>-5.4888567499999999E-2</c:v>
                </c:pt>
                <c:pt idx="3885">
                  <c:v>2.6903879257000001</c:v>
                </c:pt>
                <c:pt idx="3886">
                  <c:v>1.3934380009</c:v>
                </c:pt>
                <c:pt idx="3887">
                  <c:v>3.1325459005999998</c:v>
                </c:pt>
                <c:pt idx="3888">
                  <c:v>3.3187264954</c:v>
                </c:pt>
                <c:pt idx="3889">
                  <c:v>3.2470500241</c:v>
                </c:pt>
                <c:pt idx="3890">
                  <c:v>-10.236904722</c:v>
                </c:pt>
                <c:pt idx="3891">
                  <c:v>1.7894725946000001</c:v>
                </c:pt>
                <c:pt idx="3892">
                  <c:v>-10.184847378400001</c:v>
                </c:pt>
                <c:pt idx="3893">
                  <c:v>3.741821292</c:v>
                </c:pt>
                <c:pt idx="3894">
                  <c:v>1.1133867453999999</c:v>
                </c:pt>
                <c:pt idx="3895">
                  <c:v>2.1869563178</c:v>
                </c:pt>
                <c:pt idx="3896">
                  <c:v>3.144032969</c:v>
                </c:pt>
                <c:pt idx="3897">
                  <c:v>4.3616937321</c:v>
                </c:pt>
                <c:pt idx="3898">
                  <c:v>1.5043228273</c:v>
                </c:pt>
                <c:pt idx="3899">
                  <c:v>3.1340243553999998</c:v>
                </c:pt>
                <c:pt idx="3900">
                  <c:v>2.6030781288</c:v>
                </c:pt>
                <c:pt idx="3901">
                  <c:v>1.9219289128999999</c:v>
                </c:pt>
                <c:pt idx="3902">
                  <c:v>3.4805567719999999</c:v>
                </c:pt>
                <c:pt idx="3903">
                  <c:v>3.8319551180000002</c:v>
                </c:pt>
                <c:pt idx="3904">
                  <c:v>2.5571727412</c:v>
                </c:pt>
                <c:pt idx="3905">
                  <c:v>3.9654978758000001</c:v>
                </c:pt>
                <c:pt idx="3906">
                  <c:v>3.3615145403</c:v>
                </c:pt>
                <c:pt idx="3907">
                  <c:v>3.2135393268999999</c:v>
                </c:pt>
                <c:pt idx="3908">
                  <c:v>2.9651286693999999</c:v>
                </c:pt>
                <c:pt idx="3909">
                  <c:v>0.69123751450000004</c:v>
                </c:pt>
                <c:pt idx="3910">
                  <c:v>-9.8611308473000001</c:v>
                </c:pt>
                <c:pt idx="3911">
                  <c:v>2.0564194920999999</c:v>
                </c:pt>
                <c:pt idx="3912">
                  <c:v>1.8429467049999999</c:v>
                </c:pt>
                <c:pt idx="3913">
                  <c:v>3.4483262432999999</c:v>
                </c:pt>
                <c:pt idx="3914">
                  <c:v>-10.8765179058</c:v>
                </c:pt>
                <c:pt idx="3915">
                  <c:v>2.5817650536999999</c:v>
                </c:pt>
                <c:pt idx="3916">
                  <c:v>2.8217841034000002</c:v>
                </c:pt>
                <c:pt idx="3917">
                  <c:v>0.56504112080000002</c:v>
                </c:pt>
                <c:pt idx="3918">
                  <c:v>-9.9079872980000001</c:v>
                </c:pt>
                <c:pt idx="3919">
                  <c:v>3.2459543151000001</c:v>
                </c:pt>
                <c:pt idx="3920">
                  <c:v>3.7963969127000001</c:v>
                </c:pt>
                <c:pt idx="3921">
                  <c:v>4.8055777650999998</c:v>
                </c:pt>
                <c:pt idx="3922">
                  <c:v>-9.8353692040999992</c:v>
                </c:pt>
                <c:pt idx="3923">
                  <c:v>2.6129513067999999</c:v>
                </c:pt>
                <c:pt idx="3924">
                  <c:v>2.9876463996</c:v>
                </c:pt>
                <c:pt idx="3925">
                  <c:v>1.9481056076000001</c:v>
                </c:pt>
                <c:pt idx="3926">
                  <c:v>4.5491698517000003</c:v>
                </c:pt>
                <c:pt idx="3927">
                  <c:v>1.9037895072</c:v>
                </c:pt>
                <c:pt idx="3928">
                  <c:v>2.4151210291999998</c:v>
                </c:pt>
                <c:pt idx="3929">
                  <c:v>-10.203222971600001</c:v>
                </c:pt>
                <c:pt idx="3930">
                  <c:v>3.5712543508999999</c:v>
                </c:pt>
                <c:pt idx="3931">
                  <c:v>3.7374699004999998</c:v>
                </c:pt>
                <c:pt idx="3932">
                  <c:v>3.9499410815</c:v>
                </c:pt>
                <c:pt idx="3933">
                  <c:v>1.3930077098</c:v>
                </c:pt>
                <c:pt idx="3934">
                  <c:v>1.4525013177999999</c:v>
                </c:pt>
                <c:pt idx="3935">
                  <c:v>2.1547215526999999</c:v>
                </c:pt>
                <c:pt idx="3936">
                  <c:v>2.2570919075</c:v>
                </c:pt>
                <c:pt idx="3937">
                  <c:v>0.37542984089999998</c:v>
                </c:pt>
                <c:pt idx="3938">
                  <c:v>1.5971601746999999</c:v>
                </c:pt>
                <c:pt idx="3939">
                  <c:v>-9.8539854791000003</c:v>
                </c:pt>
                <c:pt idx="3940">
                  <c:v>2.4178242522</c:v>
                </c:pt>
                <c:pt idx="3941">
                  <c:v>3.2220616919</c:v>
                </c:pt>
                <c:pt idx="3942">
                  <c:v>-9.0894797486000005</c:v>
                </c:pt>
                <c:pt idx="3943">
                  <c:v>3.4523956562000002</c:v>
                </c:pt>
                <c:pt idx="3944">
                  <c:v>2.1535208692999999</c:v>
                </c:pt>
                <c:pt idx="3945">
                  <c:v>1.0453491564999999</c:v>
                </c:pt>
                <c:pt idx="3946">
                  <c:v>1.6549578434000001</c:v>
                </c:pt>
                <c:pt idx="3947">
                  <c:v>-10.5064370862</c:v>
                </c:pt>
                <c:pt idx="3948">
                  <c:v>-9.7846597380000002</c:v>
                </c:pt>
                <c:pt idx="3949">
                  <c:v>1.8002717423000001</c:v>
                </c:pt>
                <c:pt idx="3950">
                  <c:v>4.3141740756000004</c:v>
                </c:pt>
                <c:pt idx="3951">
                  <c:v>-9.6582883625000004</c:v>
                </c:pt>
                <c:pt idx="3952">
                  <c:v>2.3565948231</c:v>
                </c:pt>
                <c:pt idx="3953">
                  <c:v>1.5135451531999999</c:v>
                </c:pt>
                <c:pt idx="3954">
                  <c:v>3.0798021051000002</c:v>
                </c:pt>
                <c:pt idx="3955">
                  <c:v>-1.1211348534000001</c:v>
                </c:pt>
                <c:pt idx="3956">
                  <c:v>3.3619632079000001</c:v>
                </c:pt>
                <c:pt idx="3957">
                  <c:v>-9.3161521816999997</c:v>
                </c:pt>
                <c:pt idx="3958">
                  <c:v>3.0373451568999998</c:v>
                </c:pt>
                <c:pt idx="3959">
                  <c:v>1.3643130978</c:v>
                </c:pt>
                <c:pt idx="3960">
                  <c:v>2.8077801498000001</c:v>
                </c:pt>
                <c:pt idx="3961">
                  <c:v>2.4501767752000001</c:v>
                </c:pt>
                <c:pt idx="3962">
                  <c:v>0.95164324469999995</c:v>
                </c:pt>
                <c:pt idx="3963">
                  <c:v>4.7494719547999997</c:v>
                </c:pt>
                <c:pt idx="3964">
                  <c:v>2.5345424851999998</c:v>
                </c:pt>
                <c:pt idx="3965">
                  <c:v>3.1240043498999999</c:v>
                </c:pt>
                <c:pt idx="3966">
                  <c:v>-11.756979424800001</c:v>
                </c:pt>
                <c:pt idx="3967">
                  <c:v>1.6428074598</c:v>
                </c:pt>
                <c:pt idx="3968">
                  <c:v>-9.8849303979999998</c:v>
                </c:pt>
                <c:pt idx="3969">
                  <c:v>1.9109062945999999</c:v>
                </c:pt>
                <c:pt idx="3970">
                  <c:v>3.3860489080999998</c:v>
                </c:pt>
                <c:pt idx="3971">
                  <c:v>2.2257660704000002</c:v>
                </c:pt>
                <c:pt idx="3972">
                  <c:v>3.6144574764000001</c:v>
                </c:pt>
                <c:pt idx="3973">
                  <c:v>2.6067448761000001</c:v>
                </c:pt>
                <c:pt idx="3974">
                  <c:v>2.7098881600000002</c:v>
                </c:pt>
                <c:pt idx="3975">
                  <c:v>1.9647848051000001</c:v>
                </c:pt>
                <c:pt idx="3976">
                  <c:v>2.5580835569999998</c:v>
                </c:pt>
                <c:pt idx="3977">
                  <c:v>-11.170890164499999</c:v>
                </c:pt>
                <c:pt idx="3978">
                  <c:v>4.8870856415999997</c:v>
                </c:pt>
                <c:pt idx="3979">
                  <c:v>3.8444391784</c:v>
                </c:pt>
                <c:pt idx="3980">
                  <c:v>3.3125337590999999</c:v>
                </c:pt>
                <c:pt idx="3981">
                  <c:v>-10.470606142599999</c:v>
                </c:pt>
                <c:pt idx="3982">
                  <c:v>1.8200614070000001</c:v>
                </c:pt>
                <c:pt idx="3983">
                  <c:v>-9.3033395770999991</c:v>
                </c:pt>
                <c:pt idx="3984">
                  <c:v>3.1941016650999998</c:v>
                </c:pt>
                <c:pt idx="3985">
                  <c:v>3.6584381367000001</c:v>
                </c:pt>
                <c:pt idx="3986">
                  <c:v>2.4676106042999999</c:v>
                </c:pt>
                <c:pt idx="3987">
                  <c:v>2.0570582831999999</c:v>
                </c:pt>
                <c:pt idx="3988">
                  <c:v>4.9888744960000002</c:v>
                </c:pt>
                <c:pt idx="3989">
                  <c:v>-9.3513508631000004</c:v>
                </c:pt>
                <c:pt idx="3990">
                  <c:v>3.0133636586999999</c:v>
                </c:pt>
                <c:pt idx="3991">
                  <c:v>-11.1453710135</c:v>
                </c:pt>
                <c:pt idx="3992">
                  <c:v>-8.4249975272000004</c:v>
                </c:pt>
                <c:pt idx="3993">
                  <c:v>1.5950800254999999</c:v>
                </c:pt>
                <c:pt idx="3994">
                  <c:v>-10.6684972487</c:v>
                </c:pt>
                <c:pt idx="3995">
                  <c:v>1.5212403776000001</c:v>
                </c:pt>
                <c:pt idx="3996">
                  <c:v>-8.9466547087000006</c:v>
                </c:pt>
                <c:pt idx="3997">
                  <c:v>1.8441260118</c:v>
                </c:pt>
                <c:pt idx="3998">
                  <c:v>-11.3772542869</c:v>
                </c:pt>
                <c:pt idx="3999">
                  <c:v>2.6601654506000001</c:v>
                </c:pt>
                <c:pt idx="4000">
                  <c:v>2.3190521761</c:v>
                </c:pt>
                <c:pt idx="4001">
                  <c:v>3.4602829254</c:v>
                </c:pt>
                <c:pt idx="4002">
                  <c:v>3.0291264342000002</c:v>
                </c:pt>
                <c:pt idx="4003">
                  <c:v>3.3863191690000001</c:v>
                </c:pt>
                <c:pt idx="4004">
                  <c:v>3.6346043784000002</c:v>
                </c:pt>
                <c:pt idx="4005">
                  <c:v>4.0832464598999998</c:v>
                </c:pt>
                <c:pt idx="4006">
                  <c:v>5.6793473079999997</c:v>
                </c:pt>
                <c:pt idx="4007">
                  <c:v>1.7273831388000001</c:v>
                </c:pt>
                <c:pt idx="4008">
                  <c:v>1.7643142591000001</c:v>
                </c:pt>
                <c:pt idx="4009">
                  <c:v>-9.8638587622999996</c:v>
                </c:pt>
                <c:pt idx="4010">
                  <c:v>-11.8960935583</c:v>
                </c:pt>
                <c:pt idx="4011">
                  <c:v>-9.9777326803000008</c:v>
                </c:pt>
                <c:pt idx="4012">
                  <c:v>-11.062723652000001</c:v>
                </c:pt>
                <c:pt idx="4013">
                  <c:v>3.1111412392000002</c:v>
                </c:pt>
                <c:pt idx="4014">
                  <c:v>-11.054256150100001</c:v>
                </c:pt>
                <c:pt idx="4015">
                  <c:v>1.9138236672</c:v>
                </c:pt>
                <c:pt idx="4016">
                  <c:v>-10.4400525868</c:v>
                </c:pt>
                <c:pt idx="4017">
                  <c:v>2.1979653216999999</c:v>
                </c:pt>
                <c:pt idx="4018">
                  <c:v>-10.555010251300001</c:v>
                </c:pt>
                <c:pt idx="4019">
                  <c:v>3.1123867085999999</c:v>
                </c:pt>
                <c:pt idx="4020">
                  <c:v>2.6848384890000001</c:v>
                </c:pt>
                <c:pt idx="4021">
                  <c:v>2.9626485977999999</c:v>
                </c:pt>
                <c:pt idx="4022">
                  <c:v>2.8927284360000001</c:v>
                </c:pt>
                <c:pt idx="4023">
                  <c:v>-7.3279812058999996</c:v>
                </c:pt>
                <c:pt idx="4024">
                  <c:v>3.3745995069000001</c:v>
                </c:pt>
                <c:pt idx="4025">
                  <c:v>3.2255959164000001</c:v>
                </c:pt>
                <c:pt idx="4026">
                  <c:v>-10.204219567399999</c:v>
                </c:pt>
                <c:pt idx="4027">
                  <c:v>2.5504253309</c:v>
                </c:pt>
                <c:pt idx="4028">
                  <c:v>-9.2578884060999993</c:v>
                </c:pt>
                <c:pt idx="4029">
                  <c:v>2.7374932645999999</c:v>
                </c:pt>
                <c:pt idx="4030">
                  <c:v>-10.7579368924</c:v>
                </c:pt>
                <c:pt idx="4031">
                  <c:v>-8.6271185928000005</c:v>
                </c:pt>
                <c:pt idx="4032">
                  <c:v>2.6626026132999998</c:v>
                </c:pt>
                <c:pt idx="4033">
                  <c:v>3.2733573090000001</c:v>
                </c:pt>
                <c:pt idx="4034">
                  <c:v>-10.426658505000001</c:v>
                </c:pt>
                <c:pt idx="4035">
                  <c:v>2.6877723917999998</c:v>
                </c:pt>
                <c:pt idx="4036">
                  <c:v>2.8809659701000001</c:v>
                </c:pt>
                <c:pt idx="4037">
                  <c:v>-8.7370069850000007</c:v>
                </c:pt>
                <c:pt idx="4038">
                  <c:v>2.7120046917999998</c:v>
                </c:pt>
                <c:pt idx="4039">
                  <c:v>1.9668743646</c:v>
                </c:pt>
                <c:pt idx="4040">
                  <c:v>-9.6757528328000006</c:v>
                </c:pt>
                <c:pt idx="4041">
                  <c:v>-7.8698255804999997</c:v>
                </c:pt>
                <c:pt idx="4042">
                  <c:v>4.0578877489999998</c:v>
                </c:pt>
                <c:pt idx="4043">
                  <c:v>2.9835678046999998</c:v>
                </c:pt>
                <c:pt idx="4044">
                  <c:v>-10.9639162916</c:v>
                </c:pt>
                <c:pt idx="4045">
                  <c:v>0.96827077610000001</c:v>
                </c:pt>
                <c:pt idx="4046">
                  <c:v>-11.4633619988</c:v>
                </c:pt>
                <c:pt idx="4047">
                  <c:v>3.9352847882000002</c:v>
                </c:pt>
                <c:pt idx="4048">
                  <c:v>2.9609269506000002</c:v>
                </c:pt>
                <c:pt idx="4049">
                  <c:v>6.9031904383000002</c:v>
                </c:pt>
                <c:pt idx="4050">
                  <c:v>1.4403857980999999</c:v>
                </c:pt>
                <c:pt idx="4051">
                  <c:v>2.2792359002999998</c:v>
                </c:pt>
                <c:pt idx="4052">
                  <c:v>0.98222656519999996</c:v>
                </c:pt>
                <c:pt idx="4053">
                  <c:v>-9.6925448196000001</c:v>
                </c:pt>
                <c:pt idx="4054">
                  <c:v>-8.6656889931999999</c:v>
                </c:pt>
                <c:pt idx="4055">
                  <c:v>2.8941487626</c:v>
                </c:pt>
                <c:pt idx="4056">
                  <c:v>2.7756825272999999</c:v>
                </c:pt>
                <c:pt idx="4057">
                  <c:v>3.9988840239000001</c:v>
                </c:pt>
                <c:pt idx="4058">
                  <c:v>2.3862750519000002</c:v>
                </c:pt>
                <c:pt idx="4059">
                  <c:v>1.0379215694999999</c:v>
                </c:pt>
                <c:pt idx="4060">
                  <c:v>-9.8189564164000007</c:v>
                </c:pt>
                <c:pt idx="4061">
                  <c:v>2.5966601497999999</c:v>
                </c:pt>
                <c:pt idx="4062">
                  <c:v>-9.9470485905999997</c:v>
                </c:pt>
                <c:pt idx="4063">
                  <c:v>3.9037369859000002</c:v>
                </c:pt>
                <c:pt idx="4064">
                  <c:v>5.2726469374000002</c:v>
                </c:pt>
                <c:pt idx="4065">
                  <c:v>2.8079777548</c:v>
                </c:pt>
                <c:pt idx="4066">
                  <c:v>2.3006650893999998</c:v>
                </c:pt>
                <c:pt idx="4067">
                  <c:v>3.2260391633999999</c:v>
                </c:pt>
                <c:pt idx="4068">
                  <c:v>1.4414185772000001</c:v>
                </c:pt>
                <c:pt idx="4069">
                  <c:v>2.0056029323</c:v>
                </c:pt>
                <c:pt idx="4070">
                  <c:v>3.6698528110000002</c:v>
                </c:pt>
                <c:pt idx="4071">
                  <c:v>2.6206748914000002</c:v>
                </c:pt>
                <c:pt idx="4072">
                  <c:v>-9.3431855422000005</c:v>
                </c:pt>
                <c:pt idx="4073">
                  <c:v>-9.5888994432000008</c:v>
                </c:pt>
                <c:pt idx="4074">
                  <c:v>2.3806882664</c:v>
                </c:pt>
                <c:pt idx="4075">
                  <c:v>2.364025442</c:v>
                </c:pt>
                <c:pt idx="4076">
                  <c:v>-9.5678581644000005</c:v>
                </c:pt>
                <c:pt idx="4077">
                  <c:v>-11.7721713844</c:v>
                </c:pt>
                <c:pt idx="4078">
                  <c:v>1.956455762</c:v>
                </c:pt>
                <c:pt idx="4079">
                  <c:v>2.7887416877</c:v>
                </c:pt>
                <c:pt idx="4080">
                  <c:v>3.3968458096999998</c:v>
                </c:pt>
                <c:pt idx="4081">
                  <c:v>3.7712114310999998</c:v>
                </c:pt>
                <c:pt idx="4082">
                  <c:v>-10.324361979400001</c:v>
                </c:pt>
                <c:pt idx="4083">
                  <c:v>2.2021730484000002</c:v>
                </c:pt>
                <c:pt idx="4084">
                  <c:v>1.4360788016999999</c:v>
                </c:pt>
                <c:pt idx="4085">
                  <c:v>3.2153951299000001</c:v>
                </c:pt>
                <c:pt idx="4086">
                  <c:v>0.17417256449999999</c:v>
                </c:pt>
                <c:pt idx="4087">
                  <c:v>-9.2404689872999999</c:v>
                </c:pt>
                <c:pt idx="4088">
                  <c:v>2.0911628008999998</c:v>
                </c:pt>
                <c:pt idx="4089">
                  <c:v>2.8055665501</c:v>
                </c:pt>
                <c:pt idx="4090">
                  <c:v>-9.6281019025999992</c:v>
                </c:pt>
                <c:pt idx="4091">
                  <c:v>3.5729333368999998</c:v>
                </c:pt>
                <c:pt idx="4092">
                  <c:v>1.4169087237</c:v>
                </c:pt>
                <c:pt idx="4093">
                  <c:v>3.5254772297999999</c:v>
                </c:pt>
                <c:pt idx="4094">
                  <c:v>-10.0790240616</c:v>
                </c:pt>
                <c:pt idx="4095">
                  <c:v>-12.846682474</c:v>
                </c:pt>
                <c:pt idx="4096">
                  <c:v>-10.3863564337</c:v>
                </c:pt>
                <c:pt idx="4097">
                  <c:v>4.5531989670000002</c:v>
                </c:pt>
                <c:pt idx="4098">
                  <c:v>3.9562898841999998</c:v>
                </c:pt>
                <c:pt idx="4099">
                  <c:v>-10.2646657656</c:v>
                </c:pt>
                <c:pt idx="4100">
                  <c:v>-10.8067516584</c:v>
                </c:pt>
                <c:pt idx="4101">
                  <c:v>-9.8337161995999995</c:v>
                </c:pt>
                <c:pt idx="4102">
                  <c:v>2.0658416865000002</c:v>
                </c:pt>
                <c:pt idx="4103">
                  <c:v>2.3387076506</c:v>
                </c:pt>
                <c:pt idx="4104">
                  <c:v>3.4808148458999999</c:v>
                </c:pt>
                <c:pt idx="4105">
                  <c:v>-10.368651344</c:v>
                </c:pt>
                <c:pt idx="4106">
                  <c:v>3.3138844436000001</c:v>
                </c:pt>
                <c:pt idx="4107">
                  <c:v>-9.2042466487999999</c:v>
                </c:pt>
                <c:pt idx="4108">
                  <c:v>3.4225271307999998</c:v>
                </c:pt>
                <c:pt idx="4109">
                  <c:v>5.1122665944000003</c:v>
                </c:pt>
                <c:pt idx="4110">
                  <c:v>2.6487855727</c:v>
                </c:pt>
                <c:pt idx="4111">
                  <c:v>3.0293692532000001</c:v>
                </c:pt>
                <c:pt idx="4112">
                  <c:v>4.9918795939000002</c:v>
                </c:pt>
                <c:pt idx="4113">
                  <c:v>3.5776177062999999</c:v>
                </c:pt>
                <c:pt idx="4114">
                  <c:v>2.6117007982999998</c:v>
                </c:pt>
                <c:pt idx="4115">
                  <c:v>2.7786754229000001</c:v>
                </c:pt>
                <c:pt idx="4116">
                  <c:v>1.9863780176000001</c:v>
                </c:pt>
                <c:pt idx="4117">
                  <c:v>2.2764763006000002</c:v>
                </c:pt>
                <c:pt idx="4118">
                  <c:v>3.4199268719</c:v>
                </c:pt>
                <c:pt idx="4119">
                  <c:v>3.0167745855999999</c:v>
                </c:pt>
                <c:pt idx="4120">
                  <c:v>4.3871682429999996</c:v>
                </c:pt>
                <c:pt idx="4121">
                  <c:v>3.0399201949000001</c:v>
                </c:pt>
                <c:pt idx="4122">
                  <c:v>-11.5009251871</c:v>
                </c:pt>
                <c:pt idx="4123">
                  <c:v>-10.6721879123</c:v>
                </c:pt>
                <c:pt idx="4124">
                  <c:v>2.6155472037999998</c:v>
                </c:pt>
                <c:pt idx="4125">
                  <c:v>-9.1778196713</c:v>
                </c:pt>
                <c:pt idx="4126">
                  <c:v>2.1934619711000001</c:v>
                </c:pt>
                <c:pt idx="4127">
                  <c:v>-11.2293413244</c:v>
                </c:pt>
                <c:pt idx="4128">
                  <c:v>4.8947032750000004</c:v>
                </c:pt>
                <c:pt idx="4129">
                  <c:v>1.7959115322000001</c:v>
                </c:pt>
                <c:pt idx="4130">
                  <c:v>2.2720393774000001</c:v>
                </c:pt>
                <c:pt idx="4131">
                  <c:v>2.9006511225999998</c:v>
                </c:pt>
                <c:pt idx="4132">
                  <c:v>4.5416458486</c:v>
                </c:pt>
                <c:pt idx="4133">
                  <c:v>3.2155096939000001</c:v>
                </c:pt>
                <c:pt idx="4134">
                  <c:v>-9.7338252412999999</c:v>
                </c:pt>
                <c:pt idx="4135">
                  <c:v>1.5239930289000001</c:v>
                </c:pt>
                <c:pt idx="4136">
                  <c:v>2.6393787309999999</c:v>
                </c:pt>
                <c:pt idx="4137">
                  <c:v>0.38284790909999999</c:v>
                </c:pt>
                <c:pt idx="4138">
                  <c:v>3.8421611821999999</c:v>
                </c:pt>
                <c:pt idx="4139">
                  <c:v>4.9619540819000001</c:v>
                </c:pt>
                <c:pt idx="4140">
                  <c:v>1.6286724268999999</c:v>
                </c:pt>
                <c:pt idx="4141">
                  <c:v>1.1814726778</c:v>
                </c:pt>
                <c:pt idx="4142">
                  <c:v>3.9754659582</c:v>
                </c:pt>
                <c:pt idx="4143">
                  <c:v>-9.9193138413999993</c:v>
                </c:pt>
                <c:pt idx="4144">
                  <c:v>-8.8290633616999994</c:v>
                </c:pt>
                <c:pt idx="4145">
                  <c:v>3.4444483689999998</c:v>
                </c:pt>
                <c:pt idx="4146">
                  <c:v>2.9394048330999998</c:v>
                </c:pt>
                <c:pt idx="4147">
                  <c:v>4.7497826779999999</c:v>
                </c:pt>
                <c:pt idx="4148">
                  <c:v>3.8399775030000001</c:v>
                </c:pt>
                <c:pt idx="4149">
                  <c:v>4.4923005397000004</c:v>
                </c:pt>
                <c:pt idx="4150">
                  <c:v>-9.1296986942</c:v>
                </c:pt>
                <c:pt idx="4151">
                  <c:v>2.6776398662999998</c:v>
                </c:pt>
                <c:pt idx="4152">
                  <c:v>3.7791630713000002</c:v>
                </c:pt>
                <c:pt idx="4153">
                  <c:v>3.6038024121999999</c:v>
                </c:pt>
                <c:pt idx="4154">
                  <c:v>2.5326194567</c:v>
                </c:pt>
                <c:pt idx="4155">
                  <c:v>2.7174191490999999</c:v>
                </c:pt>
                <c:pt idx="4156">
                  <c:v>2.0565296404</c:v>
                </c:pt>
                <c:pt idx="4157">
                  <c:v>4.5392609715000001</c:v>
                </c:pt>
                <c:pt idx="4158">
                  <c:v>-9.3350779100000008</c:v>
                </c:pt>
                <c:pt idx="4159">
                  <c:v>2.1249999939999999</c:v>
                </c:pt>
                <c:pt idx="4160">
                  <c:v>-9.6590271361000006</c:v>
                </c:pt>
                <c:pt idx="4161">
                  <c:v>2.2323654867</c:v>
                </c:pt>
                <c:pt idx="4162">
                  <c:v>2.4056452607000001</c:v>
                </c:pt>
                <c:pt idx="4163">
                  <c:v>2.5124891723</c:v>
                </c:pt>
                <c:pt idx="4164">
                  <c:v>2.2956102379000001</c:v>
                </c:pt>
                <c:pt idx="4165">
                  <c:v>-10.3273022604</c:v>
                </c:pt>
                <c:pt idx="4166">
                  <c:v>-11.012754766900001</c:v>
                </c:pt>
                <c:pt idx="4167">
                  <c:v>-9.7762043029000001</c:v>
                </c:pt>
                <c:pt idx="4168">
                  <c:v>-11.0090260209</c:v>
                </c:pt>
                <c:pt idx="4169">
                  <c:v>2.5880080763</c:v>
                </c:pt>
                <c:pt idx="4170">
                  <c:v>-9.5166988786999998</c:v>
                </c:pt>
                <c:pt idx="4171">
                  <c:v>6.3281185578999999</c:v>
                </c:pt>
                <c:pt idx="4172">
                  <c:v>4.3927423571000004</c:v>
                </c:pt>
                <c:pt idx="4173">
                  <c:v>3.1209257101999999</c:v>
                </c:pt>
                <c:pt idx="4174">
                  <c:v>2.6787498519000001</c:v>
                </c:pt>
                <c:pt idx="4175">
                  <c:v>2.7025481188999998</c:v>
                </c:pt>
                <c:pt idx="4176">
                  <c:v>-10.4660131911</c:v>
                </c:pt>
                <c:pt idx="4177">
                  <c:v>1.1109949822</c:v>
                </c:pt>
                <c:pt idx="4178">
                  <c:v>-12.1135095326</c:v>
                </c:pt>
                <c:pt idx="4179">
                  <c:v>3.5772378743000002</c:v>
                </c:pt>
                <c:pt idx="4180">
                  <c:v>-11.0967508787</c:v>
                </c:pt>
                <c:pt idx="4181">
                  <c:v>2.4978574133999998</c:v>
                </c:pt>
                <c:pt idx="4182">
                  <c:v>1.1230315975</c:v>
                </c:pt>
                <c:pt idx="4183">
                  <c:v>2.0822864877999998</c:v>
                </c:pt>
                <c:pt idx="4184">
                  <c:v>2.1220202374000001</c:v>
                </c:pt>
                <c:pt idx="4185">
                  <c:v>-9.6196524031999999</c:v>
                </c:pt>
                <c:pt idx="4186">
                  <c:v>-10.550597875999999</c:v>
                </c:pt>
                <c:pt idx="4187">
                  <c:v>2.7655709468</c:v>
                </c:pt>
                <c:pt idx="4188">
                  <c:v>2.8549581692000001</c:v>
                </c:pt>
                <c:pt idx="4189">
                  <c:v>2.1348047335999998</c:v>
                </c:pt>
                <c:pt idx="4190">
                  <c:v>-11.0888034198</c:v>
                </c:pt>
                <c:pt idx="4191">
                  <c:v>4.0624978882000002</c:v>
                </c:pt>
                <c:pt idx="4192">
                  <c:v>3.1737980490000002</c:v>
                </c:pt>
                <c:pt idx="4193">
                  <c:v>-10.6687364777</c:v>
                </c:pt>
                <c:pt idx="4194">
                  <c:v>1.9026225679</c:v>
                </c:pt>
                <c:pt idx="4195">
                  <c:v>2.2958624901000002</c:v>
                </c:pt>
                <c:pt idx="4196">
                  <c:v>-10.219289184799999</c:v>
                </c:pt>
                <c:pt idx="4197">
                  <c:v>-10.0245785346</c:v>
                </c:pt>
                <c:pt idx="4198">
                  <c:v>3.1130005439000001</c:v>
                </c:pt>
                <c:pt idx="4199">
                  <c:v>3.9616785020999998</c:v>
                </c:pt>
                <c:pt idx="4200">
                  <c:v>-10.9487677256</c:v>
                </c:pt>
                <c:pt idx="4201">
                  <c:v>2.9939799090000001</c:v>
                </c:pt>
                <c:pt idx="4202">
                  <c:v>2.7273627680999999</c:v>
                </c:pt>
                <c:pt idx="4203">
                  <c:v>-10.1796078244</c:v>
                </c:pt>
                <c:pt idx="4204">
                  <c:v>1.9835888328</c:v>
                </c:pt>
                <c:pt idx="4205">
                  <c:v>1.1363296716</c:v>
                </c:pt>
                <c:pt idx="4206">
                  <c:v>-11.467646525499999</c:v>
                </c:pt>
                <c:pt idx="4207">
                  <c:v>4.5360499114000001</c:v>
                </c:pt>
                <c:pt idx="4208">
                  <c:v>2.3135920738000002</c:v>
                </c:pt>
                <c:pt idx="4209">
                  <c:v>1.2271588851999999</c:v>
                </c:pt>
                <c:pt idx="4210">
                  <c:v>2.3486747242999999</c:v>
                </c:pt>
                <c:pt idx="4211">
                  <c:v>-10.543753135299999</c:v>
                </c:pt>
                <c:pt idx="4212">
                  <c:v>3.3556976928000002</c:v>
                </c:pt>
                <c:pt idx="4213">
                  <c:v>-11.2976343115</c:v>
                </c:pt>
                <c:pt idx="4214">
                  <c:v>3.2569148094</c:v>
                </c:pt>
                <c:pt idx="4215">
                  <c:v>3.0734021243999998</c:v>
                </c:pt>
                <c:pt idx="4216">
                  <c:v>3.7918820383999998</c:v>
                </c:pt>
                <c:pt idx="4217">
                  <c:v>3.8337469794999999</c:v>
                </c:pt>
                <c:pt idx="4218">
                  <c:v>2.4415716879999998</c:v>
                </c:pt>
                <c:pt idx="4219">
                  <c:v>1.2138903979</c:v>
                </c:pt>
                <c:pt idx="4220">
                  <c:v>2.5961538712999999</c:v>
                </c:pt>
                <c:pt idx="4221">
                  <c:v>-10.1613710078</c:v>
                </c:pt>
                <c:pt idx="4222">
                  <c:v>-10.1008522177</c:v>
                </c:pt>
                <c:pt idx="4223">
                  <c:v>4.5277109117999998</c:v>
                </c:pt>
                <c:pt idx="4224">
                  <c:v>-9.7064961969999999</c:v>
                </c:pt>
                <c:pt idx="4225">
                  <c:v>-11.2533361997</c:v>
                </c:pt>
                <c:pt idx="4226">
                  <c:v>1.6470142658</c:v>
                </c:pt>
                <c:pt idx="4227">
                  <c:v>2.6444254351000001</c:v>
                </c:pt>
                <c:pt idx="4228">
                  <c:v>-9.0571517258000007</c:v>
                </c:pt>
                <c:pt idx="4229">
                  <c:v>-10.8103935045</c:v>
                </c:pt>
                <c:pt idx="4230">
                  <c:v>1.2183342096000001</c:v>
                </c:pt>
                <c:pt idx="4231">
                  <c:v>-9.4373707378000002</c:v>
                </c:pt>
                <c:pt idx="4232">
                  <c:v>-11.435887599599999</c:v>
                </c:pt>
                <c:pt idx="4233">
                  <c:v>5.2341540628000001</c:v>
                </c:pt>
                <c:pt idx="4234">
                  <c:v>-11.2556388394</c:v>
                </c:pt>
                <c:pt idx="4235">
                  <c:v>1.5634649785000001</c:v>
                </c:pt>
                <c:pt idx="4236">
                  <c:v>1.4787956708000001</c:v>
                </c:pt>
                <c:pt idx="4237">
                  <c:v>-10.3484839651</c:v>
                </c:pt>
                <c:pt idx="4238">
                  <c:v>2.8995315079999999</c:v>
                </c:pt>
                <c:pt idx="4239">
                  <c:v>-10.4430206604</c:v>
                </c:pt>
                <c:pt idx="4240">
                  <c:v>1.3207100132</c:v>
                </c:pt>
                <c:pt idx="4241">
                  <c:v>3.6739480772999999</c:v>
                </c:pt>
                <c:pt idx="4242">
                  <c:v>2.6501418948</c:v>
                </c:pt>
                <c:pt idx="4243">
                  <c:v>2.7006100865999998</c:v>
                </c:pt>
                <c:pt idx="4244">
                  <c:v>-10.7857650308</c:v>
                </c:pt>
                <c:pt idx="4245">
                  <c:v>-9.3602208949999994</c:v>
                </c:pt>
                <c:pt idx="4246">
                  <c:v>3.0584592311000001</c:v>
                </c:pt>
                <c:pt idx="4247">
                  <c:v>3.4199466454</c:v>
                </c:pt>
                <c:pt idx="4248">
                  <c:v>2.9327381940000001</c:v>
                </c:pt>
                <c:pt idx="4249">
                  <c:v>0.82451785430000002</c:v>
                </c:pt>
                <c:pt idx="4250">
                  <c:v>-9.2994057279</c:v>
                </c:pt>
                <c:pt idx="4251">
                  <c:v>3.5441794307999999</c:v>
                </c:pt>
                <c:pt idx="4252">
                  <c:v>-11.7971861913</c:v>
                </c:pt>
                <c:pt idx="4253">
                  <c:v>-9.8444271621000006</c:v>
                </c:pt>
                <c:pt idx="4254">
                  <c:v>1.5982942015999999</c:v>
                </c:pt>
                <c:pt idx="4255">
                  <c:v>3.9858067922</c:v>
                </c:pt>
                <c:pt idx="4256">
                  <c:v>-11.3172559687</c:v>
                </c:pt>
                <c:pt idx="4257">
                  <c:v>2.3969815395</c:v>
                </c:pt>
                <c:pt idx="4258">
                  <c:v>1.7672251828000001</c:v>
                </c:pt>
                <c:pt idx="4259">
                  <c:v>2.1099182650000001</c:v>
                </c:pt>
                <c:pt idx="4260">
                  <c:v>3.6822051086999998</c:v>
                </c:pt>
                <c:pt idx="4261">
                  <c:v>2.6858536298</c:v>
                </c:pt>
                <c:pt idx="4262">
                  <c:v>3.8586482288999999</c:v>
                </c:pt>
                <c:pt idx="4263">
                  <c:v>4.5958991438999997</c:v>
                </c:pt>
                <c:pt idx="4264">
                  <c:v>-9.9499840437000007</c:v>
                </c:pt>
                <c:pt idx="4265">
                  <c:v>3.3690221692</c:v>
                </c:pt>
                <c:pt idx="4266">
                  <c:v>2.2045812813999999</c:v>
                </c:pt>
                <c:pt idx="4267">
                  <c:v>-9.2985344936000001</c:v>
                </c:pt>
                <c:pt idx="4268">
                  <c:v>-10.557912653200001</c:v>
                </c:pt>
                <c:pt idx="4269">
                  <c:v>2.3133249997999998</c:v>
                </c:pt>
                <c:pt idx="4270">
                  <c:v>1.4282815918</c:v>
                </c:pt>
                <c:pt idx="4271">
                  <c:v>-10.4285372797</c:v>
                </c:pt>
                <c:pt idx="4272">
                  <c:v>4.7808477436999999</c:v>
                </c:pt>
                <c:pt idx="4273">
                  <c:v>-10.2238409921</c:v>
                </c:pt>
                <c:pt idx="4274">
                  <c:v>0.14370167</c:v>
                </c:pt>
                <c:pt idx="4275">
                  <c:v>3.5753851523</c:v>
                </c:pt>
                <c:pt idx="4276">
                  <c:v>2.128268432</c:v>
                </c:pt>
                <c:pt idx="4277">
                  <c:v>4.5363271252999997</c:v>
                </c:pt>
                <c:pt idx="4278">
                  <c:v>1.2944516025999999</c:v>
                </c:pt>
                <c:pt idx="4279">
                  <c:v>2.6961792889999998</c:v>
                </c:pt>
                <c:pt idx="4280">
                  <c:v>1.7844748141</c:v>
                </c:pt>
                <c:pt idx="4281">
                  <c:v>-10.717628592500001</c:v>
                </c:pt>
                <c:pt idx="4282">
                  <c:v>1.7667264032000001</c:v>
                </c:pt>
                <c:pt idx="4283">
                  <c:v>-12.0447293886</c:v>
                </c:pt>
                <c:pt idx="4284">
                  <c:v>4.2991300610999996</c:v>
                </c:pt>
                <c:pt idx="4285">
                  <c:v>3.3933767274000002</c:v>
                </c:pt>
                <c:pt idx="4286">
                  <c:v>2.8349615016</c:v>
                </c:pt>
                <c:pt idx="4287">
                  <c:v>2.9092553188000001</c:v>
                </c:pt>
                <c:pt idx="4288">
                  <c:v>1.2245426794000001</c:v>
                </c:pt>
                <c:pt idx="4289">
                  <c:v>3.0194179209000001</c:v>
                </c:pt>
                <c:pt idx="4290">
                  <c:v>-10.2326609588</c:v>
                </c:pt>
                <c:pt idx="4291">
                  <c:v>4.4427745750999996</c:v>
                </c:pt>
                <c:pt idx="4292">
                  <c:v>1.7610288158</c:v>
                </c:pt>
                <c:pt idx="4293">
                  <c:v>-10.5437977502</c:v>
                </c:pt>
                <c:pt idx="4294">
                  <c:v>1.8509777197999999</c:v>
                </c:pt>
                <c:pt idx="4295">
                  <c:v>-10.625270839400001</c:v>
                </c:pt>
                <c:pt idx="4296">
                  <c:v>-8.9517227269999999</c:v>
                </c:pt>
                <c:pt idx="4297">
                  <c:v>1.7542984406</c:v>
                </c:pt>
                <c:pt idx="4298">
                  <c:v>0.83905040779999995</c:v>
                </c:pt>
                <c:pt idx="4299">
                  <c:v>0.7810300496</c:v>
                </c:pt>
                <c:pt idx="4300">
                  <c:v>2.6611002582999999</c:v>
                </c:pt>
                <c:pt idx="4301">
                  <c:v>1.2616190905</c:v>
                </c:pt>
                <c:pt idx="4302">
                  <c:v>-10.9293296103</c:v>
                </c:pt>
                <c:pt idx="4303">
                  <c:v>0.73542805280000001</c:v>
                </c:pt>
                <c:pt idx="4304">
                  <c:v>-10.5051924442</c:v>
                </c:pt>
                <c:pt idx="4305">
                  <c:v>2.5620577176000001</c:v>
                </c:pt>
                <c:pt idx="4306">
                  <c:v>2.7316508782</c:v>
                </c:pt>
                <c:pt idx="4307">
                  <c:v>3.1212286616</c:v>
                </c:pt>
                <c:pt idx="4308">
                  <c:v>-10.183594897900001</c:v>
                </c:pt>
                <c:pt idx="4309">
                  <c:v>-12.1333746053</c:v>
                </c:pt>
                <c:pt idx="4310">
                  <c:v>2.3204357195999998</c:v>
                </c:pt>
                <c:pt idx="4311">
                  <c:v>-10.9152998255</c:v>
                </c:pt>
                <c:pt idx="4312">
                  <c:v>4.2524248691000004</c:v>
                </c:pt>
                <c:pt idx="4313">
                  <c:v>4.0442128074000001</c:v>
                </c:pt>
                <c:pt idx="4314">
                  <c:v>-10.2258274677</c:v>
                </c:pt>
                <c:pt idx="4315">
                  <c:v>3.3268607657999998</c:v>
                </c:pt>
                <c:pt idx="4316">
                  <c:v>2.9570751961999999</c:v>
                </c:pt>
                <c:pt idx="4317">
                  <c:v>2.5383294597999999</c:v>
                </c:pt>
                <c:pt idx="4318">
                  <c:v>1.0053918119</c:v>
                </c:pt>
                <c:pt idx="4319">
                  <c:v>1.8448574399</c:v>
                </c:pt>
                <c:pt idx="4320">
                  <c:v>-10.9590251695</c:v>
                </c:pt>
                <c:pt idx="4321">
                  <c:v>-11.1814515738</c:v>
                </c:pt>
                <c:pt idx="4322">
                  <c:v>-8.9801116667999992</c:v>
                </c:pt>
                <c:pt idx="4323">
                  <c:v>-11.817118113999999</c:v>
                </c:pt>
                <c:pt idx="4324">
                  <c:v>4.2364440348999999</c:v>
                </c:pt>
                <c:pt idx="4325">
                  <c:v>3.1481004705000002</c:v>
                </c:pt>
                <c:pt idx="4326">
                  <c:v>-11.370088560799999</c:v>
                </c:pt>
                <c:pt idx="4327">
                  <c:v>-10.373178942899999</c:v>
                </c:pt>
                <c:pt idx="4328">
                  <c:v>1.2872820467999999</c:v>
                </c:pt>
                <c:pt idx="4329">
                  <c:v>-10.1987228957</c:v>
                </c:pt>
                <c:pt idx="4330">
                  <c:v>-9.2565344630999995</c:v>
                </c:pt>
                <c:pt idx="4331">
                  <c:v>2.7634923250000001</c:v>
                </c:pt>
                <c:pt idx="4332">
                  <c:v>1.3308207976999999</c:v>
                </c:pt>
                <c:pt idx="4333">
                  <c:v>3.0681839603999999</c:v>
                </c:pt>
                <c:pt idx="4334">
                  <c:v>-10.823069005300001</c:v>
                </c:pt>
                <c:pt idx="4335">
                  <c:v>-9.0765606804000001</c:v>
                </c:pt>
                <c:pt idx="4336">
                  <c:v>2.3697477386000001</c:v>
                </c:pt>
                <c:pt idx="4337">
                  <c:v>4.9248716357999998</c:v>
                </c:pt>
                <c:pt idx="4338">
                  <c:v>-9.8318997647999993</c:v>
                </c:pt>
                <c:pt idx="4339">
                  <c:v>3.1428040083000002</c:v>
                </c:pt>
                <c:pt idx="4340">
                  <c:v>-9.9914792950999995</c:v>
                </c:pt>
                <c:pt idx="4341">
                  <c:v>5.3646060106000002</c:v>
                </c:pt>
                <c:pt idx="4342">
                  <c:v>-11.478879217699999</c:v>
                </c:pt>
                <c:pt idx="4343">
                  <c:v>2.8959414284</c:v>
                </c:pt>
                <c:pt idx="4344">
                  <c:v>3.6912728195</c:v>
                </c:pt>
                <c:pt idx="4345">
                  <c:v>3.0547169004999999</c:v>
                </c:pt>
                <c:pt idx="4346">
                  <c:v>-8.5521119068000004</c:v>
                </c:pt>
                <c:pt idx="4347">
                  <c:v>-10.1060138956</c:v>
                </c:pt>
                <c:pt idx="4348">
                  <c:v>2.4860835570000002</c:v>
                </c:pt>
                <c:pt idx="4349">
                  <c:v>2.4381392398999999</c:v>
                </c:pt>
                <c:pt idx="4350">
                  <c:v>2.9949914413999998</c:v>
                </c:pt>
                <c:pt idx="4351">
                  <c:v>3.6411229672999998</c:v>
                </c:pt>
                <c:pt idx="4352">
                  <c:v>-11.4196308855</c:v>
                </c:pt>
                <c:pt idx="4353">
                  <c:v>3.4649782448000002</c:v>
                </c:pt>
                <c:pt idx="4354">
                  <c:v>-11.416764219199999</c:v>
                </c:pt>
                <c:pt idx="4355">
                  <c:v>1.7628354116</c:v>
                </c:pt>
                <c:pt idx="4356">
                  <c:v>3.0075547347999998</c:v>
                </c:pt>
                <c:pt idx="4357">
                  <c:v>4.1297566911999999</c:v>
                </c:pt>
                <c:pt idx="4358">
                  <c:v>-11.410737341700001</c:v>
                </c:pt>
                <c:pt idx="4359">
                  <c:v>-9.4058229255000008</c:v>
                </c:pt>
                <c:pt idx="4360">
                  <c:v>1.7849055689</c:v>
                </c:pt>
                <c:pt idx="4361">
                  <c:v>-11.6252075186</c:v>
                </c:pt>
                <c:pt idx="4362">
                  <c:v>0.54200756900000002</c:v>
                </c:pt>
                <c:pt idx="4363">
                  <c:v>3.3868684528999999</c:v>
                </c:pt>
                <c:pt idx="4364">
                  <c:v>2.5507347022000002</c:v>
                </c:pt>
                <c:pt idx="4365">
                  <c:v>-9.8768950896999996</c:v>
                </c:pt>
                <c:pt idx="4366">
                  <c:v>2.4194973788</c:v>
                </c:pt>
                <c:pt idx="4367">
                  <c:v>3.8463093895</c:v>
                </c:pt>
                <c:pt idx="4368">
                  <c:v>4.2445506389999998</c:v>
                </c:pt>
                <c:pt idx="4369">
                  <c:v>-10.632908909799999</c:v>
                </c:pt>
                <c:pt idx="4370">
                  <c:v>3.0531728739999999</c:v>
                </c:pt>
                <c:pt idx="4371">
                  <c:v>2.3538082179000002</c:v>
                </c:pt>
                <c:pt idx="4372">
                  <c:v>2.3380398104000002</c:v>
                </c:pt>
                <c:pt idx="4373">
                  <c:v>2.0697613589000001</c:v>
                </c:pt>
                <c:pt idx="4374">
                  <c:v>1.3017999862</c:v>
                </c:pt>
                <c:pt idx="4375">
                  <c:v>3.3334659714999999</c:v>
                </c:pt>
                <c:pt idx="4376">
                  <c:v>1.4127950473999999</c:v>
                </c:pt>
                <c:pt idx="4377">
                  <c:v>2.6113853231999999</c:v>
                </c:pt>
                <c:pt idx="4378">
                  <c:v>-9.100346858</c:v>
                </c:pt>
                <c:pt idx="4379">
                  <c:v>-9.8284080374999991</c:v>
                </c:pt>
                <c:pt idx="4380">
                  <c:v>2.3575741434999999</c:v>
                </c:pt>
                <c:pt idx="4381">
                  <c:v>2.3866097024999999</c:v>
                </c:pt>
                <c:pt idx="4382">
                  <c:v>1.9787836617000001</c:v>
                </c:pt>
                <c:pt idx="4383">
                  <c:v>-8.9220436948999993</c:v>
                </c:pt>
                <c:pt idx="4384">
                  <c:v>-11.913506358999999</c:v>
                </c:pt>
                <c:pt idx="4385">
                  <c:v>3.4036913106000002</c:v>
                </c:pt>
                <c:pt idx="4386">
                  <c:v>3.2767124570999999</c:v>
                </c:pt>
                <c:pt idx="4387">
                  <c:v>4.3127647517999996</c:v>
                </c:pt>
                <c:pt idx="4388">
                  <c:v>3.6955664086</c:v>
                </c:pt>
                <c:pt idx="4389">
                  <c:v>3.7906454823</c:v>
                </c:pt>
                <c:pt idx="4390">
                  <c:v>5.0484009618999997</c:v>
                </c:pt>
                <c:pt idx="4391">
                  <c:v>4.4449790379999996</c:v>
                </c:pt>
                <c:pt idx="4392">
                  <c:v>2.2129142203000001</c:v>
                </c:pt>
                <c:pt idx="4393">
                  <c:v>4.8216079004000001</c:v>
                </c:pt>
                <c:pt idx="4394">
                  <c:v>2.1882097514000001</c:v>
                </c:pt>
                <c:pt idx="4395">
                  <c:v>3.9696501836999998</c:v>
                </c:pt>
                <c:pt idx="4396">
                  <c:v>-10.725529080499999</c:v>
                </c:pt>
                <c:pt idx="4397">
                  <c:v>-11.4541847924</c:v>
                </c:pt>
                <c:pt idx="4398">
                  <c:v>4.4673246442999996</c:v>
                </c:pt>
                <c:pt idx="4399">
                  <c:v>-9.7225583924999999</c:v>
                </c:pt>
                <c:pt idx="4400">
                  <c:v>2.2019086520000002</c:v>
                </c:pt>
                <c:pt idx="4401">
                  <c:v>4.1543893373999996</c:v>
                </c:pt>
                <c:pt idx="4402">
                  <c:v>2.8548131719000001</c:v>
                </c:pt>
                <c:pt idx="4403">
                  <c:v>2.3885200590000002</c:v>
                </c:pt>
                <c:pt idx="4404">
                  <c:v>-9.0372438293999995</c:v>
                </c:pt>
                <c:pt idx="4405">
                  <c:v>3.2880282118999999</c:v>
                </c:pt>
                <c:pt idx="4406">
                  <c:v>2.6136317457999998</c:v>
                </c:pt>
                <c:pt idx="4407">
                  <c:v>-10.3670444269</c:v>
                </c:pt>
                <c:pt idx="4408">
                  <c:v>3.2961710202000001</c:v>
                </c:pt>
                <c:pt idx="4409">
                  <c:v>-10.274611286100001</c:v>
                </c:pt>
                <c:pt idx="4410">
                  <c:v>3.2765677071999999</c:v>
                </c:pt>
                <c:pt idx="4411">
                  <c:v>-9.6259511760999992</c:v>
                </c:pt>
                <c:pt idx="4412">
                  <c:v>3.7528681407</c:v>
                </c:pt>
                <c:pt idx="4413">
                  <c:v>1.437488828</c:v>
                </c:pt>
                <c:pt idx="4414">
                  <c:v>3.2691637024000002</c:v>
                </c:pt>
                <c:pt idx="4415">
                  <c:v>2.3567385026999998</c:v>
                </c:pt>
                <c:pt idx="4416">
                  <c:v>4.7594289672999999</c:v>
                </c:pt>
                <c:pt idx="4417">
                  <c:v>2.7452839925000001</c:v>
                </c:pt>
                <c:pt idx="4418">
                  <c:v>2.8893873151</c:v>
                </c:pt>
                <c:pt idx="4419">
                  <c:v>3.3730274404</c:v>
                </c:pt>
                <c:pt idx="4420">
                  <c:v>1.5083998196999999</c:v>
                </c:pt>
                <c:pt idx="4421">
                  <c:v>3.9938252751999999</c:v>
                </c:pt>
                <c:pt idx="4422">
                  <c:v>4.4658260255000002</c:v>
                </c:pt>
                <c:pt idx="4423">
                  <c:v>-9.3705169896000005</c:v>
                </c:pt>
                <c:pt idx="4424">
                  <c:v>2.9281167661</c:v>
                </c:pt>
                <c:pt idx="4425">
                  <c:v>2.5226669142999998</c:v>
                </c:pt>
                <c:pt idx="4426">
                  <c:v>2.6541955669999999</c:v>
                </c:pt>
                <c:pt idx="4427">
                  <c:v>4.2657252115000004</c:v>
                </c:pt>
                <c:pt idx="4428">
                  <c:v>-9.8433770563999996</c:v>
                </c:pt>
                <c:pt idx="4429">
                  <c:v>1.4064740687999999</c:v>
                </c:pt>
                <c:pt idx="4430">
                  <c:v>-10.4935710547</c:v>
                </c:pt>
                <c:pt idx="4431">
                  <c:v>-10.6113776557</c:v>
                </c:pt>
                <c:pt idx="4432">
                  <c:v>3.0321839316000001</c:v>
                </c:pt>
                <c:pt idx="4433">
                  <c:v>2.2009962862000001</c:v>
                </c:pt>
                <c:pt idx="4434">
                  <c:v>2.2702009858999999</c:v>
                </c:pt>
                <c:pt idx="4435">
                  <c:v>2.0570363528</c:v>
                </c:pt>
                <c:pt idx="4436">
                  <c:v>6.2808685960000004</c:v>
                </c:pt>
                <c:pt idx="4437">
                  <c:v>2.3992818831</c:v>
                </c:pt>
                <c:pt idx="4438">
                  <c:v>-11.3854529146</c:v>
                </c:pt>
                <c:pt idx="4439">
                  <c:v>-9.4679197693999999</c:v>
                </c:pt>
                <c:pt idx="4440">
                  <c:v>-10.3259922627</c:v>
                </c:pt>
                <c:pt idx="4441">
                  <c:v>5.8201824787999996</c:v>
                </c:pt>
                <c:pt idx="4442">
                  <c:v>2.0485252987</c:v>
                </c:pt>
                <c:pt idx="4443">
                  <c:v>2.5232950536000001</c:v>
                </c:pt>
                <c:pt idx="4444">
                  <c:v>0.81116940339999999</c:v>
                </c:pt>
                <c:pt idx="4445">
                  <c:v>1.0170742406</c:v>
                </c:pt>
                <c:pt idx="4446">
                  <c:v>4.1683213265000001</c:v>
                </c:pt>
                <c:pt idx="4447">
                  <c:v>4.6716981174000001</c:v>
                </c:pt>
                <c:pt idx="4448">
                  <c:v>4.5383864260999998</c:v>
                </c:pt>
                <c:pt idx="4449">
                  <c:v>3.7761448118000001</c:v>
                </c:pt>
                <c:pt idx="4450">
                  <c:v>-9.5707613388000006</c:v>
                </c:pt>
                <c:pt idx="4451">
                  <c:v>-10.2364508672</c:v>
                </c:pt>
                <c:pt idx="4452">
                  <c:v>5.6474262986000001</c:v>
                </c:pt>
                <c:pt idx="4453">
                  <c:v>-10.0400358838</c:v>
                </c:pt>
                <c:pt idx="4454">
                  <c:v>0.63109809839999997</c:v>
                </c:pt>
                <c:pt idx="4455">
                  <c:v>4.6429986189000001</c:v>
                </c:pt>
                <c:pt idx="4456">
                  <c:v>-11.381686806599999</c:v>
                </c:pt>
                <c:pt idx="4457">
                  <c:v>-11.6311596819</c:v>
                </c:pt>
                <c:pt idx="4458">
                  <c:v>-10.802639702800001</c:v>
                </c:pt>
                <c:pt idx="4459">
                  <c:v>4.5337172933999996</c:v>
                </c:pt>
                <c:pt idx="4460">
                  <c:v>3.2409750204000001</c:v>
                </c:pt>
                <c:pt idx="4461">
                  <c:v>2.9162569815000001</c:v>
                </c:pt>
                <c:pt idx="4462">
                  <c:v>-10.745813827799999</c:v>
                </c:pt>
                <c:pt idx="4463">
                  <c:v>3.7072429090000001</c:v>
                </c:pt>
                <c:pt idx="4464">
                  <c:v>4.1459783923</c:v>
                </c:pt>
                <c:pt idx="4465">
                  <c:v>-11.726299151399999</c:v>
                </c:pt>
                <c:pt idx="4466">
                  <c:v>2.2023021204000002</c:v>
                </c:pt>
                <c:pt idx="4467">
                  <c:v>4.7243112598000003</c:v>
                </c:pt>
                <c:pt idx="4468">
                  <c:v>0.18601494630000001</c:v>
                </c:pt>
                <c:pt idx="4469">
                  <c:v>-10.1753406846</c:v>
                </c:pt>
                <c:pt idx="4470">
                  <c:v>1.9051346672</c:v>
                </c:pt>
                <c:pt idx="4471">
                  <c:v>4.2398660609999999</c:v>
                </c:pt>
                <c:pt idx="4472">
                  <c:v>-10.7438490765</c:v>
                </c:pt>
                <c:pt idx="4473">
                  <c:v>1.3702757642000001</c:v>
                </c:pt>
                <c:pt idx="4474">
                  <c:v>3.5059215246000002</c:v>
                </c:pt>
                <c:pt idx="4475">
                  <c:v>3.7370982071999999</c:v>
                </c:pt>
                <c:pt idx="4476">
                  <c:v>-10.5669495405</c:v>
                </c:pt>
                <c:pt idx="4477">
                  <c:v>0.69791850040000003</c:v>
                </c:pt>
                <c:pt idx="4478">
                  <c:v>2.1812898710000002</c:v>
                </c:pt>
                <c:pt idx="4479">
                  <c:v>1.3827658679999999</c:v>
                </c:pt>
                <c:pt idx="4480">
                  <c:v>2.9247900189</c:v>
                </c:pt>
                <c:pt idx="4481">
                  <c:v>2.1022208404999998</c:v>
                </c:pt>
                <c:pt idx="4482">
                  <c:v>2.8692588053999999</c:v>
                </c:pt>
                <c:pt idx="4483">
                  <c:v>-1.3958355513</c:v>
                </c:pt>
                <c:pt idx="4484">
                  <c:v>-10.806820032299999</c:v>
                </c:pt>
                <c:pt idx="4485">
                  <c:v>1.6231270553999999</c:v>
                </c:pt>
                <c:pt idx="4486">
                  <c:v>-10.7798935857</c:v>
                </c:pt>
                <c:pt idx="4487">
                  <c:v>-11.2986940942</c:v>
                </c:pt>
                <c:pt idx="4488">
                  <c:v>1.1737943127999999</c:v>
                </c:pt>
                <c:pt idx="4489">
                  <c:v>3.0389690968999998</c:v>
                </c:pt>
                <c:pt idx="4490">
                  <c:v>-10.8086100031</c:v>
                </c:pt>
                <c:pt idx="4491">
                  <c:v>3.2662227967000002</c:v>
                </c:pt>
                <c:pt idx="4492">
                  <c:v>3.0858013960999999</c:v>
                </c:pt>
                <c:pt idx="4493">
                  <c:v>-11.215442918300001</c:v>
                </c:pt>
                <c:pt idx="4494">
                  <c:v>4.8742535814999997</c:v>
                </c:pt>
                <c:pt idx="4495">
                  <c:v>4.1821262593000004</c:v>
                </c:pt>
                <c:pt idx="4496">
                  <c:v>2.8878412920000001</c:v>
                </c:pt>
                <c:pt idx="4497">
                  <c:v>-11.784205526299999</c:v>
                </c:pt>
                <c:pt idx="4498">
                  <c:v>2.2941414064000001</c:v>
                </c:pt>
                <c:pt idx="4499">
                  <c:v>3.5237905775999998</c:v>
                </c:pt>
                <c:pt idx="4500">
                  <c:v>3.0650220700999999</c:v>
                </c:pt>
                <c:pt idx="4501">
                  <c:v>-9.2339021750000008</c:v>
                </c:pt>
                <c:pt idx="4502">
                  <c:v>-12.286306677200001</c:v>
                </c:pt>
                <c:pt idx="4503">
                  <c:v>-10.240712372799999</c:v>
                </c:pt>
                <c:pt idx="4504">
                  <c:v>4.1549306330000002</c:v>
                </c:pt>
                <c:pt idx="4505">
                  <c:v>-11.1369028253</c:v>
                </c:pt>
                <c:pt idx="4506">
                  <c:v>-9.1971017809000006</c:v>
                </c:pt>
                <c:pt idx="4507">
                  <c:v>1.9618944522999999</c:v>
                </c:pt>
                <c:pt idx="4508">
                  <c:v>2.8059781088000002</c:v>
                </c:pt>
                <c:pt idx="4509">
                  <c:v>2.6589415072000002</c:v>
                </c:pt>
                <c:pt idx="4510">
                  <c:v>3.8191169703000001</c:v>
                </c:pt>
                <c:pt idx="4511">
                  <c:v>-10.5500385906</c:v>
                </c:pt>
                <c:pt idx="4512">
                  <c:v>2.6153270636000001</c:v>
                </c:pt>
                <c:pt idx="4513">
                  <c:v>-10.337393262000001</c:v>
                </c:pt>
                <c:pt idx="4514">
                  <c:v>-9.3519945495000005</c:v>
                </c:pt>
                <c:pt idx="4515">
                  <c:v>1.1270720012</c:v>
                </c:pt>
                <c:pt idx="4516">
                  <c:v>-11.1422646094</c:v>
                </c:pt>
                <c:pt idx="4517">
                  <c:v>2.9436078164000001</c:v>
                </c:pt>
                <c:pt idx="4518">
                  <c:v>1.5224485869</c:v>
                </c:pt>
                <c:pt idx="4519">
                  <c:v>5.8459999591000003</c:v>
                </c:pt>
                <c:pt idx="4520">
                  <c:v>2.7543683547</c:v>
                </c:pt>
                <c:pt idx="4521">
                  <c:v>3.4931405795999999</c:v>
                </c:pt>
                <c:pt idx="4522">
                  <c:v>-9.7697737638</c:v>
                </c:pt>
                <c:pt idx="4523">
                  <c:v>1.7887938576</c:v>
                </c:pt>
                <c:pt idx="4524">
                  <c:v>1.2674022034000001</c:v>
                </c:pt>
                <c:pt idx="4525">
                  <c:v>-9.8783210136000008</c:v>
                </c:pt>
                <c:pt idx="4526">
                  <c:v>3.478985121</c:v>
                </c:pt>
                <c:pt idx="4527">
                  <c:v>4.7079780491000003</c:v>
                </c:pt>
                <c:pt idx="4528">
                  <c:v>-9.5358362622000001</c:v>
                </c:pt>
                <c:pt idx="4529">
                  <c:v>3.4304239655000002</c:v>
                </c:pt>
                <c:pt idx="4530">
                  <c:v>3.7143520927</c:v>
                </c:pt>
                <c:pt idx="4531">
                  <c:v>1.6684221984000001</c:v>
                </c:pt>
                <c:pt idx="4532">
                  <c:v>3.0961351408</c:v>
                </c:pt>
                <c:pt idx="4533">
                  <c:v>3.9277995605</c:v>
                </c:pt>
                <c:pt idx="4534">
                  <c:v>2.8055425870000001</c:v>
                </c:pt>
                <c:pt idx="4535">
                  <c:v>4.9972066937999999</c:v>
                </c:pt>
                <c:pt idx="4536">
                  <c:v>2.7136777336</c:v>
                </c:pt>
                <c:pt idx="4537">
                  <c:v>3.0506611484000001</c:v>
                </c:pt>
                <c:pt idx="4538">
                  <c:v>4.5109817511000001</c:v>
                </c:pt>
                <c:pt idx="4539">
                  <c:v>0.33117798640000001</c:v>
                </c:pt>
                <c:pt idx="4540">
                  <c:v>-11.165138517600001</c:v>
                </c:pt>
                <c:pt idx="4541">
                  <c:v>-10.4195947722</c:v>
                </c:pt>
                <c:pt idx="4542">
                  <c:v>4.7515802104000002</c:v>
                </c:pt>
                <c:pt idx="4543">
                  <c:v>1.7692252503999999</c:v>
                </c:pt>
                <c:pt idx="4544">
                  <c:v>1.0000530523</c:v>
                </c:pt>
                <c:pt idx="4545">
                  <c:v>-10.461149930099999</c:v>
                </c:pt>
                <c:pt idx="4546">
                  <c:v>1.0848590703000001</c:v>
                </c:pt>
                <c:pt idx="4547">
                  <c:v>-10.8378813453</c:v>
                </c:pt>
                <c:pt idx="4548">
                  <c:v>1.2912785457</c:v>
                </c:pt>
                <c:pt idx="4549">
                  <c:v>-10.485951939</c:v>
                </c:pt>
                <c:pt idx="4550">
                  <c:v>-11.111835663800001</c:v>
                </c:pt>
                <c:pt idx="4551">
                  <c:v>3.2711828127999998</c:v>
                </c:pt>
                <c:pt idx="4552">
                  <c:v>3.6888060424</c:v>
                </c:pt>
                <c:pt idx="4553">
                  <c:v>1.5614632718000001</c:v>
                </c:pt>
                <c:pt idx="4554">
                  <c:v>2.6673889650999998</c:v>
                </c:pt>
                <c:pt idx="4555">
                  <c:v>3.0081348461999999</c:v>
                </c:pt>
                <c:pt idx="4556">
                  <c:v>2.2708907469000001</c:v>
                </c:pt>
                <c:pt idx="4557">
                  <c:v>-11.2709039434</c:v>
                </c:pt>
                <c:pt idx="4558">
                  <c:v>3.431692784</c:v>
                </c:pt>
                <c:pt idx="4559">
                  <c:v>1.7867028273000001</c:v>
                </c:pt>
                <c:pt idx="4560">
                  <c:v>3.7214655002999999</c:v>
                </c:pt>
                <c:pt idx="4561">
                  <c:v>2.8233625839999998</c:v>
                </c:pt>
                <c:pt idx="4562">
                  <c:v>6.1306104677000004</c:v>
                </c:pt>
                <c:pt idx="4563">
                  <c:v>1.2378194461000001</c:v>
                </c:pt>
                <c:pt idx="4564">
                  <c:v>-11.549098154999999</c:v>
                </c:pt>
                <c:pt idx="4565">
                  <c:v>2.1402791664</c:v>
                </c:pt>
                <c:pt idx="4566">
                  <c:v>1.1676376814</c:v>
                </c:pt>
                <c:pt idx="4567">
                  <c:v>4.7288325554000004</c:v>
                </c:pt>
                <c:pt idx="4568">
                  <c:v>3.0388692011999998</c:v>
                </c:pt>
                <c:pt idx="4569">
                  <c:v>4.3711016092000001</c:v>
                </c:pt>
                <c:pt idx="4570">
                  <c:v>1.4194622735</c:v>
                </c:pt>
                <c:pt idx="4571">
                  <c:v>-8.2290009533999999</c:v>
                </c:pt>
                <c:pt idx="4572">
                  <c:v>-12.148619867300001</c:v>
                </c:pt>
                <c:pt idx="4573">
                  <c:v>1.9673328535000001</c:v>
                </c:pt>
                <c:pt idx="4574">
                  <c:v>4.0732970988000003</c:v>
                </c:pt>
                <c:pt idx="4575">
                  <c:v>1.5569405761999999</c:v>
                </c:pt>
                <c:pt idx="4576">
                  <c:v>2.7824218706999999</c:v>
                </c:pt>
                <c:pt idx="4577">
                  <c:v>-9.9141971471999994</c:v>
                </c:pt>
                <c:pt idx="4578">
                  <c:v>-9.8544674763</c:v>
                </c:pt>
                <c:pt idx="4579">
                  <c:v>-11.451882206800001</c:v>
                </c:pt>
                <c:pt idx="4580">
                  <c:v>-11.5896311154</c:v>
                </c:pt>
                <c:pt idx="4581">
                  <c:v>1.9753143179999999</c:v>
                </c:pt>
                <c:pt idx="4582">
                  <c:v>3.3605904065000001</c:v>
                </c:pt>
                <c:pt idx="4583">
                  <c:v>2.3254588552</c:v>
                </c:pt>
                <c:pt idx="4584">
                  <c:v>2.0017395517000001</c:v>
                </c:pt>
                <c:pt idx="4585">
                  <c:v>-11.8800450093</c:v>
                </c:pt>
                <c:pt idx="4586">
                  <c:v>1.5658116006</c:v>
                </c:pt>
                <c:pt idx="4587">
                  <c:v>2.9777519164999999</c:v>
                </c:pt>
                <c:pt idx="4588">
                  <c:v>2.4574399658999999</c:v>
                </c:pt>
                <c:pt idx="4589">
                  <c:v>3.5034599456</c:v>
                </c:pt>
                <c:pt idx="4590">
                  <c:v>2.0143431923000001</c:v>
                </c:pt>
                <c:pt idx="4591">
                  <c:v>-11.469733009</c:v>
                </c:pt>
                <c:pt idx="4592">
                  <c:v>3.0518557807</c:v>
                </c:pt>
                <c:pt idx="4593">
                  <c:v>2.7654620521000002</c:v>
                </c:pt>
                <c:pt idx="4594">
                  <c:v>-10.739554307500001</c:v>
                </c:pt>
                <c:pt idx="4595">
                  <c:v>-10.3443509241</c:v>
                </c:pt>
                <c:pt idx="4596">
                  <c:v>-8.6603311303999995</c:v>
                </c:pt>
                <c:pt idx="4597">
                  <c:v>2.1737072291000001</c:v>
                </c:pt>
                <c:pt idx="4598">
                  <c:v>2.3279698422999999</c:v>
                </c:pt>
                <c:pt idx="4599">
                  <c:v>2.6731583426999999</c:v>
                </c:pt>
                <c:pt idx="4600">
                  <c:v>-10.856436545499999</c:v>
                </c:pt>
                <c:pt idx="4601">
                  <c:v>-10.508843561000001</c:v>
                </c:pt>
                <c:pt idx="4602">
                  <c:v>-9.6824611518000001</c:v>
                </c:pt>
                <c:pt idx="4603">
                  <c:v>-10.797250911400001</c:v>
                </c:pt>
                <c:pt idx="4604">
                  <c:v>4.9454437674999996</c:v>
                </c:pt>
                <c:pt idx="4605">
                  <c:v>0.64983709310000004</c:v>
                </c:pt>
                <c:pt idx="4606">
                  <c:v>4.8859667414999999</c:v>
                </c:pt>
                <c:pt idx="4607">
                  <c:v>0.72349834670000002</c:v>
                </c:pt>
                <c:pt idx="4608">
                  <c:v>-10.4622881119</c:v>
                </c:pt>
                <c:pt idx="4609">
                  <c:v>-10.890688455499999</c:v>
                </c:pt>
                <c:pt idx="4610">
                  <c:v>-10.6497068174</c:v>
                </c:pt>
                <c:pt idx="4611">
                  <c:v>2.6067329069</c:v>
                </c:pt>
                <c:pt idx="4612">
                  <c:v>2.9826375138999999</c:v>
                </c:pt>
                <c:pt idx="4613">
                  <c:v>-10.7460920585</c:v>
                </c:pt>
                <c:pt idx="4614">
                  <c:v>-11.0231716695</c:v>
                </c:pt>
                <c:pt idx="4615">
                  <c:v>1.086429705</c:v>
                </c:pt>
                <c:pt idx="4616">
                  <c:v>-8.8416131002</c:v>
                </c:pt>
                <c:pt idx="4617">
                  <c:v>-10.607597245099999</c:v>
                </c:pt>
                <c:pt idx="4618">
                  <c:v>-9.0668889999999999E-4</c:v>
                </c:pt>
                <c:pt idx="4619">
                  <c:v>-10.624061286</c:v>
                </c:pt>
                <c:pt idx="4620">
                  <c:v>2.1858830886999998</c:v>
                </c:pt>
                <c:pt idx="4621">
                  <c:v>-12.7275659469</c:v>
                </c:pt>
                <c:pt idx="4622">
                  <c:v>-10.4332482702</c:v>
                </c:pt>
                <c:pt idx="4623">
                  <c:v>-9.3844188860000006</c:v>
                </c:pt>
                <c:pt idx="4624">
                  <c:v>-11.8330055336</c:v>
                </c:pt>
                <c:pt idx="4625">
                  <c:v>3.2156297814000001</c:v>
                </c:pt>
                <c:pt idx="4626">
                  <c:v>2.6903946017</c:v>
                </c:pt>
                <c:pt idx="4627">
                  <c:v>3.1026671233999998</c:v>
                </c:pt>
                <c:pt idx="4628">
                  <c:v>4.5614572509000002</c:v>
                </c:pt>
                <c:pt idx="4629">
                  <c:v>-9.5656828319000002</c:v>
                </c:pt>
                <c:pt idx="4630">
                  <c:v>3.2445943459</c:v>
                </c:pt>
                <c:pt idx="4631">
                  <c:v>1.6336081492000001</c:v>
                </c:pt>
                <c:pt idx="4632">
                  <c:v>2.6233686503999998</c:v>
                </c:pt>
                <c:pt idx="4633">
                  <c:v>2.2797489782999998</c:v>
                </c:pt>
                <c:pt idx="4634">
                  <c:v>5.7562499911999998</c:v>
                </c:pt>
                <c:pt idx="4635">
                  <c:v>2.4343231375999999</c:v>
                </c:pt>
                <c:pt idx="4636">
                  <c:v>-11.7949301632</c:v>
                </c:pt>
                <c:pt idx="4637">
                  <c:v>-10.3189611317</c:v>
                </c:pt>
                <c:pt idx="4638">
                  <c:v>-9.8895618817000006</c:v>
                </c:pt>
                <c:pt idx="4639">
                  <c:v>1.0837755903999999</c:v>
                </c:pt>
                <c:pt idx="4640">
                  <c:v>-11.149479063599999</c:v>
                </c:pt>
                <c:pt idx="4641">
                  <c:v>-9.3768644860000006</c:v>
                </c:pt>
                <c:pt idx="4642">
                  <c:v>-10.6192338376</c:v>
                </c:pt>
                <c:pt idx="4643">
                  <c:v>2.7731612999999999</c:v>
                </c:pt>
                <c:pt idx="4644">
                  <c:v>3.2381064481999999</c:v>
                </c:pt>
                <c:pt idx="4645">
                  <c:v>2.2262232687000001</c:v>
                </c:pt>
                <c:pt idx="4646">
                  <c:v>1.5700598911000001</c:v>
                </c:pt>
                <c:pt idx="4647">
                  <c:v>4.3986820592000004</c:v>
                </c:pt>
                <c:pt idx="4648">
                  <c:v>2.7537271285</c:v>
                </c:pt>
                <c:pt idx="4649">
                  <c:v>3.4591239353000001</c:v>
                </c:pt>
                <c:pt idx="4650">
                  <c:v>-10.644193124299999</c:v>
                </c:pt>
                <c:pt idx="4651">
                  <c:v>1.8995605665999999</c:v>
                </c:pt>
                <c:pt idx="4652">
                  <c:v>-11.2387201008</c:v>
                </c:pt>
                <c:pt idx="4653">
                  <c:v>1.5177249198</c:v>
                </c:pt>
                <c:pt idx="4654">
                  <c:v>-10.4856267768</c:v>
                </c:pt>
                <c:pt idx="4655">
                  <c:v>0.90242572409999999</c:v>
                </c:pt>
                <c:pt idx="4656">
                  <c:v>-8.7324950871000002</c:v>
                </c:pt>
                <c:pt idx="4657">
                  <c:v>-10.6544728171</c:v>
                </c:pt>
                <c:pt idx="4658">
                  <c:v>-0.23499365150000001</c:v>
                </c:pt>
                <c:pt idx="4659">
                  <c:v>-9.8308244267999996</c:v>
                </c:pt>
                <c:pt idx="4660">
                  <c:v>1.5561530449000001</c:v>
                </c:pt>
                <c:pt idx="4661">
                  <c:v>-11.2086121841</c:v>
                </c:pt>
                <c:pt idx="4662">
                  <c:v>3.2896207661000001</c:v>
                </c:pt>
                <c:pt idx="4663">
                  <c:v>3.0370091301</c:v>
                </c:pt>
                <c:pt idx="4664">
                  <c:v>-10.4473694074</c:v>
                </c:pt>
                <c:pt idx="4665">
                  <c:v>1.4372568633</c:v>
                </c:pt>
                <c:pt idx="4666">
                  <c:v>2.141338513</c:v>
                </c:pt>
                <c:pt idx="4667">
                  <c:v>-9.5096914542000004</c:v>
                </c:pt>
                <c:pt idx="4668">
                  <c:v>-10.470389038</c:v>
                </c:pt>
                <c:pt idx="4669">
                  <c:v>3.8402601281000002</c:v>
                </c:pt>
                <c:pt idx="4670">
                  <c:v>-10.290611717799999</c:v>
                </c:pt>
                <c:pt idx="4671">
                  <c:v>2.3244607151999999</c:v>
                </c:pt>
                <c:pt idx="4672">
                  <c:v>-10.2340742405</c:v>
                </c:pt>
                <c:pt idx="4673">
                  <c:v>1.3876522659999999</c:v>
                </c:pt>
                <c:pt idx="4674">
                  <c:v>2.2279712044000002</c:v>
                </c:pt>
                <c:pt idx="4675">
                  <c:v>-10.183257254500001</c:v>
                </c:pt>
                <c:pt idx="4676">
                  <c:v>-11.2364915096</c:v>
                </c:pt>
                <c:pt idx="4677">
                  <c:v>1.1369954591</c:v>
                </c:pt>
                <c:pt idx="4678">
                  <c:v>-10.6431045064</c:v>
                </c:pt>
                <c:pt idx="4679">
                  <c:v>1.383958633</c:v>
                </c:pt>
                <c:pt idx="4680">
                  <c:v>1.5130944244</c:v>
                </c:pt>
                <c:pt idx="4681">
                  <c:v>2.9458455730000002</c:v>
                </c:pt>
                <c:pt idx="4682">
                  <c:v>-10.621009986700001</c:v>
                </c:pt>
                <c:pt idx="4683">
                  <c:v>-10.0557932466</c:v>
                </c:pt>
                <c:pt idx="4684">
                  <c:v>2.9327750772000001</c:v>
                </c:pt>
                <c:pt idx="4685">
                  <c:v>-9.2799554745999995</c:v>
                </c:pt>
                <c:pt idx="4686">
                  <c:v>-10.6946155303</c:v>
                </c:pt>
                <c:pt idx="4687">
                  <c:v>4.5207648112000003</c:v>
                </c:pt>
                <c:pt idx="4688">
                  <c:v>-10.2755496897</c:v>
                </c:pt>
                <c:pt idx="4689">
                  <c:v>2.5939807828000001</c:v>
                </c:pt>
                <c:pt idx="4690">
                  <c:v>3.3527657306999998</c:v>
                </c:pt>
                <c:pt idx="4691">
                  <c:v>3.0607763412</c:v>
                </c:pt>
                <c:pt idx="4692">
                  <c:v>2.2917237573000002</c:v>
                </c:pt>
                <c:pt idx="4693">
                  <c:v>-11.918768076099999</c:v>
                </c:pt>
                <c:pt idx="4694">
                  <c:v>2.5157019552</c:v>
                </c:pt>
                <c:pt idx="4695">
                  <c:v>2.4770474094999999</c:v>
                </c:pt>
                <c:pt idx="4696">
                  <c:v>1.6762779128</c:v>
                </c:pt>
                <c:pt idx="4697">
                  <c:v>-12.5117478645</c:v>
                </c:pt>
                <c:pt idx="4698">
                  <c:v>1.9578664483999999</c:v>
                </c:pt>
                <c:pt idx="4699">
                  <c:v>3.2264683781999999</c:v>
                </c:pt>
                <c:pt idx="4700">
                  <c:v>-11.5920798624</c:v>
                </c:pt>
                <c:pt idx="4701">
                  <c:v>3.6135499852000001</c:v>
                </c:pt>
                <c:pt idx="4702">
                  <c:v>3.4975717794999999</c:v>
                </c:pt>
                <c:pt idx="4703">
                  <c:v>3.1325092626000002</c:v>
                </c:pt>
                <c:pt idx="4704">
                  <c:v>3.1147988665000002</c:v>
                </c:pt>
                <c:pt idx="4705">
                  <c:v>-11.417567950600001</c:v>
                </c:pt>
                <c:pt idx="4706">
                  <c:v>4.1405975205000001</c:v>
                </c:pt>
                <c:pt idx="4707">
                  <c:v>-11.590611687199999</c:v>
                </c:pt>
                <c:pt idx="4708">
                  <c:v>2.1343418717999998</c:v>
                </c:pt>
                <c:pt idx="4709">
                  <c:v>-12.4492548162</c:v>
                </c:pt>
                <c:pt idx="4710">
                  <c:v>1.8692919818</c:v>
                </c:pt>
                <c:pt idx="4711">
                  <c:v>0.82669144459999999</c:v>
                </c:pt>
                <c:pt idx="4712">
                  <c:v>2.5488317177000002</c:v>
                </c:pt>
                <c:pt idx="4713">
                  <c:v>-9.5744509633000003</c:v>
                </c:pt>
                <c:pt idx="4714">
                  <c:v>4.3485697955999996</c:v>
                </c:pt>
                <c:pt idx="4715">
                  <c:v>5.5676157545000002</c:v>
                </c:pt>
                <c:pt idx="4716">
                  <c:v>1.872709537</c:v>
                </c:pt>
                <c:pt idx="4717">
                  <c:v>-10.715203990899999</c:v>
                </c:pt>
                <c:pt idx="4718">
                  <c:v>1.8929148954999999</c:v>
                </c:pt>
                <c:pt idx="4719">
                  <c:v>-9.8011485787999995</c:v>
                </c:pt>
                <c:pt idx="4720">
                  <c:v>-9.3327643204000008</c:v>
                </c:pt>
                <c:pt idx="4721">
                  <c:v>1.7713449952</c:v>
                </c:pt>
                <c:pt idx="4722">
                  <c:v>-12.795610186499999</c:v>
                </c:pt>
                <c:pt idx="4723">
                  <c:v>-10.500255904399999</c:v>
                </c:pt>
                <c:pt idx="4724">
                  <c:v>3.8960512898999999</c:v>
                </c:pt>
                <c:pt idx="4725">
                  <c:v>3.0415095271000001</c:v>
                </c:pt>
                <c:pt idx="4726">
                  <c:v>3.6154352383999999</c:v>
                </c:pt>
                <c:pt idx="4727">
                  <c:v>2.4939824115000002</c:v>
                </c:pt>
                <c:pt idx="4728">
                  <c:v>4.3509207641999996</c:v>
                </c:pt>
                <c:pt idx="4729">
                  <c:v>3.1815865395</c:v>
                </c:pt>
                <c:pt idx="4730">
                  <c:v>1.5798119221</c:v>
                </c:pt>
                <c:pt idx="4731">
                  <c:v>3.1725972228999999</c:v>
                </c:pt>
                <c:pt idx="4732">
                  <c:v>1.2760464236</c:v>
                </c:pt>
                <c:pt idx="4733">
                  <c:v>2.9203704099999999</c:v>
                </c:pt>
                <c:pt idx="4734">
                  <c:v>3.7079566612999999</c:v>
                </c:pt>
                <c:pt idx="4735">
                  <c:v>4.3018647236999996</c:v>
                </c:pt>
                <c:pt idx="4736">
                  <c:v>-9.7761316027999996</c:v>
                </c:pt>
                <c:pt idx="4737">
                  <c:v>1.946150286</c:v>
                </c:pt>
                <c:pt idx="4738">
                  <c:v>2.4870111863000002</c:v>
                </c:pt>
                <c:pt idx="4739">
                  <c:v>4.3413233388999997</c:v>
                </c:pt>
                <c:pt idx="4740">
                  <c:v>2.1317012654999998</c:v>
                </c:pt>
                <c:pt idx="4741">
                  <c:v>-8.6030667691999998</c:v>
                </c:pt>
                <c:pt idx="4742">
                  <c:v>-10.930221337600001</c:v>
                </c:pt>
                <c:pt idx="4743">
                  <c:v>1.7704039542000001</c:v>
                </c:pt>
                <c:pt idx="4744">
                  <c:v>-11.240693392400001</c:v>
                </c:pt>
                <c:pt idx="4745">
                  <c:v>5.3274036663000004</c:v>
                </c:pt>
                <c:pt idx="4746">
                  <c:v>3.2764213303999998</c:v>
                </c:pt>
                <c:pt idx="4747">
                  <c:v>-9.4253185866999996</c:v>
                </c:pt>
                <c:pt idx="4748">
                  <c:v>3.3734322060999999</c:v>
                </c:pt>
                <c:pt idx="4749">
                  <c:v>-11.719189291899999</c:v>
                </c:pt>
                <c:pt idx="4750">
                  <c:v>3.8956658132999999</c:v>
                </c:pt>
                <c:pt idx="4751">
                  <c:v>3.2436212981999999</c:v>
                </c:pt>
                <c:pt idx="4752">
                  <c:v>-11.1347181182</c:v>
                </c:pt>
                <c:pt idx="4753">
                  <c:v>-9.7396030462999992</c:v>
                </c:pt>
                <c:pt idx="4754">
                  <c:v>-13.5791611592</c:v>
                </c:pt>
                <c:pt idx="4755">
                  <c:v>2.3786656653999998</c:v>
                </c:pt>
                <c:pt idx="4756">
                  <c:v>-10.2820988417</c:v>
                </c:pt>
                <c:pt idx="4757">
                  <c:v>2.1674456312000001</c:v>
                </c:pt>
                <c:pt idx="4758">
                  <c:v>-9.9771153840999993</c:v>
                </c:pt>
                <c:pt idx="4759">
                  <c:v>4.5704549380000001</c:v>
                </c:pt>
                <c:pt idx="4760">
                  <c:v>2.7744457377999998</c:v>
                </c:pt>
                <c:pt idx="4761">
                  <c:v>-10.6972311891</c:v>
                </c:pt>
                <c:pt idx="4762">
                  <c:v>2.8033648187</c:v>
                </c:pt>
                <c:pt idx="4763">
                  <c:v>2.9936417844999998</c:v>
                </c:pt>
                <c:pt idx="4764">
                  <c:v>4.5942023810999997</c:v>
                </c:pt>
                <c:pt idx="4765">
                  <c:v>2.5225169628000002</c:v>
                </c:pt>
                <c:pt idx="4766">
                  <c:v>-10.017185406299999</c:v>
                </c:pt>
                <c:pt idx="4767">
                  <c:v>-11.2385802224</c:v>
                </c:pt>
                <c:pt idx="4768">
                  <c:v>-12.1659839376</c:v>
                </c:pt>
                <c:pt idx="4769">
                  <c:v>-10.863592817700001</c:v>
                </c:pt>
                <c:pt idx="4770">
                  <c:v>-9.1396900779999992</c:v>
                </c:pt>
                <c:pt idx="4771">
                  <c:v>2.2211795985</c:v>
                </c:pt>
                <c:pt idx="4772">
                  <c:v>1.9431022466000001</c:v>
                </c:pt>
                <c:pt idx="4773">
                  <c:v>4.1180325792000003</c:v>
                </c:pt>
                <c:pt idx="4774">
                  <c:v>2.5789120422999998</c:v>
                </c:pt>
                <c:pt idx="4775">
                  <c:v>3.8792007461</c:v>
                </c:pt>
                <c:pt idx="4776">
                  <c:v>3.7631862944000001</c:v>
                </c:pt>
                <c:pt idx="4777">
                  <c:v>-13.044340677599999</c:v>
                </c:pt>
                <c:pt idx="4778">
                  <c:v>4.0480589551000001</c:v>
                </c:pt>
                <c:pt idx="4779">
                  <c:v>2.3271210401000002</c:v>
                </c:pt>
                <c:pt idx="4780">
                  <c:v>2.2802558965999999</c:v>
                </c:pt>
                <c:pt idx="4781">
                  <c:v>1.6238442771999999</c:v>
                </c:pt>
                <c:pt idx="4782">
                  <c:v>1.5769968511000001</c:v>
                </c:pt>
                <c:pt idx="4783">
                  <c:v>2.8322653361999999</c:v>
                </c:pt>
                <c:pt idx="4784">
                  <c:v>-11.7066108193</c:v>
                </c:pt>
                <c:pt idx="4785">
                  <c:v>4.9486709866999998</c:v>
                </c:pt>
                <c:pt idx="4786">
                  <c:v>-10.1819792163</c:v>
                </c:pt>
                <c:pt idx="4787">
                  <c:v>3.8316564871000001</c:v>
                </c:pt>
                <c:pt idx="4788">
                  <c:v>-11.1364661722</c:v>
                </c:pt>
                <c:pt idx="4789">
                  <c:v>3.1530199441</c:v>
                </c:pt>
                <c:pt idx="4790">
                  <c:v>-13.544080346399999</c:v>
                </c:pt>
                <c:pt idx="4791">
                  <c:v>2.4819751352999999</c:v>
                </c:pt>
                <c:pt idx="4792">
                  <c:v>-10.131070419</c:v>
                </c:pt>
                <c:pt idx="4793">
                  <c:v>4.5904187599000004</c:v>
                </c:pt>
                <c:pt idx="4794">
                  <c:v>3.5651492111</c:v>
                </c:pt>
                <c:pt idx="4795">
                  <c:v>2.5985718261000001</c:v>
                </c:pt>
                <c:pt idx="4796">
                  <c:v>4.2807816018000002</c:v>
                </c:pt>
                <c:pt idx="4797">
                  <c:v>2.0649761437</c:v>
                </c:pt>
                <c:pt idx="4798">
                  <c:v>3.1120411139000002</c:v>
                </c:pt>
                <c:pt idx="4799">
                  <c:v>-11.2422394498</c:v>
                </c:pt>
                <c:pt idx="4800">
                  <c:v>-10.4017594719</c:v>
                </c:pt>
                <c:pt idx="4801">
                  <c:v>4.2918048881999997</c:v>
                </c:pt>
                <c:pt idx="4802">
                  <c:v>3.9014523686999998</c:v>
                </c:pt>
                <c:pt idx="4803">
                  <c:v>3.4954394608000001</c:v>
                </c:pt>
                <c:pt idx="4804">
                  <c:v>3.3490688403000002</c:v>
                </c:pt>
                <c:pt idx="4805">
                  <c:v>1.1342211165</c:v>
                </c:pt>
                <c:pt idx="4806">
                  <c:v>-13.190180853199999</c:v>
                </c:pt>
                <c:pt idx="4807">
                  <c:v>2.264457894</c:v>
                </c:pt>
                <c:pt idx="4808">
                  <c:v>3.8005858502000001</c:v>
                </c:pt>
                <c:pt idx="4809">
                  <c:v>0.88005443289999996</c:v>
                </c:pt>
                <c:pt idx="4810">
                  <c:v>5.5760719455999999</c:v>
                </c:pt>
                <c:pt idx="4811">
                  <c:v>2.7506619362000002</c:v>
                </c:pt>
                <c:pt idx="4812">
                  <c:v>3.8346726991</c:v>
                </c:pt>
                <c:pt idx="4813">
                  <c:v>-11.5160265088</c:v>
                </c:pt>
                <c:pt idx="4814">
                  <c:v>2.7773497794000002</c:v>
                </c:pt>
                <c:pt idx="4815">
                  <c:v>1.5746504439</c:v>
                </c:pt>
                <c:pt idx="4816">
                  <c:v>2.6246748737000001</c:v>
                </c:pt>
                <c:pt idx="4817">
                  <c:v>-10.753211760099999</c:v>
                </c:pt>
                <c:pt idx="4818">
                  <c:v>1.2576296912</c:v>
                </c:pt>
                <c:pt idx="4819">
                  <c:v>-10.3022656888</c:v>
                </c:pt>
                <c:pt idx="4820">
                  <c:v>-11.721929338300001</c:v>
                </c:pt>
                <c:pt idx="4821">
                  <c:v>-10.2503819127</c:v>
                </c:pt>
                <c:pt idx="4822">
                  <c:v>2.8535442781999998</c:v>
                </c:pt>
                <c:pt idx="4823">
                  <c:v>-10.412387580000001</c:v>
                </c:pt>
                <c:pt idx="4824">
                  <c:v>-12.506798421599999</c:v>
                </c:pt>
                <c:pt idx="4825">
                  <c:v>-10.9547977168</c:v>
                </c:pt>
                <c:pt idx="4826">
                  <c:v>3.0872389260999999</c:v>
                </c:pt>
                <c:pt idx="4827">
                  <c:v>-11.2477608196</c:v>
                </c:pt>
                <c:pt idx="4828">
                  <c:v>3.3390598567000001</c:v>
                </c:pt>
                <c:pt idx="4829">
                  <c:v>3.5987248589999998</c:v>
                </c:pt>
                <c:pt idx="4830">
                  <c:v>3.0644495562</c:v>
                </c:pt>
                <c:pt idx="4831">
                  <c:v>-9.5899144409999995</c:v>
                </c:pt>
                <c:pt idx="4832">
                  <c:v>3.3331748959</c:v>
                </c:pt>
                <c:pt idx="4833">
                  <c:v>1.0632829857999999</c:v>
                </c:pt>
                <c:pt idx="4834">
                  <c:v>4.4923757191</c:v>
                </c:pt>
                <c:pt idx="4835">
                  <c:v>3.0072536030000001</c:v>
                </c:pt>
                <c:pt idx="4836">
                  <c:v>2.4534571942999999</c:v>
                </c:pt>
                <c:pt idx="4837">
                  <c:v>2.4873223965000002</c:v>
                </c:pt>
                <c:pt idx="4838">
                  <c:v>0.96614386590000001</c:v>
                </c:pt>
                <c:pt idx="4839">
                  <c:v>-10.404564519399999</c:v>
                </c:pt>
                <c:pt idx="4840">
                  <c:v>3.7268610497000001</c:v>
                </c:pt>
                <c:pt idx="4841">
                  <c:v>3.2062071968999999</c:v>
                </c:pt>
                <c:pt idx="4842">
                  <c:v>2.2633773260000001</c:v>
                </c:pt>
                <c:pt idx="4843">
                  <c:v>4.2465306378000003</c:v>
                </c:pt>
                <c:pt idx="4844">
                  <c:v>2.9882510121000001</c:v>
                </c:pt>
                <c:pt idx="4845">
                  <c:v>-10.5379303323</c:v>
                </c:pt>
                <c:pt idx="4846">
                  <c:v>-12.578861015599999</c:v>
                </c:pt>
                <c:pt idx="4847">
                  <c:v>2.8511670497999999</c:v>
                </c:pt>
                <c:pt idx="4848">
                  <c:v>2.8862875262999999</c:v>
                </c:pt>
                <c:pt idx="4849">
                  <c:v>2.6403316891999999</c:v>
                </c:pt>
                <c:pt idx="4850">
                  <c:v>1.5207255191</c:v>
                </c:pt>
                <c:pt idx="4851">
                  <c:v>3.5901243423000002</c:v>
                </c:pt>
                <c:pt idx="4852">
                  <c:v>3.4455917291999998</c:v>
                </c:pt>
                <c:pt idx="4853">
                  <c:v>4.5677116494999996</c:v>
                </c:pt>
                <c:pt idx="4854">
                  <c:v>1.4307521481000001</c:v>
                </c:pt>
                <c:pt idx="4855">
                  <c:v>3.8493497857999999</c:v>
                </c:pt>
                <c:pt idx="4856">
                  <c:v>-10.1395782141</c:v>
                </c:pt>
                <c:pt idx="4857">
                  <c:v>2.5286536566</c:v>
                </c:pt>
                <c:pt idx="4858">
                  <c:v>-8.6335712663000006</c:v>
                </c:pt>
                <c:pt idx="4859">
                  <c:v>5.2764221765999997</c:v>
                </c:pt>
                <c:pt idx="4860">
                  <c:v>4.1532963659000002</c:v>
                </c:pt>
                <c:pt idx="4861">
                  <c:v>3.1452371737</c:v>
                </c:pt>
                <c:pt idx="4862">
                  <c:v>-10.0766362078</c:v>
                </c:pt>
                <c:pt idx="4863">
                  <c:v>-8.6448450747999992</c:v>
                </c:pt>
                <c:pt idx="4864">
                  <c:v>3.4900715875000001</c:v>
                </c:pt>
                <c:pt idx="4865">
                  <c:v>2.3794451420999998</c:v>
                </c:pt>
                <c:pt idx="4866">
                  <c:v>2.0959884803</c:v>
                </c:pt>
                <c:pt idx="4867">
                  <c:v>-10.3500192008</c:v>
                </c:pt>
                <c:pt idx="4868">
                  <c:v>-10.2342351749</c:v>
                </c:pt>
                <c:pt idx="4869">
                  <c:v>-10.583887580900001</c:v>
                </c:pt>
                <c:pt idx="4870">
                  <c:v>3.7469841993999999</c:v>
                </c:pt>
                <c:pt idx="4871">
                  <c:v>5.2284562274999997</c:v>
                </c:pt>
                <c:pt idx="4872">
                  <c:v>-4.1171540200000002E-2</c:v>
                </c:pt>
                <c:pt idx="4873">
                  <c:v>2.9826936577000001</c:v>
                </c:pt>
                <c:pt idx="4874">
                  <c:v>2.7632086446000002</c:v>
                </c:pt>
                <c:pt idx="4875">
                  <c:v>4.4761183908</c:v>
                </c:pt>
                <c:pt idx="4876">
                  <c:v>2.6223683850000001</c:v>
                </c:pt>
                <c:pt idx="4877">
                  <c:v>1.7116234887999999</c:v>
                </c:pt>
                <c:pt idx="4878">
                  <c:v>1.8929591701999999</c:v>
                </c:pt>
                <c:pt idx="4879">
                  <c:v>1.9545446499000001</c:v>
                </c:pt>
                <c:pt idx="4880">
                  <c:v>5.2420601071000004</c:v>
                </c:pt>
                <c:pt idx="4881">
                  <c:v>-10.636691130399999</c:v>
                </c:pt>
                <c:pt idx="4882">
                  <c:v>-10.830209938899999</c:v>
                </c:pt>
                <c:pt idx="4883">
                  <c:v>2.3944020289000001</c:v>
                </c:pt>
                <c:pt idx="4884">
                  <c:v>4.1767819131000001</c:v>
                </c:pt>
                <c:pt idx="4885">
                  <c:v>4.0731100006999998</c:v>
                </c:pt>
                <c:pt idx="4886">
                  <c:v>2.4150021379000002</c:v>
                </c:pt>
                <c:pt idx="4887">
                  <c:v>5.0349254621000004</c:v>
                </c:pt>
                <c:pt idx="4888">
                  <c:v>-8.9781948775</c:v>
                </c:pt>
                <c:pt idx="4889">
                  <c:v>-11.4384388644</c:v>
                </c:pt>
                <c:pt idx="4890">
                  <c:v>2.3000829735999999</c:v>
                </c:pt>
                <c:pt idx="4891">
                  <c:v>1.9274023327000001</c:v>
                </c:pt>
                <c:pt idx="4892">
                  <c:v>3.4185526439</c:v>
                </c:pt>
                <c:pt idx="4893">
                  <c:v>3.2886476597000001</c:v>
                </c:pt>
                <c:pt idx="4894">
                  <c:v>-11.590535537499999</c:v>
                </c:pt>
                <c:pt idx="4895">
                  <c:v>1.432577322</c:v>
                </c:pt>
                <c:pt idx="4896">
                  <c:v>3.0885403687999999</c:v>
                </c:pt>
                <c:pt idx="4897">
                  <c:v>-11.5166043377</c:v>
                </c:pt>
                <c:pt idx="4898">
                  <c:v>-10.970717886599999</c:v>
                </c:pt>
                <c:pt idx="4899">
                  <c:v>-10.9156001389</c:v>
                </c:pt>
                <c:pt idx="4900">
                  <c:v>-10.391060511099999</c:v>
                </c:pt>
                <c:pt idx="4901">
                  <c:v>1.9397428522</c:v>
                </c:pt>
                <c:pt idx="4902">
                  <c:v>-11.660439368600001</c:v>
                </c:pt>
                <c:pt idx="4903">
                  <c:v>3.854255733</c:v>
                </c:pt>
                <c:pt idx="4904">
                  <c:v>4.9586340638999999</c:v>
                </c:pt>
                <c:pt idx="4905">
                  <c:v>2.1420472408000002</c:v>
                </c:pt>
                <c:pt idx="4906">
                  <c:v>-10.802557849099999</c:v>
                </c:pt>
                <c:pt idx="4907">
                  <c:v>4.2977075968999996</c:v>
                </c:pt>
                <c:pt idx="4908">
                  <c:v>5.2590837572</c:v>
                </c:pt>
                <c:pt idx="4909">
                  <c:v>4.5145622250999997</c:v>
                </c:pt>
                <c:pt idx="4910">
                  <c:v>-10.6044383673</c:v>
                </c:pt>
                <c:pt idx="4911">
                  <c:v>3.9446499941000002</c:v>
                </c:pt>
                <c:pt idx="4912">
                  <c:v>3.9565316801999999</c:v>
                </c:pt>
                <c:pt idx="4913">
                  <c:v>3.1007497142</c:v>
                </c:pt>
                <c:pt idx="4914">
                  <c:v>-10.679762762799999</c:v>
                </c:pt>
                <c:pt idx="4915">
                  <c:v>2.5156774572999998</c:v>
                </c:pt>
                <c:pt idx="4916">
                  <c:v>-10.3612453249</c:v>
                </c:pt>
                <c:pt idx="4917">
                  <c:v>6.5283259227999997</c:v>
                </c:pt>
                <c:pt idx="4918">
                  <c:v>-9.4345082500000004</c:v>
                </c:pt>
                <c:pt idx="4919">
                  <c:v>-11.594356559</c:v>
                </c:pt>
                <c:pt idx="4920">
                  <c:v>-12.563500815499999</c:v>
                </c:pt>
                <c:pt idx="4921">
                  <c:v>3.7496685224999999</c:v>
                </c:pt>
                <c:pt idx="4922">
                  <c:v>3.2261465365999999</c:v>
                </c:pt>
                <c:pt idx="4923">
                  <c:v>1.9156501898</c:v>
                </c:pt>
                <c:pt idx="4924">
                  <c:v>4.4507233671000002</c:v>
                </c:pt>
                <c:pt idx="4925">
                  <c:v>-10.949423790699999</c:v>
                </c:pt>
                <c:pt idx="4926">
                  <c:v>3.5551886190999999</c:v>
                </c:pt>
                <c:pt idx="4927">
                  <c:v>3.0467611051999999</c:v>
                </c:pt>
                <c:pt idx="4928">
                  <c:v>3.8474701148000001</c:v>
                </c:pt>
                <c:pt idx="4929">
                  <c:v>3.6179049980000002</c:v>
                </c:pt>
                <c:pt idx="4930">
                  <c:v>2.4297066101000002</c:v>
                </c:pt>
                <c:pt idx="4931">
                  <c:v>-10.235277206399999</c:v>
                </c:pt>
                <c:pt idx="4932">
                  <c:v>-12.6065059613</c:v>
                </c:pt>
                <c:pt idx="4933">
                  <c:v>3.6525230033999998</c:v>
                </c:pt>
                <c:pt idx="4934">
                  <c:v>-10.5233098678</c:v>
                </c:pt>
                <c:pt idx="4935">
                  <c:v>-10.523181688099999</c:v>
                </c:pt>
                <c:pt idx="4936">
                  <c:v>2.1652137544999999</c:v>
                </c:pt>
                <c:pt idx="4937">
                  <c:v>3.4579504997999999</c:v>
                </c:pt>
                <c:pt idx="4938">
                  <c:v>3.1487242797000001</c:v>
                </c:pt>
                <c:pt idx="4939">
                  <c:v>5.0587508684999998</c:v>
                </c:pt>
                <c:pt idx="4940">
                  <c:v>-11.740710115400001</c:v>
                </c:pt>
                <c:pt idx="4941">
                  <c:v>3.5717918687000001</c:v>
                </c:pt>
                <c:pt idx="4942">
                  <c:v>-10.7425658231</c:v>
                </c:pt>
                <c:pt idx="4943">
                  <c:v>3.0414872332999998</c:v>
                </c:pt>
                <c:pt idx="4944">
                  <c:v>3.0775147726999998</c:v>
                </c:pt>
                <c:pt idx="4945">
                  <c:v>4.0334954198000004</c:v>
                </c:pt>
                <c:pt idx="4946">
                  <c:v>-11.329612001799999</c:v>
                </c:pt>
                <c:pt idx="4947">
                  <c:v>-10.091111203500001</c:v>
                </c:pt>
                <c:pt idx="4948">
                  <c:v>3.1436876526000002</c:v>
                </c:pt>
                <c:pt idx="4949">
                  <c:v>4.6712368173999996</c:v>
                </c:pt>
                <c:pt idx="4950">
                  <c:v>1.1069998522</c:v>
                </c:pt>
                <c:pt idx="4951">
                  <c:v>5.9403810758000004</c:v>
                </c:pt>
                <c:pt idx="4952">
                  <c:v>0.74417031919999999</c:v>
                </c:pt>
                <c:pt idx="4953">
                  <c:v>1.0492775847</c:v>
                </c:pt>
                <c:pt idx="4954">
                  <c:v>-10.5875969317</c:v>
                </c:pt>
                <c:pt idx="4955">
                  <c:v>4.1510887432999999</c:v>
                </c:pt>
                <c:pt idx="4956">
                  <c:v>-9.5295932554</c:v>
                </c:pt>
                <c:pt idx="4957">
                  <c:v>-10.626250302800001</c:v>
                </c:pt>
                <c:pt idx="4958">
                  <c:v>-10.2009557695</c:v>
                </c:pt>
                <c:pt idx="4959">
                  <c:v>2.4081137358000002</c:v>
                </c:pt>
                <c:pt idx="4960">
                  <c:v>-9.3194406286000007</c:v>
                </c:pt>
                <c:pt idx="4961">
                  <c:v>-11.082918964699999</c:v>
                </c:pt>
                <c:pt idx="4962">
                  <c:v>4.5145896165000003</c:v>
                </c:pt>
                <c:pt idx="4963">
                  <c:v>2.2311123985000001</c:v>
                </c:pt>
                <c:pt idx="4964">
                  <c:v>3.2165911280000001</c:v>
                </c:pt>
                <c:pt idx="4965">
                  <c:v>4.2505457712999997</c:v>
                </c:pt>
                <c:pt idx="4966">
                  <c:v>4.6673971859999996</c:v>
                </c:pt>
                <c:pt idx="4967">
                  <c:v>2.5896052361000002</c:v>
                </c:pt>
                <c:pt idx="4968">
                  <c:v>2.594838534</c:v>
                </c:pt>
                <c:pt idx="4969">
                  <c:v>3.9307242672</c:v>
                </c:pt>
                <c:pt idx="4970">
                  <c:v>3.9964716216</c:v>
                </c:pt>
                <c:pt idx="4971">
                  <c:v>4.9639934740999996</c:v>
                </c:pt>
                <c:pt idx="4972">
                  <c:v>2.1480500159</c:v>
                </c:pt>
                <c:pt idx="4973">
                  <c:v>2.2554361731000001</c:v>
                </c:pt>
                <c:pt idx="4974">
                  <c:v>2.0473939415000002</c:v>
                </c:pt>
                <c:pt idx="4975">
                  <c:v>0.38351305270000002</c:v>
                </c:pt>
                <c:pt idx="4976">
                  <c:v>-11.190010567</c:v>
                </c:pt>
                <c:pt idx="4977">
                  <c:v>3.1144209765999999</c:v>
                </c:pt>
                <c:pt idx="4978">
                  <c:v>2.6100362435000002</c:v>
                </c:pt>
                <c:pt idx="4979">
                  <c:v>1.7973528265000001</c:v>
                </c:pt>
                <c:pt idx="4980">
                  <c:v>0.99832781749999999</c:v>
                </c:pt>
                <c:pt idx="4981">
                  <c:v>4.3912470868</c:v>
                </c:pt>
                <c:pt idx="4982">
                  <c:v>-9.3123747632999994</c:v>
                </c:pt>
                <c:pt idx="4983">
                  <c:v>1.9664472131999999</c:v>
                </c:pt>
                <c:pt idx="4984">
                  <c:v>2.5905371176999998</c:v>
                </c:pt>
                <c:pt idx="4985">
                  <c:v>-12.862956644500001</c:v>
                </c:pt>
                <c:pt idx="4986">
                  <c:v>1.2993019529000001</c:v>
                </c:pt>
                <c:pt idx="4987">
                  <c:v>-11.534596432800001</c:v>
                </c:pt>
                <c:pt idx="4988">
                  <c:v>-11.674718243399999</c:v>
                </c:pt>
                <c:pt idx="4989">
                  <c:v>-10.7495121844</c:v>
                </c:pt>
                <c:pt idx="4990">
                  <c:v>3.4059965629</c:v>
                </c:pt>
                <c:pt idx="4991">
                  <c:v>3.2938312535000001</c:v>
                </c:pt>
                <c:pt idx="4992">
                  <c:v>2.2017419809000001</c:v>
                </c:pt>
                <c:pt idx="4993">
                  <c:v>-13.145381937</c:v>
                </c:pt>
                <c:pt idx="4994">
                  <c:v>-11.466834888299999</c:v>
                </c:pt>
                <c:pt idx="4995">
                  <c:v>3.178749689</c:v>
                </c:pt>
                <c:pt idx="4996">
                  <c:v>3.1247767201999999</c:v>
                </c:pt>
                <c:pt idx="4997">
                  <c:v>3.4999842319000001</c:v>
                </c:pt>
                <c:pt idx="4998">
                  <c:v>3.3285045177999999</c:v>
                </c:pt>
                <c:pt idx="4999">
                  <c:v>-10.441567363600001</c:v>
                </c:pt>
                <c:pt idx="5000">
                  <c:v>-10.9359837875</c:v>
                </c:pt>
                <c:pt idx="5001">
                  <c:v>-9.8462668100999995</c:v>
                </c:pt>
                <c:pt idx="5002">
                  <c:v>1.7339056746999999</c:v>
                </c:pt>
                <c:pt idx="5003">
                  <c:v>1.5167813746000001</c:v>
                </c:pt>
                <c:pt idx="5004">
                  <c:v>-9.0108825926999998</c:v>
                </c:pt>
                <c:pt idx="5005">
                  <c:v>3.2230346241999999</c:v>
                </c:pt>
                <c:pt idx="5006">
                  <c:v>2.6431071907999999</c:v>
                </c:pt>
                <c:pt idx="5007">
                  <c:v>-10.2884185113</c:v>
                </c:pt>
                <c:pt idx="5008">
                  <c:v>1.6641554765</c:v>
                </c:pt>
                <c:pt idx="5009">
                  <c:v>1.7738890159</c:v>
                </c:pt>
                <c:pt idx="5010">
                  <c:v>4.2164383522</c:v>
                </c:pt>
                <c:pt idx="5011">
                  <c:v>1.7700932599000001</c:v>
                </c:pt>
                <c:pt idx="5012">
                  <c:v>4.0513595148999997</c:v>
                </c:pt>
                <c:pt idx="5013">
                  <c:v>4.1503218696999999</c:v>
                </c:pt>
                <c:pt idx="5014">
                  <c:v>1.0595325109</c:v>
                </c:pt>
                <c:pt idx="5015">
                  <c:v>3.9100864916</c:v>
                </c:pt>
                <c:pt idx="5016">
                  <c:v>-8.8119372438999992</c:v>
                </c:pt>
                <c:pt idx="5017">
                  <c:v>-10.0618393713</c:v>
                </c:pt>
                <c:pt idx="5018">
                  <c:v>-10.1044582242</c:v>
                </c:pt>
                <c:pt idx="5019">
                  <c:v>-8.7181857688999997</c:v>
                </c:pt>
                <c:pt idx="5020">
                  <c:v>-11.057568467799999</c:v>
                </c:pt>
                <c:pt idx="5021">
                  <c:v>1.1205897146999999</c:v>
                </c:pt>
                <c:pt idx="5022">
                  <c:v>1.6407796728999999</c:v>
                </c:pt>
                <c:pt idx="5023">
                  <c:v>3.9050730997</c:v>
                </c:pt>
                <c:pt idx="5024">
                  <c:v>-10.553637887300001</c:v>
                </c:pt>
                <c:pt idx="5025">
                  <c:v>2.4536898932</c:v>
                </c:pt>
                <c:pt idx="5026">
                  <c:v>3.8666625020000001</c:v>
                </c:pt>
                <c:pt idx="5027">
                  <c:v>3.3444901073</c:v>
                </c:pt>
                <c:pt idx="5028">
                  <c:v>4.2229698145999999</c:v>
                </c:pt>
                <c:pt idx="5029">
                  <c:v>0.37847752089999998</c:v>
                </c:pt>
                <c:pt idx="5030">
                  <c:v>4.7659281072999997</c:v>
                </c:pt>
                <c:pt idx="5031">
                  <c:v>1.3626398630000001</c:v>
                </c:pt>
                <c:pt idx="5032">
                  <c:v>-12.4256249791</c:v>
                </c:pt>
                <c:pt idx="5033">
                  <c:v>1.571493684</c:v>
                </c:pt>
                <c:pt idx="5034">
                  <c:v>-10.033463253900001</c:v>
                </c:pt>
                <c:pt idx="5035">
                  <c:v>2.9841625452999998</c:v>
                </c:pt>
                <c:pt idx="5036">
                  <c:v>2.0034494663000002</c:v>
                </c:pt>
                <c:pt idx="5037">
                  <c:v>4.7701345582999997</c:v>
                </c:pt>
                <c:pt idx="5038">
                  <c:v>-11.301287262100001</c:v>
                </c:pt>
                <c:pt idx="5039">
                  <c:v>3.0671847096999998</c:v>
                </c:pt>
                <c:pt idx="5040">
                  <c:v>-12.7893366404</c:v>
                </c:pt>
                <c:pt idx="5041">
                  <c:v>-10.609736145199999</c:v>
                </c:pt>
                <c:pt idx="5042">
                  <c:v>-11.1522057485</c:v>
                </c:pt>
                <c:pt idx="5043">
                  <c:v>2.1901000484000002</c:v>
                </c:pt>
                <c:pt idx="5044">
                  <c:v>5.7669072420000003</c:v>
                </c:pt>
                <c:pt idx="5045">
                  <c:v>-9.9532986145999995</c:v>
                </c:pt>
                <c:pt idx="5046">
                  <c:v>3.3103223892</c:v>
                </c:pt>
                <c:pt idx="5047">
                  <c:v>1.7837413097000001</c:v>
                </c:pt>
                <c:pt idx="5048">
                  <c:v>-10.6279276909</c:v>
                </c:pt>
                <c:pt idx="5049">
                  <c:v>-9.7006125696000005</c:v>
                </c:pt>
                <c:pt idx="5050">
                  <c:v>-10.074376640800001</c:v>
                </c:pt>
                <c:pt idx="5051">
                  <c:v>-10.8625419391</c:v>
                </c:pt>
                <c:pt idx="5052">
                  <c:v>3.4422576892999999</c:v>
                </c:pt>
                <c:pt idx="5053">
                  <c:v>-12.747682042199999</c:v>
                </c:pt>
                <c:pt idx="5054">
                  <c:v>0.98433683380000003</c:v>
                </c:pt>
                <c:pt idx="5055">
                  <c:v>-10.9702537179</c:v>
                </c:pt>
                <c:pt idx="5056">
                  <c:v>2.8052710537999999</c:v>
                </c:pt>
                <c:pt idx="5057">
                  <c:v>2.0030125635</c:v>
                </c:pt>
                <c:pt idx="5058">
                  <c:v>-10.518561275</c:v>
                </c:pt>
                <c:pt idx="5059">
                  <c:v>1.2610175391</c:v>
                </c:pt>
                <c:pt idx="5060">
                  <c:v>2.4248768418000002</c:v>
                </c:pt>
                <c:pt idx="5061">
                  <c:v>-10.5426965827</c:v>
                </c:pt>
                <c:pt idx="5062">
                  <c:v>2.3126076203000001</c:v>
                </c:pt>
                <c:pt idx="5063">
                  <c:v>2.4986951831000002</c:v>
                </c:pt>
                <c:pt idx="5064">
                  <c:v>1.5352582129000001</c:v>
                </c:pt>
                <c:pt idx="5065">
                  <c:v>1.1769087869999999</c:v>
                </c:pt>
                <c:pt idx="5066">
                  <c:v>3.752513333</c:v>
                </c:pt>
                <c:pt idx="5067">
                  <c:v>4.0218405868999998</c:v>
                </c:pt>
                <c:pt idx="5068">
                  <c:v>-11.5956075893</c:v>
                </c:pt>
                <c:pt idx="5069">
                  <c:v>3.2695817059999999</c:v>
                </c:pt>
                <c:pt idx="5070">
                  <c:v>3.9135024730999999</c:v>
                </c:pt>
                <c:pt idx="5071">
                  <c:v>2.1826207314000001</c:v>
                </c:pt>
                <c:pt idx="5072">
                  <c:v>-10.192905166799999</c:v>
                </c:pt>
                <c:pt idx="5073">
                  <c:v>1.6083607778</c:v>
                </c:pt>
                <c:pt idx="5074">
                  <c:v>-9.1941937613999993</c:v>
                </c:pt>
                <c:pt idx="5075">
                  <c:v>1.5284119237</c:v>
                </c:pt>
                <c:pt idx="5076">
                  <c:v>2.2328508564999998</c:v>
                </c:pt>
                <c:pt idx="5077">
                  <c:v>2.3000851674999998</c:v>
                </c:pt>
                <c:pt idx="5078">
                  <c:v>2.6019721523000001</c:v>
                </c:pt>
                <c:pt idx="5079">
                  <c:v>3.0174538908000001</c:v>
                </c:pt>
                <c:pt idx="5080">
                  <c:v>-8.5439061203000009</c:v>
                </c:pt>
                <c:pt idx="5081">
                  <c:v>-9.0218899658999998</c:v>
                </c:pt>
                <c:pt idx="5082">
                  <c:v>2.7637595554000001</c:v>
                </c:pt>
                <c:pt idx="5083">
                  <c:v>3.5839173708000001</c:v>
                </c:pt>
                <c:pt idx="5084">
                  <c:v>3.2697929243999999</c:v>
                </c:pt>
                <c:pt idx="5085">
                  <c:v>2.9025984614999998</c:v>
                </c:pt>
                <c:pt idx="5086">
                  <c:v>-10.692098206500001</c:v>
                </c:pt>
                <c:pt idx="5087">
                  <c:v>-12.427269194699999</c:v>
                </c:pt>
                <c:pt idx="5088">
                  <c:v>2.6533677087999998</c:v>
                </c:pt>
                <c:pt idx="5089">
                  <c:v>-11.262826216000001</c:v>
                </c:pt>
                <c:pt idx="5090">
                  <c:v>4.0423184857000001</c:v>
                </c:pt>
                <c:pt idx="5091">
                  <c:v>-10.7107773395</c:v>
                </c:pt>
                <c:pt idx="5092">
                  <c:v>-9.6336741670000006</c:v>
                </c:pt>
                <c:pt idx="5093">
                  <c:v>-10.3348894725</c:v>
                </c:pt>
                <c:pt idx="5094">
                  <c:v>2.8306893520999998</c:v>
                </c:pt>
                <c:pt idx="5095">
                  <c:v>-12.3425028412</c:v>
                </c:pt>
                <c:pt idx="5096">
                  <c:v>1.9925245569000001</c:v>
                </c:pt>
                <c:pt idx="5097">
                  <c:v>-10.623597007100001</c:v>
                </c:pt>
                <c:pt idx="5098">
                  <c:v>-11.5437118361</c:v>
                </c:pt>
                <c:pt idx="5099">
                  <c:v>1.4256018533999999</c:v>
                </c:pt>
                <c:pt idx="5100">
                  <c:v>1.6793817756</c:v>
                </c:pt>
                <c:pt idx="5101">
                  <c:v>2.9112091727</c:v>
                </c:pt>
                <c:pt idx="5102">
                  <c:v>2.8367673075000002</c:v>
                </c:pt>
                <c:pt idx="5103">
                  <c:v>1.7609724342999999</c:v>
                </c:pt>
                <c:pt idx="5104">
                  <c:v>1.4975480897</c:v>
                </c:pt>
                <c:pt idx="5105">
                  <c:v>1.9635841503</c:v>
                </c:pt>
                <c:pt idx="5106">
                  <c:v>2.0658317545</c:v>
                </c:pt>
                <c:pt idx="5107">
                  <c:v>1.1636058923000001</c:v>
                </c:pt>
                <c:pt idx="5108">
                  <c:v>2.5382788447000002</c:v>
                </c:pt>
                <c:pt idx="5109">
                  <c:v>-9.5950924314999995</c:v>
                </c:pt>
                <c:pt idx="5110">
                  <c:v>-11.656924334599999</c:v>
                </c:pt>
                <c:pt idx="5111">
                  <c:v>2.6644952221999998</c:v>
                </c:pt>
                <c:pt idx="5112">
                  <c:v>3.1444906983999998</c:v>
                </c:pt>
                <c:pt idx="5113">
                  <c:v>3.0738467297000001</c:v>
                </c:pt>
                <c:pt idx="5114">
                  <c:v>-9.9480971961000009</c:v>
                </c:pt>
                <c:pt idx="5115">
                  <c:v>3.1999629659000002</c:v>
                </c:pt>
                <c:pt idx="5116">
                  <c:v>4.7321416210000002</c:v>
                </c:pt>
                <c:pt idx="5117">
                  <c:v>-9.2367002614999993</c:v>
                </c:pt>
                <c:pt idx="5118">
                  <c:v>3.2200088103</c:v>
                </c:pt>
                <c:pt idx="5119">
                  <c:v>4.9127835312999997</c:v>
                </c:pt>
                <c:pt idx="5120">
                  <c:v>-11.895992995</c:v>
                </c:pt>
                <c:pt idx="5121">
                  <c:v>1.6232020451</c:v>
                </c:pt>
                <c:pt idx="5122">
                  <c:v>2.0617795123999998</c:v>
                </c:pt>
                <c:pt idx="5123">
                  <c:v>2.7690849656999998</c:v>
                </c:pt>
                <c:pt idx="5124">
                  <c:v>5.0813560037999999</c:v>
                </c:pt>
                <c:pt idx="5125">
                  <c:v>0.68445730120000003</c:v>
                </c:pt>
                <c:pt idx="5126">
                  <c:v>1.5878051321</c:v>
                </c:pt>
                <c:pt idx="5127">
                  <c:v>4.2114857117</c:v>
                </c:pt>
                <c:pt idx="5128">
                  <c:v>2.7085869801000002</c:v>
                </c:pt>
                <c:pt idx="5129">
                  <c:v>4.4872089708000003</c:v>
                </c:pt>
                <c:pt idx="5130">
                  <c:v>0.86945736520000005</c:v>
                </c:pt>
                <c:pt idx="5131">
                  <c:v>2.5223261038999998</c:v>
                </c:pt>
                <c:pt idx="5132">
                  <c:v>4.0091506707000004</c:v>
                </c:pt>
                <c:pt idx="5133">
                  <c:v>-10.8008603813</c:v>
                </c:pt>
                <c:pt idx="5134">
                  <c:v>3.0401727229</c:v>
                </c:pt>
                <c:pt idx="5135">
                  <c:v>-10.8419691173</c:v>
                </c:pt>
                <c:pt idx="5136">
                  <c:v>0.21989983490000001</c:v>
                </c:pt>
                <c:pt idx="5137">
                  <c:v>1.9945680472</c:v>
                </c:pt>
                <c:pt idx="5138">
                  <c:v>2.4336254776000001</c:v>
                </c:pt>
                <c:pt idx="5139">
                  <c:v>-11.108436472299999</c:v>
                </c:pt>
                <c:pt idx="5140">
                  <c:v>-11.368261200499999</c:v>
                </c:pt>
                <c:pt idx="5141">
                  <c:v>3.4000941781999998</c:v>
                </c:pt>
                <c:pt idx="5142">
                  <c:v>-13.0462079372</c:v>
                </c:pt>
                <c:pt idx="5143">
                  <c:v>4.4991389984000003</c:v>
                </c:pt>
                <c:pt idx="5144">
                  <c:v>2.0821085962999999</c:v>
                </c:pt>
                <c:pt idx="5145">
                  <c:v>2.9169595252999998</c:v>
                </c:pt>
                <c:pt idx="5146">
                  <c:v>2.2166529623</c:v>
                </c:pt>
                <c:pt idx="5147">
                  <c:v>-10.2066909049</c:v>
                </c:pt>
                <c:pt idx="5148">
                  <c:v>4.2358257128999997</c:v>
                </c:pt>
                <c:pt idx="5149">
                  <c:v>-11.798925628099999</c:v>
                </c:pt>
                <c:pt idx="5150">
                  <c:v>3.6148489906000001</c:v>
                </c:pt>
                <c:pt idx="5151">
                  <c:v>-10.639633550099999</c:v>
                </c:pt>
                <c:pt idx="5152">
                  <c:v>2.2433665981000002</c:v>
                </c:pt>
                <c:pt idx="5153">
                  <c:v>-9.6897588839999997</c:v>
                </c:pt>
                <c:pt idx="5154">
                  <c:v>3.5715985131000001</c:v>
                </c:pt>
                <c:pt idx="5155">
                  <c:v>2.3921617714000001</c:v>
                </c:pt>
                <c:pt idx="5156">
                  <c:v>3.5989519681000002</c:v>
                </c:pt>
                <c:pt idx="5157">
                  <c:v>3.1687331202000002</c:v>
                </c:pt>
                <c:pt idx="5158">
                  <c:v>4.7175998365999998</c:v>
                </c:pt>
                <c:pt idx="5159">
                  <c:v>-10.195265983100001</c:v>
                </c:pt>
                <c:pt idx="5160">
                  <c:v>3.4076409871000002</c:v>
                </c:pt>
                <c:pt idx="5161">
                  <c:v>3.0750822519000001</c:v>
                </c:pt>
                <c:pt idx="5162">
                  <c:v>3.6233362112999998</c:v>
                </c:pt>
                <c:pt idx="5163">
                  <c:v>2.0535323218000001</c:v>
                </c:pt>
                <c:pt idx="5164">
                  <c:v>1.5533447541000001</c:v>
                </c:pt>
                <c:pt idx="5165">
                  <c:v>4.4869767507000002</c:v>
                </c:pt>
                <c:pt idx="5166">
                  <c:v>2.9411249658999998</c:v>
                </c:pt>
                <c:pt idx="5167">
                  <c:v>2.7795224824</c:v>
                </c:pt>
                <c:pt idx="5168">
                  <c:v>2.5868312124999999</c:v>
                </c:pt>
                <c:pt idx="5169">
                  <c:v>-9.0974192852000009</c:v>
                </c:pt>
                <c:pt idx="5170">
                  <c:v>-11.405865754100001</c:v>
                </c:pt>
                <c:pt idx="5171">
                  <c:v>2.1499868711999999</c:v>
                </c:pt>
                <c:pt idx="5172">
                  <c:v>4.7106937698999998</c:v>
                </c:pt>
                <c:pt idx="5173">
                  <c:v>-9.6744389076000008</c:v>
                </c:pt>
                <c:pt idx="5174">
                  <c:v>-12.6899312385</c:v>
                </c:pt>
                <c:pt idx="5175">
                  <c:v>1.5952816674000001</c:v>
                </c:pt>
                <c:pt idx="5176">
                  <c:v>2.3970814333999999</c:v>
                </c:pt>
                <c:pt idx="5177">
                  <c:v>1.777404883</c:v>
                </c:pt>
                <c:pt idx="5178">
                  <c:v>3.4745142572000001</c:v>
                </c:pt>
                <c:pt idx="5179">
                  <c:v>4.0556254874000004</c:v>
                </c:pt>
                <c:pt idx="5180">
                  <c:v>-9.0102944933</c:v>
                </c:pt>
                <c:pt idx="5181">
                  <c:v>3.7173634876000001</c:v>
                </c:pt>
                <c:pt idx="5182">
                  <c:v>3.6193657493</c:v>
                </c:pt>
                <c:pt idx="5183">
                  <c:v>5.1250253544</c:v>
                </c:pt>
                <c:pt idx="5184">
                  <c:v>1.4264883234000001</c:v>
                </c:pt>
                <c:pt idx="5185">
                  <c:v>-10.222149933800001</c:v>
                </c:pt>
                <c:pt idx="5186">
                  <c:v>1.7853082438000001</c:v>
                </c:pt>
                <c:pt idx="5187">
                  <c:v>-9.4879113204000003</c:v>
                </c:pt>
                <c:pt idx="5188">
                  <c:v>3.0073852297000001</c:v>
                </c:pt>
                <c:pt idx="5189">
                  <c:v>3.2256347475</c:v>
                </c:pt>
                <c:pt idx="5190">
                  <c:v>-11.0771836241</c:v>
                </c:pt>
                <c:pt idx="5191">
                  <c:v>4.1186074351000004</c:v>
                </c:pt>
                <c:pt idx="5192">
                  <c:v>3.6683247798999998</c:v>
                </c:pt>
                <c:pt idx="5193">
                  <c:v>3.6409389066000002</c:v>
                </c:pt>
                <c:pt idx="5194">
                  <c:v>2.1132972794999998</c:v>
                </c:pt>
                <c:pt idx="5195">
                  <c:v>-10.683560686</c:v>
                </c:pt>
                <c:pt idx="5196">
                  <c:v>4.6165385087999997</c:v>
                </c:pt>
                <c:pt idx="5197">
                  <c:v>3.3237728240000002</c:v>
                </c:pt>
                <c:pt idx="5198">
                  <c:v>3.8498272258999999</c:v>
                </c:pt>
                <c:pt idx="5199">
                  <c:v>2.8111599487999999</c:v>
                </c:pt>
                <c:pt idx="5200">
                  <c:v>-10.034532966</c:v>
                </c:pt>
                <c:pt idx="5201">
                  <c:v>1.1268601744</c:v>
                </c:pt>
                <c:pt idx="5202">
                  <c:v>2.3688537014</c:v>
                </c:pt>
                <c:pt idx="5203">
                  <c:v>-11.0262170337</c:v>
                </c:pt>
                <c:pt idx="5204">
                  <c:v>-10.959735008399999</c:v>
                </c:pt>
                <c:pt idx="5205">
                  <c:v>2.9209799784000001</c:v>
                </c:pt>
                <c:pt idx="5206">
                  <c:v>3.0265023831</c:v>
                </c:pt>
                <c:pt idx="5207">
                  <c:v>-12.4986732505</c:v>
                </c:pt>
                <c:pt idx="5208">
                  <c:v>1.8563264679</c:v>
                </c:pt>
                <c:pt idx="5209">
                  <c:v>-10.5451746725</c:v>
                </c:pt>
                <c:pt idx="5210">
                  <c:v>-9.4464938957999998</c:v>
                </c:pt>
                <c:pt idx="5211">
                  <c:v>2.4307071045000002</c:v>
                </c:pt>
                <c:pt idx="5212">
                  <c:v>-10.481622765099999</c:v>
                </c:pt>
                <c:pt idx="5213">
                  <c:v>-9.8839899087000003</c:v>
                </c:pt>
                <c:pt idx="5214">
                  <c:v>2.2248964841999999</c:v>
                </c:pt>
                <c:pt idx="5215">
                  <c:v>-11.7869201032</c:v>
                </c:pt>
                <c:pt idx="5216">
                  <c:v>-12.0873372832</c:v>
                </c:pt>
                <c:pt idx="5217">
                  <c:v>-9.6664398177000006</c:v>
                </c:pt>
                <c:pt idx="5218">
                  <c:v>4.5729139432999997</c:v>
                </c:pt>
                <c:pt idx="5219">
                  <c:v>-11.4718084386</c:v>
                </c:pt>
                <c:pt idx="5220">
                  <c:v>4.1181113009999999</c:v>
                </c:pt>
                <c:pt idx="5221">
                  <c:v>-10.9314287851</c:v>
                </c:pt>
                <c:pt idx="5222">
                  <c:v>5.1504288664000004</c:v>
                </c:pt>
                <c:pt idx="5223">
                  <c:v>-10.378882174399999</c:v>
                </c:pt>
                <c:pt idx="5224">
                  <c:v>2.6111710259000001</c:v>
                </c:pt>
                <c:pt idx="5225">
                  <c:v>3.8593720257999999</c:v>
                </c:pt>
                <c:pt idx="5226">
                  <c:v>-11.008876735099999</c:v>
                </c:pt>
                <c:pt idx="5227">
                  <c:v>3.7673984399</c:v>
                </c:pt>
                <c:pt idx="5228">
                  <c:v>3.9663580358999999</c:v>
                </c:pt>
                <c:pt idx="5229">
                  <c:v>2.3263155744000001</c:v>
                </c:pt>
                <c:pt idx="5230">
                  <c:v>1.6414253687</c:v>
                </c:pt>
                <c:pt idx="5231">
                  <c:v>1.4687308590000001</c:v>
                </c:pt>
                <c:pt idx="5232">
                  <c:v>-9.9179365357999991</c:v>
                </c:pt>
                <c:pt idx="5233">
                  <c:v>4.0098278790000004</c:v>
                </c:pt>
                <c:pt idx="5234">
                  <c:v>0.39774613980000001</c:v>
                </c:pt>
                <c:pt idx="5235">
                  <c:v>-11.6060843579</c:v>
                </c:pt>
                <c:pt idx="5236">
                  <c:v>3.7179988925999998</c:v>
                </c:pt>
                <c:pt idx="5237">
                  <c:v>0.431849504</c:v>
                </c:pt>
                <c:pt idx="5238">
                  <c:v>1.6096991684999999</c:v>
                </c:pt>
                <c:pt idx="5239">
                  <c:v>2.0562064352</c:v>
                </c:pt>
                <c:pt idx="5240">
                  <c:v>3.7201326904999998</c:v>
                </c:pt>
                <c:pt idx="5241">
                  <c:v>-12.134381824</c:v>
                </c:pt>
                <c:pt idx="5242">
                  <c:v>-10.2282259478</c:v>
                </c:pt>
                <c:pt idx="5243">
                  <c:v>1.5689377198000001</c:v>
                </c:pt>
                <c:pt idx="5244">
                  <c:v>1.4646628195</c:v>
                </c:pt>
                <c:pt idx="5245">
                  <c:v>-10.341860193800001</c:v>
                </c:pt>
                <c:pt idx="5246">
                  <c:v>-13.4606441509</c:v>
                </c:pt>
                <c:pt idx="5247">
                  <c:v>2.577800517</c:v>
                </c:pt>
                <c:pt idx="5248">
                  <c:v>2.8521240114999999</c:v>
                </c:pt>
                <c:pt idx="5249">
                  <c:v>3.6937252120999999</c:v>
                </c:pt>
                <c:pt idx="5250">
                  <c:v>1.7903589955000001</c:v>
                </c:pt>
                <c:pt idx="5251">
                  <c:v>3.1722342226000002</c:v>
                </c:pt>
                <c:pt idx="5252">
                  <c:v>-9.8319795291999998</c:v>
                </c:pt>
                <c:pt idx="5253">
                  <c:v>4.2363583252000003</c:v>
                </c:pt>
                <c:pt idx="5254">
                  <c:v>2.7370402906</c:v>
                </c:pt>
                <c:pt idx="5255">
                  <c:v>0.57763482789999998</c:v>
                </c:pt>
                <c:pt idx="5256">
                  <c:v>2.5137921673000001</c:v>
                </c:pt>
                <c:pt idx="5257">
                  <c:v>0.80994803120000003</c:v>
                </c:pt>
                <c:pt idx="5258">
                  <c:v>-9.8703761492000002</c:v>
                </c:pt>
                <c:pt idx="5259">
                  <c:v>2.6409525778999998</c:v>
                </c:pt>
                <c:pt idx="5260">
                  <c:v>1.9494269851999999</c:v>
                </c:pt>
                <c:pt idx="5261">
                  <c:v>-10.0111604722</c:v>
                </c:pt>
                <c:pt idx="5262">
                  <c:v>-10.934561799200001</c:v>
                </c:pt>
                <c:pt idx="5263">
                  <c:v>-8.1424117047000006</c:v>
                </c:pt>
                <c:pt idx="5264">
                  <c:v>4.1946481054999998</c:v>
                </c:pt>
                <c:pt idx="5265">
                  <c:v>3.1160148400000001</c:v>
                </c:pt>
                <c:pt idx="5266">
                  <c:v>3.3487074606</c:v>
                </c:pt>
                <c:pt idx="5267">
                  <c:v>-9.4766252275999996</c:v>
                </c:pt>
                <c:pt idx="5268">
                  <c:v>3.5475348533000002</c:v>
                </c:pt>
                <c:pt idx="5269">
                  <c:v>-9.2150949856000004</c:v>
                </c:pt>
                <c:pt idx="5270">
                  <c:v>1.916955212</c:v>
                </c:pt>
                <c:pt idx="5271">
                  <c:v>1.9838318554000001</c:v>
                </c:pt>
                <c:pt idx="5272">
                  <c:v>-10.1219223103</c:v>
                </c:pt>
                <c:pt idx="5273">
                  <c:v>-11.987720774</c:v>
                </c:pt>
                <c:pt idx="5274">
                  <c:v>0.39841137319999997</c:v>
                </c:pt>
                <c:pt idx="5275">
                  <c:v>2.6101620590999999</c:v>
                </c:pt>
                <c:pt idx="5276">
                  <c:v>3.5790380317000001</c:v>
                </c:pt>
                <c:pt idx="5277">
                  <c:v>1.8770806157</c:v>
                </c:pt>
                <c:pt idx="5278">
                  <c:v>0.88635776970000002</c:v>
                </c:pt>
                <c:pt idx="5279">
                  <c:v>2.2161413174</c:v>
                </c:pt>
                <c:pt idx="5280">
                  <c:v>2.9407180045999999</c:v>
                </c:pt>
                <c:pt idx="5281">
                  <c:v>4.3130583595000003</c:v>
                </c:pt>
                <c:pt idx="5282">
                  <c:v>2.6686956436</c:v>
                </c:pt>
                <c:pt idx="5283">
                  <c:v>-9.2516757784999992</c:v>
                </c:pt>
                <c:pt idx="5284">
                  <c:v>1.9860405266000001</c:v>
                </c:pt>
                <c:pt idx="5285">
                  <c:v>3.6015608069999998</c:v>
                </c:pt>
                <c:pt idx="5286">
                  <c:v>-9.9353283636</c:v>
                </c:pt>
                <c:pt idx="5287">
                  <c:v>0.87003525579999996</c:v>
                </c:pt>
                <c:pt idx="5288">
                  <c:v>0.77942910200000004</c:v>
                </c:pt>
                <c:pt idx="5289">
                  <c:v>3.7834986588000001</c:v>
                </c:pt>
                <c:pt idx="5290">
                  <c:v>2.9613313908999999</c:v>
                </c:pt>
                <c:pt idx="5291">
                  <c:v>4.3336013024</c:v>
                </c:pt>
                <c:pt idx="5292">
                  <c:v>3.5835687875</c:v>
                </c:pt>
                <c:pt idx="5293">
                  <c:v>2.5992433884000001</c:v>
                </c:pt>
                <c:pt idx="5294">
                  <c:v>3.7262768325</c:v>
                </c:pt>
                <c:pt idx="5295">
                  <c:v>2.6476589681</c:v>
                </c:pt>
                <c:pt idx="5296">
                  <c:v>3.2687471417</c:v>
                </c:pt>
                <c:pt idx="5297">
                  <c:v>2.9025327990999998</c:v>
                </c:pt>
                <c:pt idx="5298">
                  <c:v>2.0377425838000001</c:v>
                </c:pt>
                <c:pt idx="5299">
                  <c:v>-10.709269712899999</c:v>
                </c:pt>
                <c:pt idx="5300">
                  <c:v>-10.511388093000001</c:v>
                </c:pt>
                <c:pt idx="5301">
                  <c:v>-10.5173501488</c:v>
                </c:pt>
                <c:pt idx="5302">
                  <c:v>3.7833941063999998</c:v>
                </c:pt>
                <c:pt idx="5303">
                  <c:v>-9.7321145071000004</c:v>
                </c:pt>
                <c:pt idx="5304">
                  <c:v>-10.0186814023</c:v>
                </c:pt>
                <c:pt idx="5305">
                  <c:v>2.3722776444</c:v>
                </c:pt>
                <c:pt idx="5306">
                  <c:v>5.2873405630999999</c:v>
                </c:pt>
                <c:pt idx="5307">
                  <c:v>-10.9912214595</c:v>
                </c:pt>
                <c:pt idx="5308">
                  <c:v>3.1687356736000001</c:v>
                </c:pt>
                <c:pt idx="5309">
                  <c:v>-11.958458368100001</c:v>
                </c:pt>
                <c:pt idx="5310">
                  <c:v>2.2137187232</c:v>
                </c:pt>
                <c:pt idx="5311">
                  <c:v>0.78275976989999996</c:v>
                </c:pt>
                <c:pt idx="5312">
                  <c:v>-10.604181759299999</c:v>
                </c:pt>
                <c:pt idx="5313">
                  <c:v>2.8860222870999999</c:v>
                </c:pt>
                <c:pt idx="5314">
                  <c:v>1.6641278701</c:v>
                </c:pt>
                <c:pt idx="5315">
                  <c:v>1.8381051669999999</c:v>
                </c:pt>
                <c:pt idx="5316">
                  <c:v>1.5478511533999999</c:v>
                </c:pt>
                <c:pt idx="5317">
                  <c:v>5.9293611863000004</c:v>
                </c:pt>
                <c:pt idx="5318">
                  <c:v>-11.915374094700001</c:v>
                </c:pt>
                <c:pt idx="5319">
                  <c:v>4.3153247898</c:v>
                </c:pt>
                <c:pt idx="5320">
                  <c:v>4.2350317663999997</c:v>
                </c:pt>
                <c:pt idx="5321">
                  <c:v>-11.963593954</c:v>
                </c:pt>
                <c:pt idx="5322">
                  <c:v>5.0062579841000003</c:v>
                </c:pt>
                <c:pt idx="5323">
                  <c:v>-9.1547681465000004</c:v>
                </c:pt>
                <c:pt idx="5324">
                  <c:v>2.1213651162999998</c:v>
                </c:pt>
                <c:pt idx="5325">
                  <c:v>1.8748913504</c:v>
                </c:pt>
                <c:pt idx="5326">
                  <c:v>3.4183397800000002</c:v>
                </c:pt>
                <c:pt idx="5327">
                  <c:v>3.3012561359000001</c:v>
                </c:pt>
                <c:pt idx="5328">
                  <c:v>1.7007590288000001</c:v>
                </c:pt>
                <c:pt idx="5329">
                  <c:v>4.8077605746999996</c:v>
                </c:pt>
                <c:pt idx="5330">
                  <c:v>3.1076417943000001</c:v>
                </c:pt>
                <c:pt idx="5331">
                  <c:v>-12.183777537399999</c:v>
                </c:pt>
                <c:pt idx="5332">
                  <c:v>2.9187253983999999</c:v>
                </c:pt>
                <c:pt idx="5333">
                  <c:v>-9.7249806174</c:v>
                </c:pt>
                <c:pt idx="5334">
                  <c:v>3.3561432331000001</c:v>
                </c:pt>
                <c:pt idx="5335">
                  <c:v>2.5777748801000002</c:v>
                </c:pt>
                <c:pt idx="5336">
                  <c:v>-9.9394083277000007</c:v>
                </c:pt>
                <c:pt idx="5337">
                  <c:v>1.8385444898000001</c:v>
                </c:pt>
                <c:pt idx="5338">
                  <c:v>-10.8742585393</c:v>
                </c:pt>
                <c:pt idx="5339">
                  <c:v>0.4089643597</c:v>
                </c:pt>
                <c:pt idx="5340">
                  <c:v>2.8400866774</c:v>
                </c:pt>
                <c:pt idx="5341">
                  <c:v>4.4080997587999997</c:v>
                </c:pt>
                <c:pt idx="5342">
                  <c:v>4.3902797942999996</c:v>
                </c:pt>
                <c:pt idx="5343">
                  <c:v>4.1424286125999998</c:v>
                </c:pt>
                <c:pt idx="5344">
                  <c:v>3.7185906693000002</c:v>
                </c:pt>
                <c:pt idx="5345">
                  <c:v>-8.2751741128000003</c:v>
                </c:pt>
                <c:pt idx="5346">
                  <c:v>-11.561540836300001</c:v>
                </c:pt>
                <c:pt idx="5347">
                  <c:v>2.0725562875999999</c:v>
                </c:pt>
                <c:pt idx="5348">
                  <c:v>-10.262024885600001</c:v>
                </c:pt>
                <c:pt idx="5349">
                  <c:v>2.1649357557000002</c:v>
                </c:pt>
                <c:pt idx="5350">
                  <c:v>1.9255695954000001</c:v>
                </c:pt>
                <c:pt idx="5351">
                  <c:v>2.6600588402000001</c:v>
                </c:pt>
                <c:pt idx="5352">
                  <c:v>5.0828311995000002</c:v>
                </c:pt>
                <c:pt idx="5353">
                  <c:v>0.90316476339999996</c:v>
                </c:pt>
                <c:pt idx="5354">
                  <c:v>4.1483893139000001</c:v>
                </c:pt>
                <c:pt idx="5355">
                  <c:v>-8.8314169385000003</c:v>
                </c:pt>
                <c:pt idx="5356">
                  <c:v>-12.4695878106</c:v>
                </c:pt>
                <c:pt idx="5357">
                  <c:v>2.8042402491999998</c:v>
                </c:pt>
                <c:pt idx="5358">
                  <c:v>2.4161532806000001</c:v>
                </c:pt>
                <c:pt idx="5359">
                  <c:v>-9.6045106698999998</c:v>
                </c:pt>
                <c:pt idx="5360">
                  <c:v>2.6936758875</c:v>
                </c:pt>
                <c:pt idx="5361">
                  <c:v>2.4827482661000002</c:v>
                </c:pt>
                <c:pt idx="5362">
                  <c:v>2.2241398562999999</c:v>
                </c:pt>
                <c:pt idx="5363">
                  <c:v>3.1805932499999998</c:v>
                </c:pt>
                <c:pt idx="5364">
                  <c:v>4.1706289080000003</c:v>
                </c:pt>
                <c:pt idx="5365">
                  <c:v>1.404635445</c:v>
                </c:pt>
                <c:pt idx="5366">
                  <c:v>1.5650143302999999</c:v>
                </c:pt>
                <c:pt idx="5367">
                  <c:v>-10.5334213996</c:v>
                </c:pt>
                <c:pt idx="5368">
                  <c:v>-8.7836318857000002</c:v>
                </c:pt>
                <c:pt idx="5369">
                  <c:v>4.2830637022999998</c:v>
                </c:pt>
                <c:pt idx="5370">
                  <c:v>-10.5667062386</c:v>
                </c:pt>
                <c:pt idx="5371">
                  <c:v>-10.2674513337</c:v>
                </c:pt>
                <c:pt idx="5372">
                  <c:v>-9.9794818395</c:v>
                </c:pt>
                <c:pt idx="5373">
                  <c:v>3.3072285154999999</c:v>
                </c:pt>
                <c:pt idx="5374">
                  <c:v>-11.3616896212</c:v>
                </c:pt>
                <c:pt idx="5375">
                  <c:v>2.5998671554000001</c:v>
                </c:pt>
                <c:pt idx="5376">
                  <c:v>2.4111441443000001</c:v>
                </c:pt>
                <c:pt idx="5377">
                  <c:v>-11.814642415</c:v>
                </c:pt>
                <c:pt idx="5378">
                  <c:v>3.7059787764999998</c:v>
                </c:pt>
                <c:pt idx="5379">
                  <c:v>1.0841860523</c:v>
                </c:pt>
                <c:pt idx="5380">
                  <c:v>-8.6366315455000002</c:v>
                </c:pt>
                <c:pt idx="5381">
                  <c:v>2.0072177818000001</c:v>
                </c:pt>
                <c:pt idx="5382">
                  <c:v>3.4487363617</c:v>
                </c:pt>
                <c:pt idx="5383">
                  <c:v>4.2242403895000002</c:v>
                </c:pt>
                <c:pt idx="5384">
                  <c:v>-10.439320113500001</c:v>
                </c:pt>
                <c:pt idx="5385">
                  <c:v>-9.0433388144000002</c:v>
                </c:pt>
                <c:pt idx="5386">
                  <c:v>3.4610596143999999</c:v>
                </c:pt>
                <c:pt idx="5387">
                  <c:v>2.8400648855999999</c:v>
                </c:pt>
                <c:pt idx="5388">
                  <c:v>1.7792238671</c:v>
                </c:pt>
                <c:pt idx="5389">
                  <c:v>2.0730140369000001</c:v>
                </c:pt>
                <c:pt idx="5390">
                  <c:v>3.0479717543999998</c:v>
                </c:pt>
                <c:pt idx="5391">
                  <c:v>4.6811368770000001</c:v>
                </c:pt>
                <c:pt idx="5392">
                  <c:v>-10.3215136255</c:v>
                </c:pt>
                <c:pt idx="5393">
                  <c:v>1.4844613194</c:v>
                </c:pt>
                <c:pt idx="5394">
                  <c:v>2.2530173505</c:v>
                </c:pt>
                <c:pt idx="5395">
                  <c:v>2.1057924912999999</c:v>
                </c:pt>
                <c:pt idx="5396">
                  <c:v>4.1862209150999998</c:v>
                </c:pt>
                <c:pt idx="5397">
                  <c:v>-0.40914070629999999</c:v>
                </c:pt>
                <c:pt idx="5398">
                  <c:v>3.7473950158</c:v>
                </c:pt>
                <c:pt idx="5399">
                  <c:v>4.1342555892000004</c:v>
                </c:pt>
                <c:pt idx="5400">
                  <c:v>3.3917729451</c:v>
                </c:pt>
                <c:pt idx="5401">
                  <c:v>0.91251030960000001</c:v>
                </c:pt>
                <c:pt idx="5402">
                  <c:v>-9.4308558629999997</c:v>
                </c:pt>
                <c:pt idx="5403">
                  <c:v>-11.9066791068</c:v>
                </c:pt>
                <c:pt idx="5404">
                  <c:v>3.1098304942000001</c:v>
                </c:pt>
                <c:pt idx="5405">
                  <c:v>-10.191816790300001</c:v>
                </c:pt>
                <c:pt idx="5406">
                  <c:v>-10.9961640204</c:v>
                </c:pt>
                <c:pt idx="5407">
                  <c:v>-10.5427982627</c:v>
                </c:pt>
                <c:pt idx="5408">
                  <c:v>0.92901355600000002</c:v>
                </c:pt>
                <c:pt idx="5409">
                  <c:v>2.302029068</c:v>
                </c:pt>
                <c:pt idx="5410">
                  <c:v>-10.1547653041</c:v>
                </c:pt>
                <c:pt idx="5411">
                  <c:v>2.3443561747000001</c:v>
                </c:pt>
                <c:pt idx="5412">
                  <c:v>3.6848655601</c:v>
                </c:pt>
                <c:pt idx="5413">
                  <c:v>-11.9078756748</c:v>
                </c:pt>
                <c:pt idx="5414">
                  <c:v>0.41054686070000002</c:v>
                </c:pt>
                <c:pt idx="5415">
                  <c:v>-8.7230203422999999</c:v>
                </c:pt>
                <c:pt idx="5416">
                  <c:v>3.5748138667</c:v>
                </c:pt>
                <c:pt idx="5417">
                  <c:v>1.7804773086000001</c:v>
                </c:pt>
                <c:pt idx="5418">
                  <c:v>-10.443101909699999</c:v>
                </c:pt>
                <c:pt idx="5419">
                  <c:v>2.0451948527999999</c:v>
                </c:pt>
                <c:pt idx="5420">
                  <c:v>4.9318877231</c:v>
                </c:pt>
                <c:pt idx="5421">
                  <c:v>-11.226078551000001</c:v>
                </c:pt>
                <c:pt idx="5422">
                  <c:v>1.3678369788</c:v>
                </c:pt>
                <c:pt idx="5423">
                  <c:v>3.7737700306000002</c:v>
                </c:pt>
                <c:pt idx="5424">
                  <c:v>1.8135698698</c:v>
                </c:pt>
                <c:pt idx="5425">
                  <c:v>3.7940384611</c:v>
                </c:pt>
                <c:pt idx="5426">
                  <c:v>-11.148181796299999</c:v>
                </c:pt>
                <c:pt idx="5427">
                  <c:v>-9.6175595733999995</c:v>
                </c:pt>
                <c:pt idx="5428">
                  <c:v>-10.116265223799999</c:v>
                </c:pt>
                <c:pt idx="5429">
                  <c:v>2.7487131388999999</c:v>
                </c:pt>
                <c:pt idx="5430">
                  <c:v>2.0403241330999999</c:v>
                </c:pt>
                <c:pt idx="5431">
                  <c:v>-9.4068746485000005</c:v>
                </c:pt>
                <c:pt idx="5432">
                  <c:v>2.1090734047000002</c:v>
                </c:pt>
                <c:pt idx="5433">
                  <c:v>-11.7955815591</c:v>
                </c:pt>
                <c:pt idx="5434">
                  <c:v>3.3189434966000002</c:v>
                </c:pt>
                <c:pt idx="5435">
                  <c:v>2.8463950767999999</c:v>
                </c:pt>
                <c:pt idx="5436">
                  <c:v>1.4737029414</c:v>
                </c:pt>
                <c:pt idx="5437">
                  <c:v>-10.086337024800001</c:v>
                </c:pt>
                <c:pt idx="5438">
                  <c:v>2.8746529233999998</c:v>
                </c:pt>
                <c:pt idx="5439">
                  <c:v>-11.3008890473</c:v>
                </c:pt>
                <c:pt idx="5440">
                  <c:v>3.2550699835999999</c:v>
                </c:pt>
                <c:pt idx="5441">
                  <c:v>-11.0114997894</c:v>
                </c:pt>
                <c:pt idx="5442">
                  <c:v>2.4518027328000001</c:v>
                </c:pt>
                <c:pt idx="5443">
                  <c:v>-12.189279189600001</c:v>
                </c:pt>
                <c:pt idx="5444">
                  <c:v>1.6709957289999999</c:v>
                </c:pt>
                <c:pt idx="5445">
                  <c:v>4.7592136506999996</c:v>
                </c:pt>
                <c:pt idx="5446">
                  <c:v>3.1230283907</c:v>
                </c:pt>
                <c:pt idx="5447">
                  <c:v>3.0283062801999998</c:v>
                </c:pt>
                <c:pt idx="5448">
                  <c:v>2.1804540634</c:v>
                </c:pt>
                <c:pt idx="5449">
                  <c:v>0.80901772559999996</c:v>
                </c:pt>
                <c:pt idx="5450">
                  <c:v>-10.4717475906</c:v>
                </c:pt>
                <c:pt idx="5451">
                  <c:v>3.3476292818000002</c:v>
                </c:pt>
                <c:pt idx="5452">
                  <c:v>1.9186467269</c:v>
                </c:pt>
                <c:pt idx="5453">
                  <c:v>-12.412568462599999</c:v>
                </c:pt>
                <c:pt idx="5454">
                  <c:v>-10.6903010663</c:v>
                </c:pt>
                <c:pt idx="5455">
                  <c:v>3.9388664488999998</c:v>
                </c:pt>
                <c:pt idx="5456">
                  <c:v>-10.2204298074</c:v>
                </c:pt>
                <c:pt idx="5457">
                  <c:v>1.6240026821</c:v>
                </c:pt>
                <c:pt idx="5458">
                  <c:v>1.1565039268999999</c:v>
                </c:pt>
                <c:pt idx="5459">
                  <c:v>5.5498049480000002</c:v>
                </c:pt>
                <c:pt idx="5460">
                  <c:v>-11.297203250200001</c:v>
                </c:pt>
                <c:pt idx="5461">
                  <c:v>-9.8873232296999998</c:v>
                </c:pt>
                <c:pt idx="5462">
                  <c:v>3.3396840583</c:v>
                </c:pt>
                <c:pt idx="5463">
                  <c:v>-9.8704047831999997</c:v>
                </c:pt>
                <c:pt idx="5464">
                  <c:v>-11.881146660400001</c:v>
                </c:pt>
                <c:pt idx="5465">
                  <c:v>2.6672232476</c:v>
                </c:pt>
                <c:pt idx="5466">
                  <c:v>-10.956301332400001</c:v>
                </c:pt>
                <c:pt idx="5467">
                  <c:v>-12.697647294699999</c:v>
                </c:pt>
                <c:pt idx="5468">
                  <c:v>2.1535436435999999</c:v>
                </c:pt>
                <c:pt idx="5469">
                  <c:v>-10.027313422000001</c:v>
                </c:pt>
                <c:pt idx="5470">
                  <c:v>3.3783753249999999</c:v>
                </c:pt>
                <c:pt idx="5471">
                  <c:v>-12.7933391986</c:v>
                </c:pt>
                <c:pt idx="5472">
                  <c:v>3.9362338933999999</c:v>
                </c:pt>
                <c:pt idx="5473">
                  <c:v>2.0947568698999999</c:v>
                </c:pt>
                <c:pt idx="5474">
                  <c:v>1.4515846208000001</c:v>
                </c:pt>
                <c:pt idx="5475">
                  <c:v>0.27931736779999999</c:v>
                </c:pt>
                <c:pt idx="5476">
                  <c:v>4.7418464093999999</c:v>
                </c:pt>
                <c:pt idx="5477">
                  <c:v>1.6828863594000001</c:v>
                </c:pt>
                <c:pt idx="5478">
                  <c:v>3.1031574601999998</c:v>
                </c:pt>
                <c:pt idx="5479">
                  <c:v>-11.422284148299999</c:v>
                </c:pt>
                <c:pt idx="5480">
                  <c:v>4.2175523504000001</c:v>
                </c:pt>
                <c:pt idx="5481">
                  <c:v>-9.5060902313</c:v>
                </c:pt>
                <c:pt idx="5482">
                  <c:v>1.3585244847</c:v>
                </c:pt>
                <c:pt idx="5483">
                  <c:v>4.6110814939999996</c:v>
                </c:pt>
                <c:pt idx="5484">
                  <c:v>-10.370273045499999</c:v>
                </c:pt>
                <c:pt idx="5485">
                  <c:v>3.5822004512999999</c:v>
                </c:pt>
                <c:pt idx="5486">
                  <c:v>2.3376616168000002</c:v>
                </c:pt>
                <c:pt idx="5487">
                  <c:v>3.4518740210000001</c:v>
                </c:pt>
                <c:pt idx="5488">
                  <c:v>2.0010233441</c:v>
                </c:pt>
                <c:pt idx="5489">
                  <c:v>2.5749702797</c:v>
                </c:pt>
                <c:pt idx="5490">
                  <c:v>3.9048974767</c:v>
                </c:pt>
                <c:pt idx="5491">
                  <c:v>2.6139574095000002</c:v>
                </c:pt>
                <c:pt idx="5492">
                  <c:v>0.69654514950000002</c:v>
                </c:pt>
                <c:pt idx="5493">
                  <c:v>-11.130728147599999</c:v>
                </c:pt>
                <c:pt idx="5494">
                  <c:v>2.5325920219000002</c:v>
                </c:pt>
                <c:pt idx="5495">
                  <c:v>2.2427186110999999</c:v>
                </c:pt>
                <c:pt idx="5496">
                  <c:v>-8.9475074748000001</c:v>
                </c:pt>
                <c:pt idx="5497">
                  <c:v>3.9162771375999998</c:v>
                </c:pt>
                <c:pt idx="5498">
                  <c:v>-10.692035800399999</c:v>
                </c:pt>
                <c:pt idx="5499">
                  <c:v>3.8266209629999999</c:v>
                </c:pt>
                <c:pt idx="5500">
                  <c:v>3.9013802723</c:v>
                </c:pt>
                <c:pt idx="5501">
                  <c:v>-10.2307107458</c:v>
                </c:pt>
                <c:pt idx="5502">
                  <c:v>-11.1961170931</c:v>
                </c:pt>
                <c:pt idx="5503">
                  <c:v>3.4576527870999998</c:v>
                </c:pt>
                <c:pt idx="5504">
                  <c:v>2.1704866618</c:v>
                </c:pt>
                <c:pt idx="5505">
                  <c:v>-8.8545902691999991</c:v>
                </c:pt>
                <c:pt idx="5506">
                  <c:v>4.3273208874</c:v>
                </c:pt>
                <c:pt idx="5507">
                  <c:v>0.34515191470000001</c:v>
                </c:pt>
                <c:pt idx="5508">
                  <c:v>2.6200702782</c:v>
                </c:pt>
                <c:pt idx="5509">
                  <c:v>1.8917923312</c:v>
                </c:pt>
                <c:pt idx="5510">
                  <c:v>4.1879339380999996</c:v>
                </c:pt>
                <c:pt idx="5511">
                  <c:v>-10.480169477</c:v>
                </c:pt>
                <c:pt idx="5512">
                  <c:v>-9.6209947613000004</c:v>
                </c:pt>
                <c:pt idx="5513">
                  <c:v>3.4117506522999999</c:v>
                </c:pt>
                <c:pt idx="5514">
                  <c:v>1.8420132239</c:v>
                </c:pt>
                <c:pt idx="5515">
                  <c:v>4.3258443866</c:v>
                </c:pt>
                <c:pt idx="5516">
                  <c:v>2.3846451469000001</c:v>
                </c:pt>
                <c:pt idx="5517">
                  <c:v>4.9231612247000003</c:v>
                </c:pt>
                <c:pt idx="5518">
                  <c:v>4.0218717040999996</c:v>
                </c:pt>
                <c:pt idx="5519">
                  <c:v>-10.430939284000001</c:v>
                </c:pt>
                <c:pt idx="5520">
                  <c:v>-9.8345986616999994</c:v>
                </c:pt>
                <c:pt idx="5521">
                  <c:v>2.4899470712</c:v>
                </c:pt>
                <c:pt idx="5522">
                  <c:v>3.0566063608</c:v>
                </c:pt>
                <c:pt idx="5523">
                  <c:v>-10.5483283226</c:v>
                </c:pt>
                <c:pt idx="5524">
                  <c:v>2.5120557703999999</c:v>
                </c:pt>
                <c:pt idx="5525">
                  <c:v>1.0003259567</c:v>
                </c:pt>
                <c:pt idx="5526">
                  <c:v>-8.6898985148999994</c:v>
                </c:pt>
                <c:pt idx="5527">
                  <c:v>-9.4442450546999996</c:v>
                </c:pt>
                <c:pt idx="5528">
                  <c:v>2.5246564203999999</c:v>
                </c:pt>
                <c:pt idx="5529">
                  <c:v>5.8431089971999999</c:v>
                </c:pt>
                <c:pt idx="5530">
                  <c:v>2.5086455684</c:v>
                </c:pt>
                <c:pt idx="5531">
                  <c:v>4.3853685841000001</c:v>
                </c:pt>
                <c:pt idx="5532">
                  <c:v>3.4458042691999999</c:v>
                </c:pt>
                <c:pt idx="5533">
                  <c:v>1.8882677139999999</c:v>
                </c:pt>
                <c:pt idx="5534">
                  <c:v>2.8574588148000002</c:v>
                </c:pt>
                <c:pt idx="5535">
                  <c:v>-10.9671822843</c:v>
                </c:pt>
                <c:pt idx="5536">
                  <c:v>1.3470701312</c:v>
                </c:pt>
                <c:pt idx="5537">
                  <c:v>3.6345265802000002</c:v>
                </c:pt>
                <c:pt idx="5538">
                  <c:v>3.5585203320000001</c:v>
                </c:pt>
                <c:pt idx="5539">
                  <c:v>3.0386628411999999</c:v>
                </c:pt>
                <c:pt idx="5540">
                  <c:v>3.3430132413</c:v>
                </c:pt>
                <c:pt idx="5541">
                  <c:v>-8.5601480497000004</c:v>
                </c:pt>
                <c:pt idx="5542">
                  <c:v>2.4799582325</c:v>
                </c:pt>
                <c:pt idx="5543">
                  <c:v>3.4112540186000002</c:v>
                </c:pt>
                <c:pt idx="5544">
                  <c:v>1.1842802106000001</c:v>
                </c:pt>
                <c:pt idx="5545">
                  <c:v>1.4788049539999999</c:v>
                </c:pt>
                <c:pt idx="5546">
                  <c:v>1.8534626351000001</c:v>
                </c:pt>
                <c:pt idx="5547">
                  <c:v>-10.6176532766</c:v>
                </c:pt>
                <c:pt idx="5548">
                  <c:v>3.2076746177</c:v>
                </c:pt>
                <c:pt idx="5549">
                  <c:v>3.1928670176999998</c:v>
                </c:pt>
                <c:pt idx="5550">
                  <c:v>-10.2719199656</c:v>
                </c:pt>
                <c:pt idx="5551">
                  <c:v>-10.298946812700001</c:v>
                </c:pt>
                <c:pt idx="5552">
                  <c:v>3.4786497153</c:v>
                </c:pt>
                <c:pt idx="5553">
                  <c:v>3.3318380732000001</c:v>
                </c:pt>
                <c:pt idx="5554">
                  <c:v>-9.3909468544999992</c:v>
                </c:pt>
                <c:pt idx="5555">
                  <c:v>2.4786888689</c:v>
                </c:pt>
                <c:pt idx="5556">
                  <c:v>-9.9250985410000006</c:v>
                </c:pt>
                <c:pt idx="5557">
                  <c:v>1.3999166028000001</c:v>
                </c:pt>
                <c:pt idx="5558">
                  <c:v>-9.9931636561000001</c:v>
                </c:pt>
                <c:pt idx="5559">
                  <c:v>2.9237954022000001</c:v>
                </c:pt>
                <c:pt idx="5560">
                  <c:v>1.8762512595</c:v>
                </c:pt>
                <c:pt idx="5561">
                  <c:v>1.3566674642000001</c:v>
                </c:pt>
                <c:pt idx="5562">
                  <c:v>-9.9284965873999997</c:v>
                </c:pt>
                <c:pt idx="5563">
                  <c:v>1.637502872</c:v>
                </c:pt>
                <c:pt idx="5564">
                  <c:v>1.7867554627</c:v>
                </c:pt>
                <c:pt idx="5565">
                  <c:v>2.1560601568000002</c:v>
                </c:pt>
                <c:pt idx="5566">
                  <c:v>2.5423275841000001</c:v>
                </c:pt>
                <c:pt idx="5567">
                  <c:v>3.7539070471999998</c:v>
                </c:pt>
                <c:pt idx="5568">
                  <c:v>3.9718748590000001</c:v>
                </c:pt>
                <c:pt idx="5569">
                  <c:v>2.7477292891</c:v>
                </c:pt>
                <c:pt idx="5570">
                  <c:v>-10.305992274499999</c:v>
                </c:pt>
                <c:pt idx="5571">
                  <c:v>4.0491769069999997</c:v>
                </c:pt>
                <c:pt idx="5572">
                  <c:v>3.3376820669999998</c:v>
                </c:pt>
                <c:pt idx="5573">
                  <c:v>3.1435095386</c:v>
                </c:pt>
                <c:pt idx="5574">
                  <c:v>2.5985731857999999</c:v>
                </c:pt>
                <c:pt idx="5575">
                  <c:v>-11.490253814300001</c:v>
                </c:pt>
                <c:pt idx="5576">
                  <c:v>2.1021878869999999</c:v>
                </c:pt>
                <c:pt idx="5577">
                  <c:v>-10.7072233091</c:v>
                </c:pt>
                <c:pt idx="5578">
                  <c:v>-10.8094148609</c:v>
                </c:pt>
                <c:pt idx="5579">
                  <c:v>2.062190024</c:v>
                </c:pt>
                <c:pt idx="5580">
                  <c:v>2.8856329477</c:v>
                </c:pt>
                <c:pt idx="5581">
                  <c:v>3.5410765164</c:v>
                </c:pt>
                <c:pt idx="5582">
                  <c:v>-9.8093712402000008</c:v>
                </c:pt>
                <c:pt idx="5583">
                  <c:v>2.2218149583</c:v>
                </c:pt>
                <c:pt idx="5584">
                  <c:v>2.1657786565000001</c:v>
                </c:pt>
                <c:pt idx="5585">
                  <c:v>-10.0571359995</c:v>
                </c:pt>
                <c:pt idx="5586">
                  <c:v>-10.7240905079</c:v>
                </c:pt>
                <c:pt idx="5587">
                  <c:v>3.3332412387999999</c:v>
                </c:pt>
                <c:pt idx="5588">
                  <c:v>-9.3248079744000005</c:v>
                </c:pt>
                <c:pt idx="5589">
                  <c:v>1.6552292878999999</c:v>
                </c:pt>
                <c:pt idx="5590">
                  <c:v>3.6349403517000001</c:v>
                </c:pt>
                <c:pt idx="5591">
                  <c:v>4.1410472258000004</c:v>
                </c:pt>
                <c:pt idx="5592">
                  <c:v>-9.2094246539999993</c:v>
                </c:pt>
                <c:pt idx="5593">
                  <c:v>3.9930735273</c:v>
                </c:pt>
                <c:pt idx="5594">
                  <c:v>-9.8173010915999992</c:v>
                </c:pt>
                <c:pt idx="5595">
                  <c:v>2.2494078483000002</c:v>
                </c:pt>
                <c:pt idx="5596">
                  <c:v>3.5138717670999999</c:v>
                </c:pt>
                <c:pt idx="5597">
                  <c:v>-9.9672739418000003</c:v>
                </c:pt>
                <c:pt idx="5598">
                  <c:v>-12.6296310461</c:v>
                </c:pt>
                <c:pt idx="5599">
                  <c:v>4.3120137350999999</c:v>
                </c:pt>
                <c:pt idx="5600">
                  <c:v>-9.8299812349</c:v>
                </c:pt>
                <c:pt idx="5601">
                  <c:v>1.8592507181</c:v>
                </c:pt>
                <c:pt idx="5602">
                  <c:v>-11.4151683005</c:v>
                </c:pt>
                <c:pt idx="5603">
                  <c:v>3.8685877816000001</c:v>
                </c:pt>
                <c:pt idx="5604">
                  <c:v>1.9236909473999999</c:v>
                </c:pt>
                <c:pt idx="5605">
                  <c:v>2.7415594808999999</c:v>
                </c:pt>
                <c:pt idx="5606">
                  <c:v>-9.5661514221000008</c:v>
                </c:pt>
                <c:pt idx="5607">
                  <c:v>3.2396669629999999</c:v>
                </c:pt>
                <c:pt idx="5608">
                  <c:v>-12.746140717599999</c:v>
                </c:pt>
                <c:pt idx="5609">
                  <c:v>3.1520983311999999</c:v>
                </c:pt>
                <c:pt idx="5610">
                  <c:v>-10.1981911945</c:v>
                </c:pt>
                <c:pt idx="5611">
                  <c:v>3.0773389847999999</c:v>
                </c:pt>
                <c:pt idx="5612">
                  <c:v>-9.9097953653000008</c:v>
                </c:pt>
                <c:pt idx="5613">
                  <c:v>3.8445699038000001</c:v>
                </c:pt>
                <c:pt idx="5614">
                  <c:v>3.6000824993</c:v>
                </c:pt>
                <c:pt idx="5615">
                  <c:v>-10.8138936618</c:v>
                </c:pt>
                <c:pt idx="5616">
                  <c:v>-10.369890506699999</c:v>
                </c:pt>
                <c:pt idx="5617">
                  <c:v>-10.1739389497</c:v>
                </c:pt>
                <c:pt idx="5618">
                  <c:v>0.69513914750000005</c:v>
                </c:pt>
                <c:pt idx="5619">
                  <c:v>3.9366470589999998</c:v>
                </c:pt>
                <c:pt idx="5620">
                  <c:v>2.9997424924999998</c:v>
                </c:pt>
                <c:pt idx="5621">
                  <c:v>3.3894802441</c:v>
                </c:pt>
                <c:pt idx="5622">
                  <c:v>0.7017474038</c:v>
                </c:pt>
                <c:pt idx="5623">
                  <c:v>2.3452201736</c:v>
                </c:pt>
                <c:pt idx="5624">
                  <c:v>2.9785797423</c:v>
                </c:pt>
                <c:pt idx="5625">
                  <c:v>4.0326571253000001</c:v>
                </c:pt>
                <c:pt idx="5626">
                  <c:v>-0.49996785760000001</c:v>
                </c:pt>
                <c:pt idx="5627">
                  <c:v>2.4705677313000001</c:v>
                </c:pt>
                <c:pt idx="5628">
                  <c:v>1.0647913548000001</c:v>
                </c:pt>
                <c:pt idx="5629">
                  <c:v>-9.6839506246999996</c:v>
                </c:pt>
                <c:pt idx="5630">
                  <c:v>4.3120093138</c:v>
                </c:pt>
                <c:pt idx="5631">
                  <c:v>-11.2004564392</c:v>
                </c:pt>
                <c:pt idx="5632">
                  <c:v>4.0547188194999997</c:v>
                </c:pt>
                <c:pt idx="5633">
                  <c:v>-10.024489986300001</c:v>
                </c:pt>
                <c:pt idx="5634">
                  <c:v>-10.0618159346</c:v>
                </c:pt>
                <c:pt idx="5635">
                  <c:v>1.479270877</c:v>
                </c:pt>
                <c:pt idx="5636">
                  <c:v>4.2253383812000003</c:v>
                </c:pt>
                <c:pt idx="5637">
                  <c:v>3.4222916981</c:v>
                </c:pt>
                <c:pt idx="5638">
                  <c:v>3.2547136679999999</c:v>
                </c:pt>
                <c:pt idx="5639">
                  <c:v>3.8094408371999999</c:v>
                </c:pt>
                <c:pt idx="5640">
                  <c:v>-10.901929645299999</c:v>
                </c:pt>
                <c:pt idx="5641">
                  <c:v>-11.623932720499999</c:v>
                </c:pt>
                <c:pt idx="5642">
                  <c:v>1.4614450603</c:v>
                </c:pt>
                <c:pt idx="5643">
                  <c:v>-11.494460545999999</c:v>
                </c:pt>
                <c:pt idx="5644">
                  <c:v>-11.257089366800001</c:v>
                </c:pt>
                <c:pt idx="5645">
                  <c:v>3.7917244498999998</c:v>
                </c:pt>
                <c:pt idx="5646">
                  <c:v>-9.9618925899999997</c:v>
                </c:pt>
                <c:pt idx="5647">
                  <c:v>2.1654059413</c:v>
                </c:pt>
                <c:pt idx="5648">
                  <c:v>1.6993080416999999</c:v>
                </c:pt>
                <c:pt idx="5649">
                  <c:v>3.0595733065999999</c:v>
                </c:pt>
                <c:pt idx="5650">
                  <c:v>2.9770897432000001</c:v>
                </c:pt>
                <c:pt idx="5651">
                  <c:v>2.0422597840000001</c:v>
                </c:pt>
                <c:pt idx="5652">
                  <c:v>3.6084822546000002</c:v>
                </c:pt>
                <c:pt idx="5653">
                  <c:v>2.5826085380000001</c:v>
                </c:pt>
                <c:pt idx="5654">
                  <c:v>3.0677115590000001</c:v>
                </c:pt>
                <c:pt idx="5655">
                  <c:v>4.6027835054999997</c:v>
                </c:pt>
                <c:pt idx="5656">
                  <c:v>1.3535320929000001</c:v>
                </c:pt>
                <c:pt idx="5657">
                  <c:v>-13.016717594099999</c:v>
                </c:pt>
                <c:pt idx="5658">
                  <c:v>2.5785893567999998</c:v>
                </c:pt>
                <c:pt idx="5659">
                  <c:v>-10.1909294619</c:v>
                </c:pt>
                <c:pt idx="5660">
                  <c:v>1.5265712793999999</c:v>
                </c:pt>
                <c:pt idx="5661">
                  <c:v>2.3489078355999999</c:v>
                </c:pt>
                <c:pt idx="5662">
                  <c:v>2.6864377061</c:v>
                </c:pt>
                <c:pt idx="5663">
                  <c:v>2.6579989546</c:v>
                </c:pt>
                <c:pt idx="5664">
                  <c:v>1.7503176192000001</c:v>
                </c:pt>
                <c:pt idx="5665">
                  <c:v>4.8139878345999998</c:v>
                </c:pt>
                <c:pt idx="5666">
                  <c:v>5.1583275800999999</c:v>
                </c:pt>
                <c:pt idx="5667">
                  <c:v>3.9970341900999999</c:v>
                </c:pt>
                <c:pt idx="5668">
                  <c:v>2.4769183031000002</c:v>
                </c:pt>
                <c:pt idx="5669">
                  <c:v>2.7956507136000002</c:v>
                </c:pt>
                <c:pt idx="5670">
                  <c:v>-10.4052729697</c:v>
                </c:pt>
                <c:pt idx="5671">
                  <c:v>4.0254477142000002</c:v>
                </c:pt>
                <c:pt idx="5672">
                  <c:v>2.3014925142</c:v>
                </c:pt>
                <c:pt idx="5673">
                  <c:v>2.0418506848</c:v>
                </c:pt>
                <c:pt idx="5674">
                  <c:v>-9.7800265414999998</c:v>
                </c:pt>
                <c:pt idx="5675">
                  <c:v>2.9155068069999999</c:v>
                </c:pt>
                <c:pt idx="5676">
                  <c:v>-11.2834838955</c:v>
                </c:pt>
                <c:pt idx="5677">
                  <c:v>2.8179430795</c:v>
                </c:pt>
                <c:pt idx="5678">
                  <c:v>-10.6824312917</c:v>
                </c:pt>
                <c:pt idx="5679">
                  <c:v>-10.3446307083</c:v>
                </c:pt>
                <c:pt idx="5680">
                  <c:v>1.7738902650999999</c:v>
                </c:pt>
                <c:pt idx="5681">
                  <c:v>2.5107371003000001</c:v>
                </c:pt>
                <c:pt idx="5682">
                  <c:v>2.2518831073999999</c:v>
                </c:pt>
                <c:pt idx="5683">
                  <c:v>2.3753438884999998</c:v>
                </c:pt>
                <c:pt idx="5684">
                  <c:v>-9.3280812437999998</c:v>
                </c:pt>
                <c:pt idx="5685">
                  <c:v>-11.154431044500001</c:v>
                </c:pt>
                <c:pt idx="5686">
                  <c:v>-9.2542884016000002</c:v>
                </c:pt>
                <c:pt idx="5687">
                  <c:v>3.0521643458000001</c:v>
                </c:pt>
                <c:pt idx="5688">
                  <c:v>-9.1571615103999999</c:v>
                </c:pt>
                <c:pt idx="5689">
                  <c:v>3.2890878736000002</c:v>
                </c:pt>
                <c:pt idx="5690">
                  <c:v>2.2172923550000001</c:v>
                </c:pt>
                <c:pt idx="5691">
                  <c:v>-9.6902491775000001</c:v>
                </c:pt>
                <c:pt idx="5692">
                  <c:v>3.6542835057</c:v>
                </c:pt>
                <c:pt idx="5693">
                  <c:v>2.4557014316000001</c:v>
                </c:pt>
                <c:pt idx="5694">
                  <c:v>-9.4817736968999995</c:v>
                </c:pt>
                <c:pt idx="5695">
                  <c:v>3.5505451762</c:v>
                </c:pt>
                <c:pt idx="5696">
                  <c:v>-11.111087357000001</c:v>
                </c:pt>
                <c:pt idx="5697">
                  <c:v>2.4850453647999999</c:v>
                </c:pt>
                <c:pt idx="5698">
                  <c:v>1.5898164045000001</c:v>
                </c:pt>
                <c:pt idx="5699">
                  <c:v>2.259979988</c:v>
                </c:pt>
                <c:pt idx="5700">
                  <c:v>3.8727210590999999</c:v>
                </c:pt>
                <c:pt idx="5701">
                  <c:v>1.8602656495000001</c:v>
                </c:pt>
                <c:pt idx="5702">
                  <c:v>3.1708453047999998</c:v>
                </c:pt>
                <c:pt idx="5703">
                  <c:v>2.4959768022</c:v>
                </c:pt>
                <c:pt idx="5704">
                  <c:v>3.2669775388</c:v>
                </c:pt>
                <c:pt idx="5705">
                  <c:v>-10.589657797399999</c:v>
                </c:pt>
                <c:pt idx="5706">
                  <c:v>1.5479980915</c:v>
                </c:pt>
                <c:pt idx="5707">
                  <c:v>1.2029759394999999</c:v>
                </c:pt>
                <c:pt idx="5708">
                  <c:v>1.5121186877999999</c:v>
                </c:pt>
                <c:pt idx="5709">
                  <c:v>2.8655708242000002</c:v>
                </c:pt>
                <c:pt idx="5710">
                  <c:v>3.3193309236999999</c:v>
                </c:pt>
                <c:pt idx="5711">
                  <c:v>1.5529808171999999</c:v>
                </c:pt>
                <c:pt idx="5712">
                  <c:v>-9.7755990279000002</c:v>
                </c:pt>
                <c:pt idx="5713">
                  <c:v>2.6425263037</c:v>
                </c:pt>
                <c:pt idx="5714">
                  <c:v>-13.0966591433</c:v>
                </c:pt>
                <c:pt idx="5715">
                  <c:v>-11.866866718000001</c:v>
                </c:pt>
                <c:pt idx="5716">
                  <c:v>2.811978496</c:v>
                </c:pt>
                <c:pt idx="5717">
                  <c:v>4.7000513171999998</c:v>
                </c:pt>
                <c:pt idx="5718">
                  <c:v>1.4176434449999999</c:v>
                </c:pt>
                <c:pt idx="5719">
                  <c:v>-12.8439685946</c:v>
                </c:pt>
                <c:pt idx="5720">
                  <c:v>5.3908363776000003</c:v>
                </c:pt>
                <c:pt idx="5721">
                  <c:v>2.4288088814000002</c:v>
                </c:pt>
                <c:pt idx="5722">
                  <c:v>-10.8637099844</c:v>
                </c:pt>
                <c:pt idx="5723">
                  <c:v>2.9411968049000001</c:v>
                </c:pt>
                <c:pt idx="5724">
                  <c:v>-11.4389657581</c:v>
                </c:pt>
                <c:pt idx="5725">
                  <c:v>1.42485503</c:v>
                </c:pt>
                <c:pt idx="5726">
                  <c:v>-8.8200630105000002</c:v>
                </c:pt>
                <c:pt idx="5727">
                  <c:v>-11.8548929957</c:v>
                </c:pt>
                <c:pt idx="5728">
                  <c:v>4.5290413012000004</c:v>
                </c:pt>
                <c:pt idx="5729">
                  <c:v>-10.515975817899999</c:v>
                </c:pt>
                <c:pt idx="5730">
                  <c:v>2.4059357306</c:v>
                </c:pt>
                <c:pt idx="5731">
                  <c:v>3.1987880353000002</c:v>
                </c:pt>
                <c:pt idx="5732">
                  <c:v>3.8314533082</c:v>
                </c:pt>
                <c:pt idx="5733">
                  <c:v>-11.113292083499999</c:v>
                </c:pt>
                <c:pt idx="5734">
                  <c:v>3.6170645174999998</c:v>
                </c:pt>
                <c:pt idx="5735">
                  <c:v>0.86976356669999999</c:v>
                </c:pt>
                <c:pt idx="5736">
                  <c:v>2.4380064100999999</c:v>
                </c:pt>
                <c:pt idx="5737">
                  <c:v>-12.992128766</c:v>
                </c:pt>
                <c:pt idx="5738">
                  <c:v>-10.4267083717</c:v>
                </c:pt>
                <c:pt idx="5739">
                  <c:v>-11.017204360199999</c:v>
                </c:pt>
                <c:pt idx="5740">
                  <c:v>-9.5903553979999998</c:v>
                </c:pt>
                <c:pt idx="5741">
                  <c:v>-10.8258645873</c:v>
                </c:pt>
                <c:pt idx="5742">
                  <c:v>-7.5118815461999997</c:v>
                </c:pt>
                <c:pt idx="5743">
                  <c:v>-9.4174490845999994</c:v>
                </c:pt>
                <c:pt idx="5744">
                  <c:v>-9.4349941467999994</c:v>
                </c:pt>
                <c:pt idx="5745">
                  <c:v>-10.482150361</c:v>
                </c:pt>
                <c:pt idx="5746">
                  <c:v>3.5480455556999999</c:v>
                </c:pt>
                <c:pt idx="5747">
                  <c:v>2.3680813481</c:v>
                </c:pt>
                <c:pt idx="5748">
                  <c:v>1.6705343082999999</c:v>
                </c:pt>
                <c:pt idx="5749">
                  <c:v>-10.118103470199999</c:v>
                </c:pt>
                <c:pt idx="5750">
                  <c:v>2.1745051938</c:v>
                </c:pt>
                <c:pt idx="5751">
                  <c:v>0.22307236850000001</c:v>
                </c:pt>
                <c:pt idx="5752">
                  <c:v>-10.195903964099999</c:v>
                </c:pt>
                <c:pt idx="5753">
                  <c:v>3.9055294831</c:v>
                </c:pt>
                <c:pt idx="5754">
                  <c:v>2.0070181561</c:v>
                </c:pt>
                <c:pt idx="5755">
                  <c:v>2.8677993077999999</c:v>
                </c:pt>
                <c:pt idx="5756">
                  <c:v>-10.092406909599999</c:v>
                </c:pt>
                <c:pt idx="5757">
                  <c:v>-10.8379132289</c:v>
                </c:pt>
                <c:pt idx="5758">
                  <c:v>-11.621734531</c:v>
                </c:pt>
                <c:pt idx="5759">
                  <c:v>2.1501854061999999</c:v>
                </c:pt>
                <c:pt idx="5760">
                  <c:v>-11.758070094500001</c:v>
                </c:pt>
                <c:pt idx="5761">
                  <c:v>4.5832349897000002</c:v>
                </c:pt>
                <c:pt idx="5762">
                  <c:v>1.957421582</c:v>
                </c:pt>
                <c:pt idx="5763">
                  <c:v>3.8401118654999999</c:v>
                </c:pt>
                <c:pt idx="5764">
                  <c:v>0.9168988575</c:v>
                </c:pt>
                <c:pt idx="5765">
                  <c:v>2.3004381256999999</c:v>
                </c:pt>
                <c:pt idx="5766">
                  <c:v>3.6545626410000001</c:v>
                </c:pt>
                <c:pt idx="5767">
                  <c:v>3.9905803013000001</c:v>
                </c:pt>
                <c:pt idx="5768">
                  <c:v>1.8978187345999999</c:v>
                </c:pt>
                <c:pt idx="5769">
                  <c:v>0.83892724870000002</c:v>
                </c:pt>
                <c:pt idx="5770">
                  <c:v>-9.1020300317</c:v>
                </c:pt>
                <c:pt idx="5771">
                  <c:v>3.4411188903999999</c:v>
                </c:pt>
                <c:pt idx="5772">
                  <c:v>-10.178822823000001</c:v>
                </c:pt>
                <c:pt idx="5773">
                  <c:v>3.1550909634000002</c:v>
                </c:pt>
                <c:pt idx="5774">
                  <c:v>-9.8878330734999995</c:v>
                </c:pt>
                <c:pt idx="5775">
                  <c:v>2.6037614567</c:v>
                </c:pt>
                <c:pt idx="5776">
                  <c:v>3.4954715355000001</c:v>
                </c:pt>
                <c:pt idx="5777">
                  <c:v>-10.263656319100001</c:v>
                </c:pt>
                <c:pt idx="5778">
                  <c:v>1.8157419227</c:v>
                </c:pt>
                <c:pt idx="5779">
                  <c:v>2.8555459293999998</c:v>
                </c:pt>
                <c:pt idx="5780">
                  <c:v>1.8762272101999999</c:v>
                </c:pt>
                <c:pt idx="5781">
                  <c:v>3.7796530307</c:v>
                </c:pt>
                <c:pt idx="5782">
                  <c:v>2.5647755018999998</c:v>
                </c:pt>
                <c:pt idx="5783">
                  <c:v>1.5442963546999999</c:v>
                </c:pt>
                <c:pt idx="5784">
                  <c:v>1.1618727677</c:v>
                </c:pt>
                <c:pt idx="5785">
                  <c:v>-9.3926798922000003</c:v>
                </c:pt>
                <c:pt idx="5786">
                  <c:v>0.69840860510000002</c:v>
                </c:pt>
                <c:pt idx="5787">
                  <c:v>3.1199306846999999</c:v>
                </c:pt>
                <c:pt idx="5788">
                  <c:v>-10.872113450900001</c:v>
                </c:pt>
                <c:pt idx="5789">
                  <c:v>-11.6796812571</c:v>
                </c:pt>
                <c:pt idx="5790">
                  <c:v>4.5054492820999998</c:v>
                </c:pt>
                <c:pt idx="5791">
                  <c:v>1.4922698194999999</c:v>
                </c:pt>
                <c:pt idx="5792">
                  <c:v>-9.9922233199000008</c:v>
                </c:pt>
                <c:pt idx="5793">
                  <c:v>0.62368756140000003</c:v>
                </c:pt>
                <c:pt idx="5794">
                  <c:v>1.4156109624</c:v>
                </c:pt>
                <c:pt idx="5795">
                  <c:v>3.6259621289999999</c:v>
                </c:pt>
                <c:pt idx="5796">
                  <c:v>-10.885881012900001</c:v>
                </c:pt>
                <c:pt idx="5797">
                  <c:v>1.0755311025000001</c:v>
                </c:pt>
                <c:pt idx="5798">
                  <c:v>1.4142107633000001</c:v>
                </c:pt>
                <c:pt idx="5799">
                  <c:v>4.4892072840999999</c:v>
                </c:pt>
                <c:pt idx="5800">
                  <c:v>3.5518374531000001</c:v>
                </c:pt>
                <c:pt idx="5801">
                  <c:v>1.7359696717999999</c:v>
                </c:pt>
                <c:pt idx="5802">
                  <c:v>2.0201057596999998</c:v>
                </c:pt>
                <c:pt idx="5803">
                  <c:v>2.6585036302999998</c:v>
                </c:pt>
                <c:pt idx="5804">
                  <c:v>-11.0562654263</c:v>
                </c:pt>
                <c:pt idx="5805">
                  <c:v>-11.869906781899999</c:v>
                </c:pt>
                <c:pt idx="5806">
                  <c:v>2.5598128790999999</c:v>
                </c:pt>
                <c:pt idx="5807">
                  <c:v>1.6397931103000001</c:v>
                </c:pt>
                <c:pt idx="5808">
                  <c:v>2.5967192080000001</c:v>
                </c:pt>
                <c:pt idx="5809">
                  <c:v>-9.8747496318000003</c:v>
                </c:pt>
                <c:pt idx="5810">
                  <c:v>1.2992157506999999</c:v>
                </c:pt>
                <c:pt idx="5811">
                  <c:v>3.4105558816000001</c:v>
                </c:pt>
                <c:pt idx="5812">
                  <c:v>3.8598600016</c:v>
                </c:pt>
                <c:pt idx="5813">
                  <c:v>-10.2219539746</c:v>
                </c:pt>
                <c:pt idx="5814">
                  <c:v>3.793762643</c:v>
                </c:pt>
                <c:pt idx="5815">
                  <c:v>-11.383388741399999</c:v>
                </c:pt>
                <c:pt idx="5816">
                  <c:v>1.8543147557999999</c:v>
                </c:pt>
                <c:pt idx="5817">
                  <c:v>2.9671654761999999</c:v>
                </c:pt>
                <c:pt idx="5818">
                  <c:v>-11.005524297199999</c:v>
                </c:pt>
                <c:pt idx="5819">
                  <c:v>3.3003986808999999</c:v>
                </c:pt>
                <c:pt idx="5820">
                  <c:v>-10.647282454899999</c:v>
                </c:pt>
                <c:pt idx="5821">
                  <c:v>4.1399458638000004</c:v>
                </c:pt>
                <c:pt idx="5822">
                  <c:v>-10.6812432982</c:v>
                </c:pt>
                <c:pt idx="5823">
                  <c:v>-11.2025480644</c:v>
                </c:pt>
                <c:pt idx="5824">
                  <c:v>4.5284280603999996</c:v>
                </c:pt>
                <c:pt idx="5825">
                  <c:v>3.9828822622</c:v>
                </c:pt>
                <c:pt idx="5826">
                  <c:v>-11.0106761929</c:v>
                </c:pt>
                <c:pt idx="5827">
                  <c:v>2.2976204779999998</c:v>
                </c:pt>
                <c:pt idx="5828">
                  <c:v>2.3587501980000001</c:v>
                </c:pt>
                <c:pt idx="5829">
                  <c:v>1.2124767402000001</c:v>
                </c:pt>
                <c:pt idx="5830">
                  <c:v>-9.7750558254000008</c:v>
                </c:pt>
                <c:pt idx="5831">
                  <c:v>-12.3002447657</c:v>
                </c:pt>
                <c:pt idx="5832">
                  <c:v>-9.5175102782999996</c:v>
                </c:pt>
                <c:pt idx="5833">
                  <c:v>2.8538180377</c:v>
                </c:pt>
                <c:pt idx="5834">
                  <c:v>3.8659127022000002</c:v>
                </c:pt>
                <c:pt idx="5835">
                  <c:v>1.2429520207</c:v>
                </c:pt>
                <c:pt idx="5836">
                  <c:v>3.8456379387999999</c:v>
                </c:pt>
                <c:pt idx="5837">
                  <c:v>4.2008172172</c:v>
                </c:pt>
                <c:pt idx="5838">
                  <c:v>3.7580646165</c:v>
                </c:pt>
                <c:pt idx="5839">
                  <c:v>-10.0105363006</c:v>
                </c:pt>
                <c:pt idx="5840">
                  <c:v>2.9512993693</c:v>
                </c:pt>
                <c:pt idx="5841">
                  <c:v>2.9119663450000002</c:v>
                </c:pt>
                <c:pt idx="5842">
                  <c:v>-10.6204068251</c:v>
                </c:pt>
                <c:pt idx="5843">
                  <c:v>2.4108227174999999</c:v>
                </c:pt>
                <c:pt idx="5844">
                  <c:v>2.8118975386999998</c:v>
                </c:pt>
                <c:pt idx="5845">
                  <c:v>-9.7531208760000005</c:v>
                </c:pt>
                <c:pt idx="5846">
                  <c:v>-10.007466945899999</c:v>
                </c:pt>
                <c:pt idx="5847">
                  <c:v>1.5596837853000001</c:v>
                </c:pt>
                <c:pt idx="5848">
                  <c:v>-9.3748748200000005</c:v>
                </c:pt>
                <c:pt idx="5849">
                  <c:v>2.6657539522999998</c:v>
                </c:pt>
                <c:pt idx="5850">
                  <c:v>3.2184855493</c:v>
                </c:pt>
                <c:pt idx="5851">
                  <c:v>-9.5943345550999997</c:v>
                </c:pt>
                <c:pt idx="5852">
                  <c:v>2.8611110919999998</c:v>
                </c:pt>
                <c:pt idx="5853">
                  <c:v>2.9754345208999999</c:v>
                </c:pt>
                <c:pt idx="5854">
                  <c:v>1.3910247364999999</c:v>
                </c:pt>
                <c:pt idx="5855">
                  <c:v>4.9312442732999999</c:v>
                </c:pt>
                <c:pt idx="5856">
                  <c:v>2.0842395701999998</c:v>
                </c:pt>
                <c:pt idx="5857">
                  <c:v>2.2819661972</c:v>
                </c:pt>
                <c:pt idx="5858">
                  <c:v>3.5272112339000001</c:v>
                </c:pt>
                <c:pt idx="5859">
                  <c:v>-11.171488718199999</c:v>
                </c:pt>
                <c:pt idx="5860">
                  <c:v>2.6300136315999998</c:v>
                </c:pt>
                <c:pt idx="5861">
                  <c:v>0.92311783569999994</c:v>
                </c:pt>
                <c:pt idx="5862">
                  <c:v>3.6155368484000001</c:v>
                </c:pt>
                <c:pt idx="5863">
                  <c:v>-9.1956611376000001</c:v>
                </c:pt>
                <c:pt idx="5864">
                  <c:v>3.2041648243999998</c:v>
                </c:pt>
                <c:pt idx="5865">
                  <c:v>-11.445321310500001</c:v>
                </c:pt>
                <c:pt idx="5866">
                  <c:v>2.6142756229000002</c:v>
                </c:pt>
                <c:pt idx="5867">
                  <c:v>-11.866606054</c:v>
                </c:pt>
                <c:pt idx="5868">
                  <c:v>-10.4835858606</c:v>
                </c:pt>
                <c:pt idx="5869">
                  <c:v>4.5454068298000001</c:v>
                </c:pt>
                <c:pt idx="5870">
                  <c:v>-10.8326560876</c:v>
                </c:pt>
                <c:pt idx="5871">
                  <c:v>-10.254507609399999</c:v>
                </c:pt>
                <c:pt idx="5872">
                  <c:v>3.5666488513000001</c:v>
                </c:pt>
                <c:pt idx="5873">
                  <c:v>-10.3244108547</c:v>
                </c:pt>
                <c:pt idx="5874">
                  <c:v>2.9941398999</c:v>
                </c:pt>
                <c:pt idx="5875">
                  <c:v>4.3165743772000003</c:v>
                </c:pt>
                <c:pt idx="5876">
                  <c:v>1.8993402455999999</c:v>
                </c:pt>
                <c:pt idx="5877">
                  <c:v>-11.598158165699999</c:v>
                </c:pt>
                <c:pt idx="5878">
                  <c:v>1.2260093897</c:v>
                </c:pt>
                <c:pt idx="5879">
                  <c:v>3.5566799050000002</c:v>
                </c:pt>
                <c:pt idx="5880">
                  <c:v>3.2923288461000002</c:v>
                </c:pt>
                <c:pt idx="5881">
                  <c:v>3.1279166612</c:v>
                </c:pt>
                <c:pt idx="5882">
                  <c:v>-8.5374871625999997</c:v>
                </c:pt>
                <c:pt idx="5883">
                  <c:v>3.4483914003999998</c:v>
                </c:pt>
                <c:pt idx="5884">
                  <c:v>2.2259891585</c:v>
                </c:pt>
                <c:pt idx="5885">
                  <c:v>1.8436793032000001</c:v>
                </c:pt>
                <c:pt idx="5886">
                  <c:v>-9.9598377241999998</c:v>
                </c:pt>
                <c:pt idx="5887">
                  <c:v>3.8989616574000001</c:v>
                </c:pt>
                <c:pt idx="5888">
                  <c:v>-10.4998662457</c:v>
                </c:pt>
                <c:pt idx="5889">
                  <c:v>-10.4135130832</c:v>
                </c:pt>
                <c:pt idx="5890">
                  <c:v>-9.8556665837999997</c:v>
                </c:pt>
                <c:pt idx="5891">
                  <c:v>-9.9360775356000008</c:v>
                </c:pt>
                <c:pt idx="5892">
                  <c:v>-9.9500155729999999</c:v>
                </c:pt>
                <c:pt idx="5893">
                  <c:v>-0.4300114806</c:v>
                </c:pt>
                <c:pt idx="5894">
                  <c:v>3.6092378949000001</c:v>
                </c:pt>
                <c:pt idx="5895">
                  <c:v>-11.156765736900001</c:v>
                </c:pt>
                <c:pt idx="5896">
                  <c:v>-9.6889949357000003</c:v>
                </c:pt>
                <c:pt idx="5897">
                  <c:v>1.9385010877</c:v>
                </c:pt>
                <c:pt idx="5898">
                  <c:v>2.7551825203</c:v>
                </c:pt>
                <c:pt idx="5899">
                  <c:v>3.0467263146999999</c:v>
                </c:pt>
                <c:pt idx="5900">
                  <c:v>4.5714675992</c:v>
                </c:pt>
                <c:pt idx="5901">
                  <c:v>-11.369686725399999</c:v>
                </c:pt>
                <c:pt idx="5902">
                  <c:v>-9.9248329130999995</c:v>
                </c:pt>
                <c:pt idx="5903">
                  <c:v>2.0814150488999998</c:v>
                </c:pt>
                <c:pt idx="5904">
                  <c:v>3.1578268153</c:v>
                </c:pt>
                <c:pt idx="5905">
                  <c:v>3.6342536280000002</c:v>
                </c:pt>
                <c:pt idx="5906">
                  <c:v>-11.2530762622</c:v>
                </c:pt>
                <c:pt idx="5907">
                  <c:v>1.1723839635</c:v>
                </c:pt>
                <c:pt idx="5908">
                  <c:v>-11.5123578246</c:v>
                </c:pt>
                <c:pt idx="5909">
                  <c:v>-8.9098573488999993</c:v>
                </c:pt>
                <c:pt idx="5910">
                  <c:v>3.1008718380000002</c:v>
                </c:pt>
                <c:pt idx="5911">
                  <c:v>2.9108636022000001</c:v>
                </c:pt>
                <c:pt idx="5912">
                  <c:v>-11.929687208300001</c:v>
                </c:pt>
                <c:pt idx="5913">
                  <c:v>3.4235094123000001</c:v>
                </c:pt>
                <c:pt idx="5914">
                  <c:v>-9.3000917792000006</c:v>
                </c:pt>
                <c:pt idx="5915">
                  <c:v>-10.8758619342</c:v>
                </c:pt>
                <c:pt idx="5916">
                  <c:v>-9.4700671678999999</c:v>
                </c:pt>
                <c:pt idx="5917">
                  <c:v>2.6662371028999998</c:v>
                </c:pt>
                <c:pt idx="5918">
                  <c:v>4.0668146221999999</c:v>
                </c:pt>
                <c:pt idx="5919">
                  <c:v>2.5608218643999998</c:v>
                </c:pt>
                <c:pt idx="5920">
                  <c:v>-11.561854913499999</c:v>
                </c:pt>
                <c:pt idx="5921">
                  <c:v>3.4758147216999999</c:v>
                </c:pt>
                <c:pt idx="5922">
                  <c:v>2.6956653063</c:v>
                </c:pt>
                <c:pt idx="5923">
                  <c:v>-10.0864439148</c:v>
                </c:pt>
                <c:pt idx="5924">
                  <c:v>3.7004560138000002</c:v>
                </c:pt>
                <c:pt idx="5925">
                  <c:v>1.0927556608</c:v>
                </c:pt>
                <c:pt idx="5926">
                  <c:v>-10.1141249194</c:v>
                </c:pt>
                <c:pt idx="5927">
                  <c:v>-11.243356503399999</c:v>
                </c:pt>
                <c:pt idx="5928">
                  <c:v>3.3809341678</c:v>
                </c:pt>
                <c:pt idx="5929">
                  <c:v>2.6931147784</c:v>
                </c:pt>
                <c:pt idx="5930">
                  <c:v>-10.659975985799999</c:v>
                </c:pt>
                <c:pt idx="5931">
                  <c:v>3.3461038294000001</c:v>
                </c:pt>
                <c:pt idx="5932">
                  <c:v>2.5753361536999999</c:v>
                </c:pt>
                <c:pt idx="5933">
                  <c:v>2.1513446419000002</c:v>
                </c:pt>
                <c:pt idx="5934">
                  <c:v>4.1105368211000002</c:v>
                </c:pt>
                <c:pt idx="5935">
                  <c:v>2.9433345654999998</c:v>
                </c:pt>
                <c:pt idx="5936">
                  <c:v>3.1463782118000001</c:v>
                </c:pt>
                <c:pt idx="5937">
                  <c:v>1.3201699349</c:v>
                </c:pt>
                <c:pt idx="5938">
                  <c:v>2.7799799582000002</c:v>
                </c:pt>
                <c:pt idx="5939">
                  <c:v>2.1851748755</c:v>
                </c:pt>
                <c:pt idx="5940">
                  <c:v>1.7241199345</c:v>
                </c:pt>
                <c:pt idx="5941">
                  <c:v>3.3401033229000001</c:v>
                </c:pt>
                <c:pt idx="5942">
                  <c:v>1.0863829278999999</c:v>
                </c:pt>
                <c:pt idx="5943">
                  <c:v>2.6399231679000001</c:v>
                </c:pt>
                <c:pt idx="5944">
                  <c:v>0.82137375540000002</c:v>
                </c:pt>
                <c:pt idx="5945">
                  <c:v>2.562930111</c:v>
                </c:pt>
                <c:pt idx="5946">
                  <c:v>4.8001995276000002</c:v>
                </c:pt>
                <c:pt idx="5947">
                  <c:v>-9.3815515751999996</c:v>
                </c:pt>
                <c:pt idx="5948">
                  <c:v>-9.4543626024999998</c:v>
                </c:pt>
                <c:pt idx="5949">
                  <c:v>1.8264645407</c:v>
                </c:pt>
                <c:pt idx="5950">
                  <c:v>-11.561931614200001</c:v>
                </c:pt>
                <c:pt idx="5951">
                  <c:v>2.2353917400999999</c:v>
                </c:pt>
                <c:pt idx="5952">
                  <c:v>-10.0063118987</c:v>
                </c:pt>
                <c:pt idx="5953">
                  <c:v>1.9794300297</c:v>
                </c:pt>
                <c:pt idx="5954">
                  <c:v>-10.1201337775</c:v>
                </c:pt>
                <c:pt idx="5955">
                  <c:v>1.8716483666999999</c:v>
                </c:pt>
                <c:pt idx="5956">
                  <c:v>3.8570485774000001</c:v>
                </c:pt>
                <c:pt idx="5957">
                  <c:v>-11.4916075172</c:v>
                </c:pt>
                <c:pt idx="5958">
                  <c:v>1.6492775955000001</c:v>
                </c:pt>
                <c:pt idx="5959">
                  <c:v>-10.9528715094</c:v>
                </c:pt>
                <c:pt idx="5960">
                  <c:v>2.3884673377999999</c:v>
                </c:pt>
                <c:pt idx="5961">
                  <c:v>-3.5381816500000003E-2</c:v>
                </c:pt>
                <c:pt idx="5962">
                  <c:v>3.4717111546999999</c:v>
                </c:pt>
                <c:pt idx="5963">
                  <c:v>2.9692718560000002</c:v>
                </c:pt>
                <c:pt idx="5964">
                  <c:v>1.0371208201</c:v>
                </c:pt>
                <c:pt idx="5965">
                  <c:v>-11.4885340651</c:v>
                </c:pt>
                <c:pt idx="5966">
                  <c:v>2.1776555183999999</c:v>
                </c:pt>
                <c:pt idx="5967">
                  <c:v>3.713000912</c:v>
                </c:pt>
                <c:pt idx="5968">
                  <c:v>2.8452757987999999</c:v>
                </c:pt>
                <c:pt idx="5969">
                  <c:v>3.0421991855999999</c:v>
                </c:pt>
                <c:pt idx="5970">
                  <c:v>3.9154634172999998</c:v>
                </c:pt>
                <c:pt idx="5971">
                  <c:v>3.7868965820999998</c:v>
                </c:pt>
                <c:pt idx="5972">
                  <c:v>-11.491115108300001</c:v>
                </c:pt>
                <c:pt idx="5973">
                  <c:v>2.0374881162</c:v>
                </c:pt>
                <c:pt idx="5974">
                  <c:v>-10.2403517282</c:v>
                </c:pt>
                <c:pt idx="5975">
                  <c:v>1.4691353453</c:v>
                </c:pt>
                <c:pt idx="5976">
                  <c:v>1.3735155649999999</c:v>
                </c:pt>
                <c:pt idx="5977">
                  <c:v>-10.4284543208</c:v>
                </c:pt>
                <c:pt idx="5978">
                  <c:v>2.3917730446999999</c:v>
                </c:pt>
                <c:pt idx="5979">
                  <c:v>2.2840348488000002</c:v>
                </c:pt>
                <c:pt idx="5980">
                  <c:v>4.0730261704000004</c:v>
                </c:pt>
                <c:pt idx="5981">
                  <c:v>1.8219250513</c:v>
                </c:pt>
                <c:pt idx="5982">
                  <c:v>-10.190805195499999</c:v>
                </c:pt>
                <c:pt idx="5983">
                  <c:v>-8.8848678683000006</c:v>
                </c:pt>
                <c:pt idx="5984">
                  <c:v>4.3742540453999998</c:v>
                </c:pt>
                <c:pt idx="5985">
                  <c:v>2.8792523606999998</c:v>
                </c:pt>
                <c:pt idx="5986">
                  <c:v>2.5797658932999998</c:v>
                </c:pt>
                <c:pt idx="5987">
                  <c:v>1.2079486972</c:v>
                </c:pt>
                <c:pt idx="5988">
                  <c:v>2.9589414110000001</c:v>
                </c:pt>
                <c:pt idx="5989">
                  <c:v>2.5110575565</c:v>
                </c:pt>
                <c:pt idx="5990">
                  <c:v>1.2530635788</c:v>
                </c:pt>
                <c:pt idx="5991">
                  <c:v>-10.784049700200001</c:v>
                </c:pt>
                <c:pt idx="5992">
                  <c:v>2.4994127177999999</c:v>
                </c:pt>
                <c:pt idx="5993">
                  <c:v>3.7957528903000002</c:v>
                </c:pt>
                <c:pt idx="5994">
                  <c:v>2.2135573491999998</c:v>
                </c:pt>
                <c:pt idx="5995">
                  <c:v>2.0921015550000002</c:v>
                </c:pt>
                <c:pt idx="5996">
                  <c:v>2.1597592363999998</c:v>
                </c:pt>
                <c:pt idx="5997">
                  <c:v>1.9982957892</c:v>
                </c:pt>
                <c:pt idx="5998">
                  <c:v>0.98353276700000003</c:v>
                </c:pt>
                <c:pt idx="5999">
                  <c:v>2.9584034588999999</c:v>
                </c:pt>
                <c:pt idx="6000">
                  <c:v>-9.3806999482000002</c:v>
                </c:pt>
                <c:pt idx="6001">
                  <c:v>4.0091219570999996</c:v>
                </c:pt>
                <c:pt idx="6002">
                  <c:v>2.6489928592999998</c:v>
                </c:pt>
                <c:pt idx="6003">
                  <c:v>-10.605517410399999</c:v>
                </c:pt>
                <c:pt idx="6004">
                  <c:v>-11.4497904938</c:v>
                </c:pt>
                <c:pt idx="6005">
                  <c:v>3.0710419025000002</c:v>
                </c:pt>
                <c:pt idx="6006">
                  <c:v>2.6807219039999999</c:v>
                </c:pt>
                <c:pt idx="6007">
                  <c:v>1.7452577385000001</c:v>
                </c:pt>
                <c:pt idx="6008">
                  <c:v>1.7008005886999999</c:v>
                </c:pt>
                <c:pt idx="6009">
                  <c:v>2.7535628485000001</c:v>
                </c:pt>
                <c:pt idx="6010">
                  <c:v>2.1632397582</c:v>
                </c:pt>
                <c:pt idx="6011">
                  <c:v>3.4468164153999998</c:v>
                </c:pt>
                <c:pt idx="6012">
                  <c:v>4.4271860973999999</c:v>
                </c:pt>
                <c:pt idx="6013">
                  <c:v>2.9214789826000001</c:v>
                </c:pt>
                <c:pt idx="6014">
                  <c:v>2.4942405973000001</c:v>
                </c:pt>
                <c:pt idx="6015">
                  <c:v>3.0784407729000001</c:v>
                </c:pt>
                <c:pt idx="6016">
                  <c:v>4.1412828310999998</c:v>
                </c:pt>
                <c:pt idx="6017">
                  <c:v>-10.7294487178</c:v>
                </c:pt>
                <c:pt idx="6018">
                  <c:v>2.2093645148999999</c:v>
                </c:pt>
                <c:pt idx="6019">
                  <c:v>3.2117890410999999</c:v>
                </c:pt>
                <c:pt idx="6020">
                  <c:v>-8.1068990252000006</c:v>
                </c:pt>
                <c:pt idx="6021">
                  <c:v>0.68937080360000003</c:v>
                </c:pt>
                <c:pt idx="6022">
                  <c:v>-9.5399452830999998</c:v>
                </c:pt>
                <c:pt idx="6023">
                  <c:v>3.1358844249</c:v>
                </c:pt>
                <c:pt idx="6024">
                  <c:v>4.776709694</c:v>
                </c:pt>
                <c:pt idx="6025">
                  <c:v>3.0762848468000001</c:v>
                </c:pt>
                <c:pt idx="6026">
                  <c:v>5.4436776380999996</c:v>
                </c:pt>
                <c:pt idx="6027">
                  <c:v>3.3491608778000002</c:v>
                </c:pt>
                <c:pt idx="6028">
                  <c:v>1.5492499667999999</c:v>
                </c:pt>
                <c:pt idx="6029">
                  <c:v>2.7778339009000002</c:v>
                </c:pt>
                <c:pt idx="6030">
                  <c:v>-11.6901399845</c:v>
                </c:pt>
                <c:pt idx="6031">
                  <c:v>2.6185809483</c:v>
                </c:pt>
                <c:pt idx="6032">
                  <c:v>-10.2812150225</c:v>
                </c:pt>
                <c:pt idx="6033">
                  <c:v>4.8446051297999997</c:v>
                </c:pt>
                <c:pt idx="6034">
                  <c:v>-9.8173183312999992</c:v>
                </c:pt>
                <c:pt idx="6035">
                  <c:v>5.4257497837999997</c:v>
                </c:pt>
                <c:pt idx="6036">
                  <c:v>2.2032984578999999</c:v>
                </c:pt>
                <c:pt idx="6037">
                  <c:v>-9.3188995339999998</c:v>
                </c:pt>
                <c:pt idx="6038">
                  <c:v>-9.6439208913000005</c:v>
                </c:pt>
                <c:pt idx="6039">
                  <c:v>3.2181229486</c:v>
                </c:pt>
                <c:pt idx="6040">
                  <c:v>-10.442915938200001</c:v>
                </c:pt>
                <c:pt idx="6041">
                  <c:v>1.0081539956000001</c:v>
                </c:pt>
                <c:pt idx="6042">
                  <c:v>-12.0264151246</c:v>
                </c:pt>
                <c:pt idx="6043">
                  <c:v>-11.3207815088</c:v>
                </c:pt>
                <c:pt idx="6044">
                  <c:v>-10.670051282399999</c:v>
                </c:pt>
                <c:pt idx="6045">
                  <c:v>2.3863990912999999</c:v>
                </c:pt>
                <c:pt idx="6046">
                  <c:v>-10.5671105604</c:v>
                </c:pt>
                <c:pt idx="6047">
                  <c:v>2.0965106618</c:v>
                </c:pt>
                <c:pt idx="6048">
                  <c:v>2.9824718196000002</c:v>
                </c:pt>
                <c:pt idx="6049">
                  <c:v>-11.3485446152</c:v>
                </c:pt>
                <c:pt idx="6050">
                  <c:v>-10.2044988862</c:v>
                </c:pt>
                <c:pt idx="6051">
                  <c:v>1.8789833254999999</c:v>
                </c:pt>
                <c:pt idx="6052">
                  <c:v>-10.7288235763</c:v>
                </c:pt>
                <c:pt idx="6053">
                  <c:v>1.2532081186999999</c:v>
                </c:pt>
                <c:pt idx="6054">
                  <c:v>-9.7868081459000003</c:v>
                </c:pt>
                <c:pt idx="6055">
                  <c:v>4.8659332765999999</c:v>
                </c:pt>
                <c:pt idx="6056">
                  <c:v>-9.9344143011000003</c:v>
                </c:pt>
                <c:pt idx="6057">
                  <c:v>3.2149915648</c:v>
                </c:pt>
                <c:pt idx="6058">
                  <c:v>1.0862385184000001</c:v>
                </c:pt>
                <c:pt idx="6059">
                  <c:v>4.6045580853999999</c:v>
                </c:pt>
                <c:pt idx="6060">
                  <c:v>3.2759601253000001</c:v>
                </c:pt>
                <c:pt idx="6061">
                  <c:v>0.88951689280000001</c:v>
                </c:pt>
                <c:pt idx="6062">
                  <c:v>2.3339477376</c:v>
                </c:pt>
                <c:pt idx="6063">
                  <c:v>1.9181613107</c:v>
                </c:pt>
                <c:pt idx="6064">
                  <c:v>-10.568041944499999</c:v>
                </c:pt>
                <c:pt idx="6065">
                  <c:v>4.0337897059000003</c:v>
                </c:pt>
                <c:pt idx="6066">
                  <c:v>3.3012128283000002</c:v>
                </c:pt>
                <c:pt idx="6067">
                  <c:v>4.2964326289999999</c:v>
                </c:pt>
                <c:pt idx="6068">
                  <c:v>-10.5249239324</c:v>
                </c:pt>
                <c:pt idx="6069">
                  <c:v>2.5445684037</c:v>
                </c:pt>
                <c:pt idx="6070">
                  <c:v>2.6143109310999999</c:v>
                </c:pt>
                <c:pt idx="6071">
                  <c:v>-10.905357030299999</c:v>
                </c:pt>
                <c:pt idx="6072">
                  <c:v>-11.213683956300001</c:v>
                </c:pt>
                <c:pt idx="6073">
                  <c:v>2.4875257253999998</c:v>
                </c:pt>
                <c:pt idx="6074">
                  <c:v>2.9572500401999999</c:v>
                </c:pt>
                <c:pt idx="6075">
                  <c:v>3.0628461828</c:v>
                </c:pt>
                <c:pt idx="6076">
                  <c:v>-9.9093370559</c:v>
                </c:pt>
                <c:pt idx="6077">
                  <c:v>-11.6544752173</c:v>
                </c:pt>
                <c:pt idx="6078">
                  <c:v>2.0842587629999998</c:v>
                </c:pt>
                <c:pt idx="6079">
                  <c:v>2.9471064428</c:v>
                </c:pt>
                <c:pt idx="6080">
                  <c:v>5.2986172525999997</c:v>
                </c:pt>
                <c:pt idx="6081">
                  <c:v>-10.168152599800001</c:v>
                </c:pt>
                <c:pt idx="6082">
                  <c:v>1.3081423939000001</c:v>
                </c:pt>
                <c:pt idx="6083">
                  <c:v>-11.529656108899999</c:v>
                </c:pt>
                <c:pt idx="6084">
                  <c:v>5.4984697395</c:v>
                </c:pt>
                <c:pt idx="6085">
                  <c:v>3.2867702863999999</c:v>
                </c:pt>
                <c:pt idx="6086">
                  <c:v>2.2175565688000001</c:v>
                </c:pt>
                <c:pt idx="6087">
                  <c:v>3.7671422636999998</c:v>
                </c:pt>
                <c:pt idx="6088">
                  <c:v>3.7553073844</c:v>
                </c:pt>
                <c:pt idx="6089">
                  <c:v>-10.4455406945</c:v>
                </c:pt>
                <c:pt idx="6090">
                  <c:v>4.3200274257000002</c:v>
                </c:pt>
                <c:pt idx="6091">
                  <c:v>-11.380195386400001</c:v>
                </c:pt>
                <c:pt idx="6092">
                  <c:v>2.5787653855000001</c:v>
                </c:pt>
                <c:pt idx="6093">
                  <c:v>-10.108153403899999</c:v>
                </c:pt>
                <c:pt idx="6094">
                  <c:v>3.0345775769999999</c:v>
                </c:pt>
                <c:pt idx="6095">
                  <c:v>-10.199413465299999</c:v>
                </c:pt>
                <c:pt idx="6096">
                  <c:v>6.0282293998999998</c:v>
                </c:pt>
                <c:pt idx="6097">
                  <c:v>3.7381295265999999</c:v>
                </c:pt>
                <c:pt idx="6098">
                  <c:v>3.5122779317999999</c:v>
                </c:pt>
                <c:pt idx="6099">
                  <c:v>3.5099434350999998</c:v>
                </c:pt>
                <c:pt idx="6100">
                  <c:v>3.7125909251999998</c:v>
                </c:pt>
                <c:pt idx="6101">
                  <c:v>-11.491728395499999</c:v>
                </c:pt>
                <c:pt idx="6102">
                  <c:v>2.6568352189</c:v>
                </c:pt>
                <c:pt idx="6103">
                  <c:v>-10.536838448999999</c:v>
                </c:pt>
                <c:pt idx="6104">
                  <c:v>-9.9688627104999998</c:v>
                </c:pt>
                <c:pt idx="6105">
                  <c:v>-13.1450810114</c:v>
                </c:pt>
                <c:pt idx="6106">
                  <c:v>1.2658115910000001</c:v>
                </c:pt>
                <c:pt idx="6107">
                  <c:v>-10.4950028828</c:v>
                </c:pt>
                <c:pt idx="6108">
                  <c:v>1.9244353984</c:v>
                </c:pt>
                <c:pt idx="6109">
                  <c:v>1.7162806658</c:v>
                </c:pt>
                <c:pt idx="6110">
                  <c:v>-12.7124549792</c:v>
                </c:pt>
                <c:pt idx="6111">
                  <c:v>2.0623745887</c:v>
                </c:pt>
                <c:pt idx="6112">
                  <c:v>3.3169569673999999</c:v>
                </c:pt>
                <c:pt idx="6113">
                  <c:v>3.4011258369999999</c:v>
                </c:pt>
                <c:pt idx="6114">
                  <c:v>2.3363584122000001</c:v>
                </c:pt>
                <c:pt idx="6115">
                  <c:v>-11.013131914800001</c:v>
                </c:pt>
                <c:pt idx="6116">
                  <c:v>1.2193672171000001</c:v>
                </c:pt>
                <c:pt idx="6117">
                  <c:v>1.8881056086000001</c:v>
                </c:pt>
                <c:pt idx="6118">
                  <c:v>1.6178904399</c:v>
                </c:pt>
                <c:pt idx="6119">
                  <c:v>3.6475977974</c:v>
                </c:pt>
                <c:pt idx="6120">
                  <c:v>1.5333044076</c:v>
                </c:pt>
                <c:pt idx="6121">
                  <c:v>2.6892433226999999</c:v>
                </c:pt>
                <c:pt idx="6122">
                  <c:v>1.3631775304</c:v>
                </c:pt>
                <c:pt idx="6123">
                  <c:v>2.9349001302</c:v>
                </c:pt>
                <c:pt idx="6124">
                  <c:v>0.2348601635</c:v>
                </c:pt>
                <c:pt idx="6125">
                  <c:v>1.4660591536000001</c:v>
                </c:pt>
                <c:pt idx="6126">
                  <c:v>-11.265234849100001</c:v>
                </c:pt>
                <c:pt idx="6127">
                  <c:v>-9.0176622099999992</c:v>
                </c:pt>
                <c:pt idx="6128">
                  <c:v>-8.8037085228999992</c:v>
                </c:pt>
                <c:pt idx="6129">
                  <c:v>-10.203244660799999</c:v>
                </c:pt>
                <c:pt idx="6130">
                  <c:v>2.9898388132</c:v>
                </c:pt>
                <c:pt idx="6131">
                  <c:v>2.5123577284</c:v>
                </c:pt>
                <c:pt idx="6132">
                  <c:v>3.4169185355999998</c:v>
                </c:pt>
                <c:pt idx="6133">
                  <c:v>1.5991319453999999</c:v>
                </c:pt>
                <c:pt idx="6134">
                  <c:v>-9.929035914</c:v>
                </c:pt>
                <c:pt idx="6135">
                  <c:v>1.5356110377000001</c:v>
                </c:pt>
                <c:pt idx="6136">
                  <c:v>2.7750874322999999</c:v>
                </c:pt>
                <c:pt idx="6137">
                  <c:v>-10.625010724099999</c:v>
                </c:pt>
                <c:pt idx="6138">
                  <c:v>2.0712266824999999</c:v>
                </c:pt>
                <c:pt idx="6139">
                  <c:v>-10.482495845600001</c:v>
                </c:pt>
                <c:pt idx="6140">
                  <c:v>-11.1726069416</c:v>
                </c:pt>
                <c:pt idx="6141">
                  <c:v>-9.6231548599999996</c:v>
                </c:pt>
                <c:pt idx="6142">
                  <c:v>-12.1798889201</c:v>
                </c:pt>
                <c:pt idx="6143">
                  <c:v>-10.575126241</c:v>
                </c:pt>
                <c:pt idx="6144">
                  <c:v>3.8950207576999998</c:v>
                </c:pt>
                <c:pt idx="6145">
                  <c:v>-11.970337217499999</c:v>
                </c:pt>
                <c:pt idx="6146">
                  <c:v>3.0327455701999999</c:v>
                </c:pt>
                <c:pt idx="6147">
                  <c:v>3.2495226918000002</c:v>
                </c:pt>
                <c:pt idx="6148">
                  <c:v>3.9197962869</c:v>
                </c:pt>
                <c:pt idx="6149">
                  <c:v>-10.5933713251</c:v>
                </c:pt>
                <c:pt idx="6150">
                  <c:v>3.2818011011000001</c:v>
                </c:pt>
                <c:pt idx="6151">
                  <c:v>-10.232396423100001</c:v>
                </c:pt>
                <c:pt idx="6152">
                  <c:v>2.6955008985000002</c:v>
                </c:pt>
                <c:pt idx="6153">
                  <c:v>-10.2667038372</c:v>
                </c:pt>
                <c:pt idx="6154">
                  <c:v>1.3407584503000001</c:v>
                </c:pt>
                <c:pt idx="6155">
                  <c:v>5.7251177411</c:v>
                </c:pt>
                <c:pt idx="6156">
                  <c:v>2.2638438025999998</c:v>
                </c:pt>
                <c:pt idx="6157">
                  <c:v>-11.1340172733</c:v>
                </c:pt>
                <c:pt idx="6158">
                  <c:v>4.3785220895999997</c:v>
                </c:pt>
                <c:pt idx="6159">
                  <c:v>-10.861538987799999</c:v>
                </c:pt>
                <c:pt idx="6160">
                  <c:v>4.0946406811999996</c:v>
                </c:pt>
                <c:pt idx="6161">
                  <c:v>-3.9322071799999997E-2</c:v>
                </c:pt>
                <c:pt idx="6162">
                  <c:v>2.8111440989999998</c:v>
                </c:pt>
                <c:pt idx="6163">
                  <c:v>-10.569718378699999</c:v>
                </c:pt>
                <c:pt idx="6164">
                  <c:v>3.2612973916999999</c:v>
                </c:pt>
                <c:pt idx="6165">
                  <c:v>-11.925037098500001</c:v>
                </c:pt>
                <c:pt idx="6166">
                  <c:v>-11.075549135499999</c:v>
                </c:pt>
                <c:pt idx="6167">
                  <c:v>2.5823940717</c:v>
                </c:pt>
                <c:pt idx="6168">
                  <c:v>3.5633175411</c:v>
                </c:pt>
                <c:pt idx="6169">
                  <c:v>1.7877696314</c:v>
                </c:pt>
                <c:pt idx="6170">
                  <c:v>1.9118319965999999</c:v>
                </c:pt>
                <c:pt idx="6171">
                  <c:v>2.4634372451000002</c:v>
                </c:pt>
                <c:pt idx="6172">
                  <c:v>4.0852177948000001</c:v>
                </c:pt>
                <c:pt idx="6173">
                  <c:v>2.9532147819999999</c:v>
                </c:pt>
                <c:pt idx="6174">
                  <c:v>3.8428233029999999</c:v>
                </c:pt>
                <c:pt idx="6175">
                  <c:v>2.4037893707000002</c:v>
                </c:pt>
                <c:pt idx="6176">
                  <c:v>-10.919561246300001</c:v>
                </c:pt>
                <c:pt idx="6177">
                  <c:v>-9.5612494185999992</c:v>
                </c:pt>
                <c:pt idx="6178">
                  <c:v>-11.081609418799999</c:v>
                </c:pt>
                <c:pt idx="6179">
                  <c:v>2.2915761076000001</c:v>
                </c:pt>
                <c:pt idx="6180">
                  <c:v>-11.870078744000001</c:v>
                </c:pt>
                <c:pt idx="6181">
                  <c:v>2.1865202890000002</c:v>
                </c:pt>
                <c:pt idx="6182">
                  <c:v>-12.665249299799999</c:v>
                </c:pt>
                <c:pt idx="6183">
                  <c:v>-11.183718047699999</c:v>
                </c:pt>
                <c:pt idx="6184">
                  <c:v>2.4044378949</c:v>
                </c:pt>
                <c:pt idx="6185">
                  <c:v>-10.830951452000001</c:v>
                </c:pt>
                <c:pt idx="6186">
                  <c:v>3.8987027889000001</c:v>
                </c:pt>
                <c:pt idx="6187">
                  <c:v>1.7582560013999999</c:v>
                </c:pt>
                <c:pt idx="6188">
                  <c:v>2.6930409566</c:v>
                </c:pt>
                <c:pt idx="6189">
                  <c:v>3.8460813965999998</c:v>
                </c:pt>
                <c:pt idx="6190">
                  <c:v>1.6529110258999999</c:v>
                </c:pt>
                <c:pt idx="6191">
                  <c:v>2.2436641467</c:v>
                </c:pt>
                <c:pt idx="6192">
                  <c:v>0.59891174869999997</c:v>
                </c:pt>
                <c:pt idx="6193">
                  <c:v>-10.1184812941</c:v>
                </c:pt>
                <c:pt idx="6194">
                  <c:v>-11.9825081976</c:v>
                </c:pt>
                <c:pt idx="6195">
                  <c:v>3.36003659</c:v>
                </c:pt>
                <c:pt idx="6196">
                  <c:v>1.6878574587999999</c:v>
                </c:pt>
                <c:pt idx="6197">
                  <c:v>-10.254070602400001</c:v>
                </c:pt>
                <c:pt idx="6198">
                  <c:v>2.2277922165000001</c:v>
                </c:pt>
                <c:pt idx="6199">
                  <c:v>-9.5732517790999996</c:v>
                </c:pt>
                <c:pt idx="6200">
                  <c:v>1.3446216788000001</c:v>
                </c:pt>
                <c:pt idx="6201">
                  <c:v>2.9920153029000001</c:v>
                </c:pt>
                <c:pt idx="6202">
                  <c:v>2.8140601647999999</c:v>
                </c:pt>
                <c:pt idx="6203">
                  <c:v>2.4147875805000001</c:v>
                </c:pt>
                <c:pt idx="6204">
                  <c:v>-11.8441117267</c:v>
                </c:pt>
                <c:pt idx="6205">
                  <c:v>3.3789235012000001</c:v>
                </c:pt>
                <c:pt idx="6206">
                  <c:v>4.7974174437999997</c:v>
                </c:pt>
                <c:pt idx="6207">
                  <c:v>2.1819812955</c:v>
                </c:pt>
                <c:pt idx="6208">
                  <c:v>3.6334602622999999</c:v>
                </c:pt>
                <c:pt idx="6209">
                  <c:v>-10.520748385999999</c:v>
                </c:pt>
                <c:pt idx="6210">
                  <c:v>1.9617163516</c:v>
                </c:pt>
                <c:pt idx="6211">
                  <c:v>4.5105463990999999</c:v>
                </c:pt>
                <c:pt idx="6212">
                  <c:v>1.9183664708999999</c:v>
                </c:pt>
                <c:pt idx="6213">
                  <c:v>-9.4591530729999995</c:v>
                </c:pt>
                <c:pt idx="6214">
                  <c:v>4.0291027580999996</c:v>
                </c:pt>
                <c:pt idx="6215">
                  <c:v>3.0247907185999998</c:v>
                </c:pt>
                <c:pt idx="6216">
                  <c:v>1.9581738054</c:v>
                </c:pt>
                <c:pt idx="6217">
                  <c:v>2.4357734642</c:v>
                </c:pt>
                <c:pt idx="6218">
                  <c:v>2.7115107228999999</c:v>
                </c:pt>
                <c:pt idx="6219">
                  <c:v>2.6604595351000002</c:v>
                </c:pt>
                <c:pt idx="6220">
                  <c:v>-10.8279578446</c:v>
                </c:pt>
                <c:pt idx="6221">
                  <c:v>1.8141172119</c:v>
                </c:pt>
                <c:pt idx="6222">
                  <c:v>4.9034483105</c:v>
                </c:pt>
                <c:pt idx="6223">
                  <c:v>-9.5542686903000007</c:v>
                </c:pt>
                <c:pt idx="6224">
                  <c:v>4.8728007311999999</c:v>
                </c:pt>
                <c:pt idx="6225">
                  <c:v>-10.0050178288</c:v>
                </c:pt>
                <c:pt idx="6226">
                  <c:v>2.6590263187000001</c:v>
                </c:pt>
                <c:pt idx="6227">
                  <c:v>-10.2342340566</c:v>
                </c:pt>
                <c:pt idx="6228">
                  <c:v>-11.2891773978</c:v>
                </c:pt>
                <c:pt idx="6229">
                  <c:v>-10.8916377424</c:v>
                </c:pt>
                <c:pt idx="6230">
                  <c:v>1.8959269843</c:v>
                </c:pt>
                <c:pt idx="6231">
                  <c:v>2.2689336863</c:v>
                </c:pt>
                <c:pt idx="6232">
                  <c:v>3.5163561696999999</c:v>
                </c:pt>
                <c:pt idx="6233">
                  <c:v>-9.5390489255999995</c:v>
                </c:pt>
                <c:pt idx="6234">
                  <c:v>4.4438560613</c:v>
                </c:pt>
                <c:pt idx="6235">
                  <c:v>-13.466737098999999</c:v>
                </c:pt>
                <c:pt idx="6236">
                  <c:v>-12.4579645944</c:v>
                </c:pt>
                <c:pt idx="6237">
                  <c:v>-10.6119333321</c:v>
                </c:pt>
                <c:pt idx="6238">
                  <c:v>3.3841013429000002</c:v>
                </c:pt>
                <c:pt idx="6239">
                  <c:v>4.4709352292000002</c:v>
                </c:pt>
                <c:pt idx="6240">
                  <c:v>3.0431690022</c:v>
                </c:pt>
                <c:pt idx="6241">
                  <c:v>1.5499713416000001</c:v>
                </c:pt>
                <c:pt idx="6242">
                  <c:v>-9.4853947755999997</c:v>
                </c:pt>
                <c:pt idx="6243">
                  <c:v>2.5343058261000002</c:v>
                </c:pt>
                <c:pt idx="6244">
                  <c:v>2.4598874604000001</c:v>
                </c:pt>
                <c:pt idx="6245">
                  <c:v>4.0683995917000004</c:v>
                </c:pt>
                <c:pt idx="6246">
                  <c:v>4.8333339905999999</c:v>
                </c:pt>
                <c:pt idx="6247">
                  <c:v>1.767619308</c:v>
                </c:pt>
                <c:pt idx="6248">
                  <c:v>-8.5637557778000009</c:v>
                </c:pt>
                <c:pt idx="6249">
                  <c:v>3.4946315579</c:v>
                </c:pt>
                <c:pt idx="6250">
                  <c:v>-9.6115920931000005</c:v>
                </c:pt>
                <c:pt idx="6251">
                  <c:v>-10.8213608783</c:v>
                </c:pt>
                <c:pt idx="6252">
                  <c:v>-9.6843715743000001</c:v>
                </c:pt>
                <c:pt idx="6253">
                  <c:v>3.0305013455999998</c:v>
                </c:pt>
                <c:pt idx="6254">
                  <c:v>-11.5734897044</c:v>
                </c:pt>
                <c:pt idx="6255">
                  <c:v>-8.7434804239999995</c:v>
                </c:pt>
                <c:pt idx="6256">
                  <c:v>-10.5526576247</c:v>
                </c:pt>
                <c:pt idx="6257">
                  <c:v>2.7201396537</c:v>
                </c:pt>
                <c:pt idx="6258">
                  <c:v>-10.817935063</c:v>
                </c:pt>
                <c:pt idx="6259">
                  <c:v>4.0141624312999999</c:v>
                </c:pt>
                <c:pt idx="6260">
                  <c:v>-8.2013661434999996</c:v>
                </c:pt>
                <c:pt idx="6261">
                  <c:v>3.1595690232</c:v>
                </c:pt>
                <c:pt idx="6262">
                  <c:v>-10.3983464045</c:v>
                </c:pt>
                <c:pt idx="6263">
                  <c:v>-10.9392431954</c:v>
                </c:pt>
                <c:pt idx="6264">
                  <c:v>2.4478948917999999</c:v>
                </c:pt>
                <c:pt idx="6265">
                  <c:v>2.9132439726000001</c:v>
                </c:pt>
                <c:pt idx="6266">
                  <c:v>-11.4589293759</c:v>
                </c:pt>
                <c:pt idx="6267">
                  <c:v>1.4911197047</c:v>
                </c:pt>
                <c:pt idx="6268">
                  <c:v>4.2680434158000002</c:v>
                </c:pt>
                <c:pt idx="6269">
                  <c:v>3.0347408364000001</c:v>
                </c:pt>
                <c:pt idx="6270">
                  <c:v>4.4479335360999999</c:v>
                </c:pt>
                <c:pt idx="6271">
                  <c:v>-12.4149709626</c:v>
                </c:pt>
                <c:pt idx="6272">
                  <c:v>2.8682909876</c:v>
                </c:pt>
                <c:pt idx="6273">
                  <c:v>3.6987311554</c:v>
                </c:pt>
                <c:pt idx="6274">
                  <c:v>1.7153913559</c:v>
                </c:pt>
                <c:pt idx="6275">
                  <c:v>-8.2965534942999994</c:v>
                </c:pt>
                <c:pt idx="6276">
                  <c:v>2.0965386884999999</c:v>
                </c:pt>
                <c:pt idx="6277">
                  <c:v>-11.046650374</c:v>
                </c:pt>
                <c:pt idx="6278">
                  <c:v>3.1835393108000001</c:v>
                </c:pt>
                <c:pt idx="6279">
                  <c:v>3.7634391873999999</c:v>
                </c:pt>
                <c:pt idx="6280">
                  <c:v>-11.081964645699999</c:v>
                </c:pt>
                <c:pt idx="6281">
                  <c:v>-9.6841061432999993</c:v>
                </c:pt>
                <c:pt idx="6282">
                  <c:v>3.9366844221999999</c:v>
                </c:pt>
                <c:pt idx="6283">
                  <c:v>1.1126878911</c:v>
                </c:pt>
                <c:pt idx="6284">
                  <c:v>-11.176856966800001</c:v>
                </c:pt>
                <c:pt idx="6285">
                  <c:v>3.8949548703999999</c:v>
                </c:pt>
                <c:pt idx="6286">
                  <c:v>3.6020950328999999</c:v>
                </c:pt>
                <c:pt idx="6287">
                  <c:v>4.1451750467000004</c:v>
                </c:pt>
                <c:pt idx="6288">
                  <c:v>4.8290886526000003</c:v>
                </c:pt>
                <c:pt idx="6289">
                  <c:v>4.8363375196999998</c:v>
                </c:pt>
                <c:pt idx="6290">
                  <c:v>1.0206703282</c:v>
                </c:pt>
                <c:pt idx="6291">
                  <c:v>3.3653958479999999</c:v>
                </c:pt>
                <c:pt idx="6292">
                  <c:v>0.60505604489999998</c:v>
                </c:pt>
                <c:pt idx="6293">
                  <c:v>1.1735799245</c:v>
                </c:pt>
                <c:pt idx="6294">
                  <c:v>-11.714300848500001</c:v>
                </c:pt>
                <c:pt idx="6295">
                  <c:v>2.0611611062000001</c:v>
                </c:pt>
                <c:pt idx="6296">
                  <c:v>3.0285252421000002</c:v>
                </c:pt>
                <c:pt idx="6297">
                  <c:v>2.4020743431999998</c:v>
                </c:pt>
                <c:pt idx="6298">
                  <c:v>2.6453319073000001</c:v>
                </c:pt>
                <c:pt idx="6299">
                  <c:v>-11.747473402800001</c:v>
                </c:pt>
                <c:pt idx="6300">
                  <c:v>1.4759262079</c:v>
                </c:pt>
                <c:pt idx="6301">
                  <c:v>4.2518259723999998</c:v>
                </c:pt>
                <c:pt idx="6302">
                  <c:v>3.3925665283000002</c:v>
                </c:pt>
                <c:pt idx="6303">
                  <c:v>4.8089543423999999</c:v>
                </c:pt>
                <c:pt idx="6304">
                  <c:v>3.1162923466999999</c:v>
                </c:pt>
                <c:pt idx="6305">
                  <c:v>1.7614837336</c:v>
                </c:pt>
                <c:pt idx="6306">
                  <c:v>-10.665432708299999</c:v>
                </c:pt>
                <c:pt idx="6307">
                  <c:v>0.71776737359999998</c:v>
                </c:pt>
                <c:pt idx="6308">
                  <c:v>2.9606414468</c:v>
                </c:pt>
                <c:pt idx="6309">
                  <c:v>3.7676357598000001</c:v>
                </c:pt>
                <c:pt idx="6310">
                  <c:v>3.0260827298000001</c:v>
                </c:pt>
                <c:pt idx="6311">
                  <c:v>-10.913560861700001</c:v>
                </c:pt>
                <c:pt idx="6312">
                  <c:v>2.6003555845999999</c:v>
                </c:pt>
                <c:pt idx="6313">
                  <c:v>0.59682025250000004</c:v>
                </c:pt>
                <c:pt idx="6314">
                  <c:v>3.6107447006000002</c:v>
                </c:pt>
                <c:pt idx="6315">
                  <c:v>-11.760877045300001</c:v>
                </c:pt>
                <c:pt idx="6316">
                  <c:v>3.2125398443000002</c:v>
                </c:pt>
                <c:pt idx="6317">
                  <c:v>-11.435810979999999</c:v>
                </c:pt>
                <c:pt idx="6318">
                  <c:v>0.86366340699999999</c:v>
                </c:pt>
                <c:pt idx="6319">
                  <c:v>0.8426665512</c:v>
                </c:pt>
                <c:pt idx="6320">
                  <c:v>2.9879684959000001</c:v>
                </c:pt>
                <c:pt idx="6321">
                  <c:v>3.3567207371999999</c:v>
                </c:pt>
                <c:pt idx="6322">
                  <c:v>-10.1848615398</c:v>
                </c:pt>
                <c:pt idx="6323">
                  <c:v>-10.3283603824</c:v>
                </c:pt>
                <c:pt idx="6324">
                  <c:v>2.8593945792</c:v>
                </c:pt>
                <c:pt idx="6325">
                  <c:v>-10.258754761100001</c:v>
                </c:pt>
                <c:pt idx="6326">
                  <c:v>2.4494783030999998</c:v>
                </c:pt>
                <c:pt idx="6327">
                  <c:v>-11.7146204665</c:v>
                </c:pt>
                <c:pt idx="6328">
                  <c:v>2.7389237089999998</c:v>
                </c:pt>
                <c:pt idx="6329">
                  <c:v>2.7544953182</c:v>
                </c:pt>
                <c:pt idx="6330">
                  <c:v>3.4974578908999998</c:v>
                </c:pt>
                <c:pt idx="6331">
                  <c:v>-9.8576540349999995</c:v>
                </c:pt>
                <c:pt idx="6332">
                  <c:v>2.3007942361999998</c:v>
                </c:pt>
                <c:pt idx="6333">
                  <c:v>1.0297199628</c:v>
                </c:pt>
                <c:pt idx="6334">
                  <c:v>-10.8096279103</c:v>
                </c:pt>
                <c:pt idx="6335">
                  <c:v>2.8307506490000001</c:v>
                </c:pt>
                <c:pt idx="6336">
                  <c:v>3.4734293399</c:v>
                </c:pt>
                <c:pt idx="6337">
                  <c:v>2.5147749358999998</c:v>
                </c:pt>
                <c:pt idx="6338">
                  <c:v>-10.3933389495</c:v>
                </c:pt>
                <c:pt idx="6339">
                  <c:v>4.8123505272999996</c:v>
                </c:pt>
                <c:pt idx="6340">
                  <c:v>4.3444190700999998</c:v>
                </c:pt>
                <c:pt idx="6341">
                  <c:v>2.1949627207</c:v>
                </c:pt>
                <c:pt idx="6342">
                  <c:v>2.6146351849</c:v>
                </c:pt>
                <c:pt idx="6343">
                  <c:v>3.5525830553</c:v>
                </c:pt>
                <c:pt idx="6344">
                  <c:v>2.9027604239999998</c:v>
                </c:pt>
                <c:pt idx="6345">
                  <c:v>-9.8441713429999993</c:v>
                </c:pt>
                <c:pt idx="6346">
                  <c:v>2.3202379721000002</c:v>
                </c:pt>
                <c:pt idx="6347">
                  <c:v>-10.724913920300001</c:v>
                </c:pt>
                <c:pt idx="6348">
                  <c:v>-10.0054565131</c:v>
                </c:pt>
                <c:pt idx="6349">
                  <c:v>-9.4338261790000004</c:v>
                </c:pt>
                <c:pt idx="6350">
                  <c:v>3.2025827095000001</c:v>
                </c:pt>
                <c:pt idx="6351">
                  <c:v>2.8486941218999999</c:v>
                </c:pt>
                <c:pt idx="6352">
                  <c:v>1.9563922175999999</c:v>
                </c:pt>
                <c:pt idx="6353">
                  <c:v>-10.687459392399999</c:v>
                </c:pt>
                <c:pt idx="6354">
                  <c:v>3.1060081434</c:v>
                </c:pt>
                <c:pt idx="6355">
                  <c:v>4.6063093604000001</c:v>
                </c:pt>
                <c:pt idx="6356">
                  <c:v>3.2241365813999998</c:v>
                </c:pt>
                <c:pt idx="6357">
                  <c:v>2.6052286323999998</c:v>
                </c:pt>
                <c:pt idx="6358">
                  <c:v>-9.4535702706000002</c:v>
                </c:pt>
                <c:pt idx="6359">
                  <c:v>2.3545191689</c:v>
                </c:pt>
                <c:pt idx="6360">
                  <c:v>4.4379589062999996</c:v>
                </c:pt>
                <c:pt idx="6361">
                  <c:v>-10.916309056199999</c:v>
                </c:pt>
                <c:pt idx="6362">
                  <c:v>1.8502018726</c:v>
                </c:pt>
                <c:pt idx="6363">
                  <c:v>2.0962595274</c:v>
                </c:pt>
                <c:pt idx="6364">
                  <c:v>2.7121760934000001</c:v>
                </c:pt>
                <c:pt idx="6365">
                  <c:v>4.4352854836000004</c:v>
                </c:pt>
                <c:pt idx="6366">
                  <c:v>3.2706147521000002</c:v>
                </c:pt>
                <c:pt idx="6367">
                  <c:v>-11.900314118400001</c:v>
                </c:pt>
                <c:pt idx="6368">
                  <c:v>2.4178142615999998</c:v>
                </c:pt>
                <c:pt idx="6369">
                  <c:v>3.4128919045999999</c:v>
                </c:pt>
                <c:pt idx="6370">
                  <c:v>-10.5914965636</c:v>
                </c:pt>
                <c:pt idx="6371">
                  <c:v>-9.4180743857000007</c:v>
                </c:pt>
                <c:pt idx="6372">
                  <c:v>-0.40379381739999998</c:v>
                </c:pt>
                <c:pt idx="6373">
                  <c:v>4.5305545353000003</c:v>
                </c:pt>
                <c:pt idx="6374">
                  <c:v>-10.320628402900001</c:v>
                </c:pt>
                <c:pt idx="6375">
                  <c:v>-10.5242236577</c:v>
                </c:pt>
                <c:pt idx="6376">
                  <c:v>2.6911865866000002</c:v>
                </c:pt>
                <c:pt idx="6377">
                  <c:v>5.0341922367</c:v>
                </c:pt>
                <c:pt idx="6378">
                  <c:v>2.0119002907999999</c:v>
                </c:pt>
                <c:pt idx="6379">
                  <c:v>2.9152103318</c:v>
                </c:pt>
                <c:pt idx="6380">
                  <c:v>-10.336076636</c:v>
                </c:pt>
                <c:pt idx="6381">
                  <c:v>-12.385292103999999</c:v>
                </c:pt>
                <c:pt idx="6382">
                  <c:v>1.5003703264999999</c:v>
                </c:pt>
                <c:pt idx="6383">
                  <c:v>4.5168967729</c:v>
                </c:pt>
                <c:pt idx="6384">
                  <c:v>4.4927111573999996</c:v>
                </c:pt>
                <c:pt idx="6385">
                  <c:v>1.1641833964999999</c:v>
                </c:pt>
                <c:pt idx="6386">
                  <c:v>-10.7139096098</c:v>
                </c:pt>
                <c:pt idx="6387">
                  <c:v>-9.7411421304000001</c:v>
                </c:pt>
                <c:pt idx="6388">
                  <c:v>-8.9238478796000003</c:v>
                </c:pt>
                <c:pt idx="6389">
                  <c:v>3.1120587228000001</c:v>
                </c:pt>
                <c:pt idx="6390">
                  <c:v>3.9790017658000001</c:v>
                </c:pt>
                <c:pt idx="6391">
                  <c:v>3.459838306</c:v>
                </c:pt>
                <c:pt idx="6392">
                  <c:v>5.0099840833</c:v>
                </c:pt>
                <c:pt idx="6393">
                  <c:v>5.4821847394000001</c:v>
                </c:pt>
                <c:pt idx="6394">
                  <c:v>-10.5556381981</c:v>
                </c:pt>
                <c:pt idx="6395">
                  <c:v>4.1272507322000003</c:v>
                </c:pt>
                <c:pt idx="6396">
                  <c:v>-10.615806362800001</c:v>
                </c:pt>
                <c:pt idx="6397">
                  <c:v>3.8035451792999999</c:v>
                </c:pt>
                <c:pt idx="6398">
                  <c:v>-10.6470294476</c:v>
                </c:pt>
                <c:pt idx="6399">
                  <c:v>1.9865684378999999</c:v>
                </c:pt>
                <c:pt idx="6400">
                  <c:v>2.5305059396999998</c:v>
                </c:pt>
                <c:pt idx="6401">
                  <c:v>2.3567671092000002</c:v>
                </c:pt>
                <c:pt idx="6402">
                  <c:v>-10.7294203356</c:v>
                </c:pt>
                <c:pt idx="6403">
                  <c:v>2.0614718020999998</c:v>
                </c:pt>
                <c:pt idx="6404">
                  <c:v>3.8086647399000002</c:v>
                </c:pt>
                <c:pt idx="6405">
                  <c:v>2.2708235293999999</c:v>
                </c:pt>
                <c:pt idx="6406">
                  <c:v>4.9287876224999998</c:v>
                </c:pt>
                <c:pt idx="6407">
                  <c:v>-9.8447390293999995</c:v>
                </c:pt>
                <c:pt idx="6408">
                  <c:v>3.0809834924000001</c:v>
                </c:pt>
                <c:pt idx="6409">
                  <c:v>2.9565816114999999</c:v>
                </c:pt>
                <c:pt idx="6410">
                  <c:v>-10.1127086918</c:v>
                </c:pt>
                <c:pt idx="6411">
                  <c:v>-9.6867830843</c:v>
                </c:pt>
                <c:pt idx="6412">
                  <c:v>-9.3097694351999998</c:v>
                </c:pt>
                <c:pt idx="6413">
                  <c:v>-9.0984938203999999</c:v>
                </c:pt>
                <c:pt idx="6414">
                  <c:v>3.3898241533000002</c:v>
                </c:pt>
                <c:pt idx="6415">
                  <c:v>1.3715013797</c:v>
                </c:pt>
                <c:pt idx="6416">
                  <c:v>4.0626382763000004</c:v>
                </c:pt>
                <c:pt idx="6417">
                  <c:v>2.5607952798000002</c:v>
                </c:pt>
                <c:pt idx="6418">
                  <c:v>1.9566701202000001</c:v>
                </c:pt>
                <c:pt idx="6419">
                  <c:v>-10.103909208599999</c:v>
                </c:pt>
                <c:pt idx="6420">
                  <c:v>-10.096554489200001</c:v>
                </c:pt>
                <c:pt idx="6421">
                  <c:v>-11.1668640433</c:v>
                </c:pt>
                <c:pt idx="6422">
                  <c:v>3.465342514</c:v>
                </c:pt>
                <c:pt idx="6423">
                  <c:v>3.5579255387000002</c:v>
                </c:pt>
                <c:pt idx="6424">
                  <c:v>1.9696586064999999</c:v>
                </c:pt>
                <c:pt idx="6425">
                  <c:v>3.0501301939999999</c:v>
                </c:pt>
                <c:pt idx="6426">
                  <c:v>-10.478172409900001</c:v>
                </c:pt>
                <c:pt idx="6427">
                  <c:v>-12.188023559299999</c:v>
                </c:pt>
                <c:pt idx="6428">
                  <c:v>-11.3188201245</c:v>
                </c:pt>
                <c:pt idx="6429">
                  <c:v>-9.1728604035999997</c:v>
                </c:pt>
                <c:pt idx="6430">
                  <c:v>-11.6187298544</c:v>
                </c:pt>
                <c:pt idx="6431">
                  <c:v>2.3920675776000002</c:v>
                </c:pt>
                <c:pt idx="6432">
                  <c:v>4.7303959958000004</c:v>
                </c:pt>
                <c:pt idx="6433">
                  <c:v>1.6896686815999999</c:v>
                </c:pt>
                <c:pt idx="6434">
                  <c:v>2.1740309989000002</c:v>
                </c:pt>
                <c:pt idx="6435">
                  <c:v>2.065866947</c:v>
                </c:pt>
                <c:pt idx="6436">
                  <c:v>1.5580810157</c:v>
                </c:pt>
                <c:pt idx="6437">
                  <c:v>0.9940612821</c:v>
                </c:pt>
                <c:pt idx="6438">
                  <c:v>4.2241571227000003</c:v>
                </c:pt>
                <c:pt idx="6439">
                  <c:v>5.1741924928999996</c:v>
                </c:pt>
                <c:pt idx="6440">
                  <c:v>3.9165895538000002</c:v>
                </c:pt>
                <c:pt idx="6441">
                  <c:v>0.15283478810000001</c:v>
                </c:pt>
                <c:pt idx="6442">
                  <c:v>-9.4621978144999996</c:v>
                </c:pt>
                <c:pt idx="6443">
                  <c:v>-10.996003159300001</c:v>
                </c:pt>
                <c:pt idx="6444">
                  <c:v>3.2300331612000002</c:v>
                </c:pt>
                <c:pt idx="6445">
                  <c:v>3.2428996524000002</c:v>
                </c:pt>
                <c:pt idx="6446">
                  <c:v>4.7624708945999998</c:v>
                </c:pt>
                <c:pt idx="6447">
                  <c:v>-9.8328350852999993</c:v>
                </c:pt>
                <c:pt idx="6448">
                  <c:v>1.4815610093</c:v>
                </c:pt>
                <c:pt idx="6449">
                  <c:v>4.0846212558000001</c:v>
                </c:pt>
                <c:pt idx="6450">
                  <c:v>0.67141592390000004</c:v>
                </c:pt>
                <c:pt idx="6451">
                  <c:v>4.6122925845999996</c:v>
                </c:pt>
                <c:pt idx="6452">
                  <c:v>2.3818129320999999</c:v>
                </c:pt>
                <c:pt idx="6453">
                  <c:v>2.1155680359</c:v>
                </c:pt>
                <c:pt idx="6454">
                  <c:v>3.0199564601</c:v>
                </c:pt>
                <c:pt idx="6455">
                  <c:v>2.6720208972999999</c:v>
                </c:pt>
                <c:pt idx="6456">
                  <c:v>4.4521746662000004</c:v>
                </c:pt>
                <c:pt idx="6457">
                  <c:v>-11.065845446200001</c:v>
                </c:pt>
                <c:pt idx="6458">
                  <c:v>3.1706962093</c:v>
                </c:pt>
                <c:pt idx="6459">
                  <c:v>3.4675684134</c:v>
                </c:pt>
                <c:pt idx="6460">
                  <c:v>0.9818272737</c:v>
                </c:pt>
                <c:pt idx="6461">
                  <c:v>1.9420507739999999</c:v>
                </c:pt>
                <c:pt idx="6462">
                  <c:v>5.1694028491999999</c:v>
                </c:pt>
                <c:pt idx="6463">
                  <c:v>5.0533458199999997</c:v>
                </c:pt>
                <c:pt idx="6464">
                  <c:v>2.0798785587999999</c:v>
                </c:pt>
                <c:pt idx="6465">
                  <c:v>1.6577019624</c:v>
                </c:pt>
                <c:pt idx="6466">
                  <c:v>3.4383156168000002</c:v>
                </c:pt>
                <c:pt idx="6467">
                  <c:v>-11.113269211</c:v>
                </c:pt>
                <c:pt idx="6468">
                  <c:v>4.1641103277999996</c:v>
                </c:pt>
                <c:pt idx="6469">
                  <c:v>3.0817025428</c:v>
                </c:pt>
                <c:pt idx="6470">
                  <c:v>1.0859799698999999</c:v>
                </c:pt>
                <c:pt idx="6471">
                  <c:v>3.0073454491999998</c:v>
                </c:pt>
                <c:pt idx="6472">
                  <c:v>1.3808811322000001</c:v>
                </c:pt>
                <c:pt idx="6473">
                  <c:v>4.1892940992999996</c:v>
                </c:pt>
                <c:pt idx="6474">
                  <c:v>-10.7726971186</c:v>
                </c:pt>
                <c:pt idx="6475">
                  <c:v>-11.782034426799999</c:v>
                </c:pt>
                <c:pt idx="6476">
                  <c:v>4.4086590272999997</c:v>
                </c:pt>
                <c:pt idx="6477">
                  <c:v>-8.1712392846000004</c:v>
                </c:pt>
                <c:pt idx="6478">
                  <c:v>-9.9089317898000004</c:v>
                </c:pt>
                <c:pt idx="6479">
                  <c:v>-10.8409682944</c:v>
                </c:pt>
                <c:pt idx="6480">
                  <c:v>3.3110012066999999</c:v>
                </c:pt>
                <c:pt idx="6481">
                  <c:v>1.8912444953000001</c:v>
                </c:pt>
                <c:pt idx="6482">
                  <c:v>2.0885541491000001</c:v>
                </c:pt>
                <c:pt idx="6483">
                  <c:v>3.153739388</c:v>
                </c:pt>
                <c:pt idx="6484">
                  <c:v>3.0603754723000001</c:v>
                </c:pt>
                <c:pt idx="6485">
                  <c:v>-11.1787659396</c:v>
                </c:pt>
                <c:pt idx="6486">
                  <c:v>3.1560973674000001</c:v>
                </c:pt>
                <c:pt idx="6487">
                  <c:v>-11.0256881408</c:v>
                </c:pt>
                <c:pt idx="6488">
                  <c:v>-10.995200516100001</c:v>
                </c:pt>
                <c:pt idx="6489">
                  <c:v>1.5610437876000001</c:v>
                </c:pt>
                <c:pt idx="6490">
                  <c:v>4.2085014627000001</c:v>
                </c:pt>
                <c:pt idx="6491">
                  <c:v>-11.4435722994</c:v>
                </c:pt>
                <c:pt idx="6492">
                  <c:v>2.8941274407000002</c:v>
                </c:pt>
                <c:pt idx="6493">
                  <c:v>3.3105812281000002</c:v>
                </c:pt>
                <c:pt idx="6494">
                  <c:v>3.2808669742999998</c:v>
                </c:pt>
                <c:pt idx="6495">
                  <c:v>3.0581147310999999</c:v>
                </c:pt>
                <c:pt idx="6496">
                  <c:v>2.7760226753000001</c:v>
                </c:pt>
                <c:pt idx="6497">
                  <c:v>3.5246152993000002</c:v>
                </c:pt>
                <c:pt idx="6498">
                  <c:v>-9.2291798531999998</c:v>
                </c:pt>
                <c:pt idx="6499">
                  <c:v>-9.5483839990000003</c:v>
                </c:pt>
                <c:pt idx="6500">
                  <c:v>2.7648139004000001</c:v>
                </c:pt>
                <c:pt idx="6501">
                  <c:v>3.7253522238999999</c:v>
                </c:pt>
                <c:pt idx="6502">
                  <c:v>-10.829135060400001</c:v>
                </c:pt>
                <c:pt idx="6503">
                  <c:v>1.2493798704000001</c:v>
                </c:pt>
                <c:pt idx="6504">
                  <c:v>3.2089899085</c:v>
                </c:pt>
                <c:pt idx="6505">
                  <c:v>4.1810526414</c:v>
                </c:pt>
                <c:pt idx="6506">
                  <c:v>-11.109818584599999</c:v>
                </c:pt>
                <c:pt idx="6507">
                  <c:v>-9.0790811147999992</c:v>
                </c:pt>
                <c:pt idx="6508">
                  <c:v>4.1848662459000003</c:v>
                </c:pt>
                <c:pt idx="6509">
                  <c:v>2.4379990490000001</c:v>
                </c:pt>
                <c:pt idx="6510">
                  <c:v>2.6047056334000001</c:v>
                </c:pt>
                <c:pt idx="6511">
                  <c:v>3.9687292522000002</c:v>
                </c:pt>
                <c:pt idx="6512">
                  <c:v>4.5853111306000001</c:v>
                </c:pt>
                <c:pt idx="6513">
                  <c:v>4.7870251554000003</c:v>
                </c:pt>
                <c:pt idx="6514">
                  <c:v>2.5750796791999999</c:v>
                </c:pt>
                <c:pt idx="6515">
                  <c:v>4.6283550563000002</c:v>
                </c:pt>
                <c:pt idx="6516">
                  <c:v>3.0093361365</c:v>
                </c:pt>
                <c:pt idx="6517">
                  <c:v>5.6619326198</c:v>
                </c:pt>
                <c:pt idx="6518">
                  <c:v>-10.0654586232</c:v>
                </c:pt>
                <c:pt idx="6519">
                  <c:v>2.6797599123000002</c:v>
                </c:pt>
                <c:pt idx="6520">
                  <c:v>-11.158148395</c:v>
                </c:pt>
                <c:pt idx="6521">
                  <c:v>0.41905396029999997</c:v>
                </c:pt>
                <c:pt idx="6522">
                  <c:v>3.2129870897999999</c:v>
                </c:pt>
                <c:pt idx="6523">
                  <c:v>2.4206464814999999</c:v>
                </c:pt>
                <c:pt idx="6524">
                  <c:v>2.3163163115000001</c:v>
                </c:pt>
                <c:pt idx="6525">
                  <c:v>-10.515065545800001</c:v>
                </c:pt>
                <c:pt idx="6526">
                  <c:v>2.2962505568</c:v>
                </c:pt>
                <c:pt idx="6527">
                  <c:v>1.620889971</c:v>
                </c:pt>
                <c:pt idx="6528">
                  <c:v>-10.4664686405</c:v>
                </c:pt>
                <c:pt idx="6529">
                  <c:v>2.680206267</c:v>
                </c:pt>
                <c:pt idx="6530">
                  <c:v>4.5265711257000003</c:v>
                </c:pt>
                <c:pt idx="6531">
                  <c:v>2.9693049666000002</c:v>
                </c:pt>
                <c:pt idx="6532">
                  <c:v>1.4441240931999999</c:v>
                </c:pt>
                <c:pt idx="6533">
                  <c:v>-9.2695566681999999</c:v>
                </c:pt>
                <c:pt idx="6534">
                  <c:v>2.5988473033999999</c:v>
                </c:pt>
                <c:pt idx="6535">
                  <c:v>3.6725321768999999</c:v>
                </c:pt>
                <c:pt idx="6536">
                  <c:v>1.8307720343</c:v>
                </c:pt>
                <c:pt idx="6537">
                  <c:v>2.9797073313000002</c:v>
                </c:pt>
                <c:pt idx="6538">
                  <c:v>2.7514082458</c:v>
                </c:pt>
                <c:pt idx="6539">
                  <c:v>2.2244781333999999</c:v>
                </c:pt>
                <c:pt idx="6540">
                  <c:v>0.81889382899999996</c:v>
                </c:pt>
                <c:pt idx="6541">
                  <c:v>-9.1624916966000001</c:v>
                </c:pt>
                <c:pt idx="6542">
                  <c:v>-10.64963011</c:v>
                </c:pt>
                <c:pt idx="6543">
                  <c:v>2.8720596109000001</c:v>
                </c:pt>
                <c:pt idx="6544">
                  <c:v>-12.075815925100001</c:v>
                </c:pt>
                <c:pt idx="6545">
                  <c:v>-11.1299672712</c:v>
                </c:pt>
                <c:pt idx="6546">
                  <c:v>-9.4187398564000002</c:v>
                </c:pt>
                <c:pt idx="6547">
                  <c:v>2.8927991828000001</c:v>
                </c:pt>
                <c:pt idx="6548">
                  <c:v>2.5645419566999998</c:v>
                </c:pt>
                <c:pt idx="6549">
                  <c:v>2.5631632433</c:v>
                </c:pt>
                <c:pt idx="6550">
                  <c:v>-11.104088989999999</c:v>
                </c:pt>
                <c:pt idx="6551">
                  <c:v>3.6316677468999998</c:v>
                </c:pt>
                <c:pt idx="6552">
                  <c:v>-10.7473617543</c:v>
                </c:pt>
                <c:pt idx="6553">
                  <c:v>-11.902957526</c:v>
                </c:pt>
                <c:pt idx="6554">
                  <c:v>-10.8664500981</c:v>
                </c:pt>
                <c:pt idx="6555">
                  <c:v>-9.8717686693999998</c:v>
                </c:pt>
                <c:pt idx="6556">
                  <c:v>3.4102320223999998</c:v>
                </c:pt>
                <c:pt idx="6557">
                  <c:v>1.8385461566000001</c:v>
                </c:pt>
                <c:pt idx="6558">
                  <c:v>0.8057356631</c:v>
                </c:pt>
                <c:pt idx="6559">
                  <c:v>3.5894864375000002</c:v>
                </c:pt>
                <c:pt idx="6560">
                  <c:v>3.6556202450000002</c:v>
                </c:pt>
                <c:pt idx="6561">
                  <c:v>5.4348862498999999</c:v>
                </c:pt>
                <c:pt idx="6562">
                  <c:v>2.5368911865000001</c:v>
                </c:pt>
                <c:pt idx="6563">
                  <c:v>1.0290570459999999</c:v>
                </c:pt>
                <c:pt idx="6564">
                  <c:v>3.4270930117999998</c:v>
                </c:pt>
                <c:pt idx="6565">
                  <c:v>-12.146872030100001</c:v>
                </c:pt>
                <c:pt idx="6566">
                  <c:v>-9.5657893033000008</c:v>
                </c:pt>
                <c:pt idx="6567">
                  <c:v>-10.2085364406</c:v>
                </c:pt>
                <c:pt idx="6568">
                  <c:v>-10.5199719855</c:v>
                </c:pt>
                <c:pt idx="6569">
                  <c:v>-9.7346883646000002</c:v>
                </c:pt>
                <c:pt idx="6570">
                  <c:v>-9.5493857347999995</c:v>
                </c:pt>
                <c:pt idx="6571">
                  <c:v>-8.9882481937000005</c:v>
                </c:pt>
                <c:pt idx="6572">
                  <c:v>2.4338621070999999</c:v>
                </c:pt>
                <c:pt idx="6573">
                  <c:v>-10.197126082</c:v>
                </c:pt>
                <c:pt idx="6574">
                  <c:v>5.3451146064000001</c:v>
                </c:pt>
                <c:pt idx="6575">
                  <c:v>-9.1862801881999996</c:v>
                </c:pt>
                <c:pt idx="6576">
                  <c:v>2.2480570288999999</c:v>
                </c:pt>
                <c:pt idx="6577">
                  <c:v>-11.2748495832</c:v>
                </c:pt>
                <c:pt idx="6578">
                  <c:v>2.7254478759</c:v>
                </c:pt>
                <c:pt idx="6579">
                  <c:v>-10.3392954557</c:v>
                </c:pt>
                <c:pt idx="6580">
                  <c:v>-9.3626447643000006</c:v>
                </c:pt>
                <c:pt idx="6581">
                  <c:v>4.8845242789999999</c:v>
                </c:pt>
                <c:pt idx="6582">
                  <c:v>2.0038388056000001</c:v>
                </c:pt>
                <c:pt idx="6583">
                  <c:v>2.6502243230999998</c:v>
                </c:pt>
                <c:pt idx="6584">
                  <c:v>-10.0036618414</c:v>
                </c:pt>
                <c:pt idx="6585">
                  <c:v>-9.7973841986999997</c:v>
                </c:pt>
                <c:pt idx="6586">
                  <c:v>4.0774596514999999</c:v>
                </c:pt>
                <c:pt idx="6587">
                  <c:v>3.8680150468000001</c:v>
                </c:pt>
                <c:pt idx="6588">
                  <c:v>3.6778011678999998</c:v>
                </c:pt>
                <c:pt idx="6589">
                  <c:v>3.0020720352999999</c:v>
                </c:pt>
                <c:pt idx="6590">
                  <c:v>-9.1840516167999997</c:v>
                </c:pt>
                <c:pt idx="6591">
                  <c:v>4.0735716003000002</c:v>
                </c:pt>
                <c:pt idx="6592">
                  <c:v>4.1583161299000002</c:v>
                </c:pt>
                <c:pt idx="6593">
                  <c:v>4.0561189857000004</c:v>
                </c:pt>
                <c:pt idx="6594">
                  <c:v>3.4539703893999998</c:v>
                </c:pt>
                <c:pt idx="6595">
                  <c:v>3.6877551409999998</c:v>
                </c:pt>
                <c:pt idx="6596">
                  <c:v>-10.7696975088</c:v>
                </c:pt>
                <c:pt idx="6597">
                  <c:v>1.3790407668</c:v>
                </c:pt>
                <c:pt idx="6598">
                  <c:v>-9.5194688467000006</c:v>
                </c:pt>
                <c:pt idx="6599">
                  <c:v>3.2275437272</c:v>
                </c:pt>
                <c:pt idx="6600">
                  <c:v>1.0599740342999999</c:v>
                </c:pt>
                <c:pt idx="6601">
                  <c:v>3.4005199218</c:v>
                </c:pt>
                <c:pt idx="6602">
                  <c:v>-8.9909370934999995</c:v>
                </c:pt>
                <c:pt idx="6603">
                  <c:v>-11.3874250012</c:v>
                </c:pt>
                <c:pt idx="6604">
                  <c:v>-12.0448152225</c:v>
                </c:pt>
                <c:pt idx="6605">
                  <c:v>0.93611885969999997</c:v>
                </c:pt>
                <c:pt idx="6606">
                  <c:v>1.8897032721</c:v>
                </c:pt>
                <c:pt idx="6607">
                  <c:v>1.5556048223000001</c:v>
                </c:pt>
                <c:pt idx="6608">
                  <c:v>3.3723956787999998</c:v>
                </c:pt>
                <c:pt idx="6609">
                  <c:v>4.3304540857999996</c:v>
                </c:pt>
                <c:pt idx="6610">
                  <c:v>3.9319542176</c:v>
                </c:pt>
                <c:pt idx="6611">
                  <c:v>1.2457668055</c:v>
                </c:pt>
                <c:pt idx="6612">
                  <c:v>4.4811371184000004</c:v>
                </c:pt>
                <c:pt idx="6613">
                  <c:v>-11.4035225131</c:v>
                </c:pt>
                <c:pt idx="6614">
                  <c:v>3.9786621447999999</c:v>
                </c:pt>
                <c:pt idx="6615">
                  <c:v>-9.6769073157999994</c:v>
                </c:pt>
                <c:pt idx="6616">
                  <c:v>-11.140571106199999</c:v>
                </c:pt>
                <c:pt idx="6617">
                  <c:v>3.9197608628</c:v>
                </c:pt>
                <c:pt idx="6618">
                  <c:v>1.4350175322000001</c:v>
                </c:pt>
                <c:pt idx="6619">
                  <c:v>-11.2344818352</c:v>
                </c:pt>
                <c:pt idx="6620">
                  <c:v>3.2480876426999998</c:v>
                </c:pt>
                <c:pt idx="6621">
                  <c:v>2.9790862666</c:v>
                </c:pt>
                <c:pt idx="6622">
                  <c:v>1.1107630206000001</c:v>
                </c:pt>
                <c:pt idx="6623">
                  <c:v>-12.641095161499999</c:v>
                </c:pt>
                <c:pt idx="6624">
                  <c:v>-9.8724779361999992</c:v>
                </c:pt>
                <c:pt idx="6625">
                  <c:v>-12.0105806081</c:v>
                </c:pt>
                <c:pt idx="6626">
                  <c:v>-8.7934288087999999</c:v>
                </c:pt>
                <c:pt idx="6627">
                  <c:v>2.8147325407000001</c:v>
                </c:pt>
                <c:pt idx="6628">
                  <c:v>2.0174010637999999</c:v>
                </c:pt>
                <c:pt idx="6629">
                  <c:v>-9.9073455227</c:v>
                </c:pt>
                <c:pt idx="6630">
                  <c:v>-9.8209083732</c:v>
                </c:pt>
                <c:pt idx="6631">
                  <c:v>0.11557449290000001</c:v>
                </c:pt>
                <c:pt idx="6632">
                  <c:v>0.29098259430000001</c:v>
                </c:pt>
                <c:pt idx="6633">
                  <c:v>-10.8420204047</c:v>
                </c:pt>
                <c:pt idx="6634">
                  <c:v>2.2935910544999998</c:v>
                </c:pt>
                <c:pt idx="6635">
                  <c:v>2.5410775060000002</c:v>
                </c:pt>
                <c:pt idx="6636">
                  <c:v>-11.310577734800001</c:v>
                </c:pt>
                <c:pt idx="6637">
                  <c:v>1.4908186307</c:v>
                </c:pt>
                <c:pt idx="6638">
                  <c:v>3.1506590919000002</c:v>
                </c:pt>
                <c:pt idx="6639">
                  <c:v>1.9933213037999999</c:v>
                </c:pt>
                <c:pt idx="6640">
                  <c:v>-10.7832266165</c:v>
                </c:pt>
                <c:pt idx="6641">
                  <c:v>1.9276550834999999</c:v>
                </c:pt>
                <c:pt idx="6642">
                  <c:v>-10.878093811599999</c:v>
                </c:pt>
                <c:pt idx="6643">
                  <c:v>-10.1790522568</c:v>
                </c:pt>
                <c:pt idx="6644">
                  <c:v>-11.3222698353</c:v>
                </c:pt>
                <c:pt idx="6645">
                  <c:v>4.4663043160999996</c:v>
                </c:pt>
                <c:pt idx="6646">
                  <c:v>2.5510430152999999</c:v>
                </c:pt>
                <c:pt idx="6647">
                  <c:v>1.2571751238</c:v>
                </c:pt>
                <c:pt idx="6648">
                  <c:v>-10.432518356399999</c:v>
                </c:pt>
                <c:pt idx="6649">
                  <c:v>4.3986524173000001</c:v>
                </c:pt>
                <c:pt idx="6650">
                  <c:v>3.2285844694999999</c:v>
                </c:pt>
                <c:pt idx="6651">
                  <c:v>3.7714264390999999</c:v>
                </c:pt>
                <c:pt idx="6652">
                  <c:v>2.6672085364</c:v>
                </c:pt>
                <c:pt idx="6653">
                  <c:v>-9.8557544559999997</c:v>
                </c:pt>
                <c:pt idx="6654">
                  <c:v>-11.2362202217</c:v>
                </c:pt>
                <c:pt idx="6655">
                  <c:v>2.5891055948999999</c:v>
                </c:pt>
                <c:pt idx="6656">
                  <c:v>2.8629767958999999</c:v>
                </c:pt>
                <c:pt idx="6657">
                  <c:v>1.0755725474</c:v>
                </c:pt>
                <c:pt idx="6658">
                  <c:v>1.122276748</c:v>
                </c:pt>
                <c:pt idx="6659">
                  <c:v>-10.745402714800001</c:v>
                </c:pt>
                <c:pt idx="6660">
                  <c:v>4.2409104000999998</c:v>
                </c:pt>
                <c:pt idx="6661">
                  <c:v>1.5594079735999999</c:v>
                </c:pt>
                <c:pt idx="6662">
                  <c:v>1.2120348948999999</c:v>
                </c:pt>
                <c:pt idx="6663">
                  <c:v>3.2545898054000002</c:v>
                </c:pt>
                <c:pt idx="6664">
                  <c:v>-10.489174588899999</c:v>
                </c:pt>
                <c:pt idx="6665">
                  <c:v>0.1000930587</c:v>
                </c:pt>
                <c:pt idx="6666">
                  <c:v>2.4671245151000001</c:v>
                </c:pt>
                <c:pt idx="6667">
                  <c:v>2.9183112928999999</c:v>
                </c:pt>
                <c:pt idx="6668">
                  <c:v>1.7467650988000001</c:v>
                </c:pt>
                <c:pt idx="6669">
                  <c:v>4.8425161629</c:v>
                </c:pt>
                <c:pt idx="6670">
                  <c:v>1.8180623554999999</c:v>
                </c:pt>
                <c:pt idx="6671">
                  <c:v>4.9161599557000004</c:v>
                </c:pt>
                <c:pt idx="6672">
                  <c:v>3.7360991012999998</c:v>
                </c:pt>
                <c:pt idx="6673">
                  <c:v>0.1983640035</c:v>
                </c:pt>
                <c:pt idx="6674">
                  <c:v>3.4019983491999999</c:v>
                </c:pt>
                <c:pt idx="6675">
                  <c:v>1.4411333257000001</c:v>
                </c:pt>
                <c:pt idx="6676">
                  <c:v>1.0180569059</c:v>
                </c:pt>
                <c:pt idx="6677">
                  <c:v>-10.257955003799999</c:v>
                </c:pt>
                <c:pt idx="6678">
                  <c:v>4.7447380380000004</c:v>
                </c:pt>
                <c:pt idx="6679">
                  <c:v>2.6380350551</c:v>
                </c:pt>
                <c:pt idx="6680">
                  <c:v>-11.816189354600001</c:v>
                </c:pt>
                <c:pt idx="6681">
                  <c:v>-10.34701175</c:v>
                </c:pt>
                <c:pt idx="6682">
                  <c:v>-9.8364241588999999</c:v>
                </c:pt>
                <c:pt idx="6683">
                  <c:v>-9.6254380755</c:v>
                </c:pt>
                <c:pt idx="6684">
                  <c:v>-10.511034224399999</c:v>
                </c:pt>
                <c:pt idx="6685">
                  <c:v>1.1054209864</c:v>
                </c:pt>
                <c:pt idx="6686">
                  <c:v>-12.2903994192</c:v>
                </c:pt>
                <c:pt idx="6687">
                  <c:v>4.0504432099000001</c:v>
                </c:pt>
                <c:pt idx="6688">
                  <c:v>2.5701269601000001</c:v>
                </c:pt>
                <c:pt idx="6689">
                  <c:v>5.8672198521999999</c:v>
                </c:pt>
                <c:pt idx="6690">
                  <c:v>2.1628754314999998</c:v>
                </c:pt>
                <c:pt idx="6691">
                  <c:v>-10.4121485581</c:v>
                </c:pt>
                <c:pt idx="6692">
                  <c:v>-10.344289201600001</c:v>
                </c:pt>
                <c:pt idx="6693">
                  <c:v>3.2456295103000001</c:v>
                </c:pt>
                <c:pt idx="6694">
                  <c:v>1.6555046908</c:v>
                </c:pt>
                <c:pt idx="6695">
                  <c:v>2.8606922080000001</c:v>
                </c:pt>
                <c:pt idx="6696">
                  <c:v>2.2303063449999998</c:v>
                </c:pt>
                <c:pt idx="6697">
                  <c:v>4.3166255015999999</c:v>
                </c:pt>
                <c:pt idx="6698">
                  <c:v>3.0599445565000001</c:v>
                </c:pt>
                <c:pt idx="6699">
                  <c:v>-11.629946891299999</c:v>
                </c:pt>
                <c:pt idx="6700">
                  <c:v>2.4844235060000002</c:v>
                </c:pt>
                <c:pt idx="6701">
                  <c:v>2.2393121897000001</c:v>
                </c:pt>
                <c:pt idx="6702">
                  <c:v>2.3424033290000001</c:v>
                </c:pt>
                <c:pt idx="6703">
                  <c:v>4.5627723137</c:v>
                </c:pt>
                <c:pt idx="6704">
                  <c:v>4.4648467548999999</c:v>
                </c:pt>
                <c:pt idx="6705">
                  <c:v>2.1646799935000001</c:v>
                </c:pt>
                <c:pt idx="6706">
                  <c:v>0.99385413869999994</c:v>
                </c:pt>
                <c:pt idx="6707">
                  <c:v>2.3185743911999999</c:v>
                </c:pt>
                <c:pt idx="6708">
                  <c:v>4.7512625986000003</c:v>
                </c:pt>
                <c:pt idx="6709">
                  <c:v>1.5784735736</c:v>
                </c:pt>
                <c:pt idx="6710">
                  <c:v>4.6896706418000003</c:v>
                </c:pt>
                <c:pt idx="6711">
                  <c:v>3.0972104137000001</c:v>
                </c:pt>
                <c:pt idx="6712">
                  <c:v>-9.6906443903999993</c:v>
                </c:pt>
                <c:pt idx="6713">
                  <c:v>1.8873271489000001</c:v>
                </c:pt>
                <c:pt idx="6714">
                  <c:v>0.70068112920000003</c:v>
                </c:pt>
                <c:pt idx="6715">
                  <c:v>1.2619011986999999</c:v>
                </c:pt>
                <c:pt idx="6716">
                  <c:v>-9.6859001180999993</c:v>
                </c:pt>
                <c:pt idx="6717">
                  <c:v>3.4532735680000002</c:v>
                </c:pt>
                <c:pt idx="6718">
                  <c:v>2.9672127521</c:v>
                </c:pt>
                <c:pt idx="6719">
                  <c:v>0.80921727880000005</c:v>
                </c:pt>
                <c:pt idx="6720">
                  <c:v>3.7427510539000002</c:v>
                </c:pt>
                <c:pt idx="6721">
                  <c:v>4.4760150903999998</c:v>
                </c:pt>
                <c:pt idx="6722">
                  <c:v>2.3093295533</c:v>
                </c:pt>
                <c:pt idx="6723">
                  <c:v>1.1492416099</c:v>
                </c:pt>
                <c:pt idx="6724">
                  <c:v>4.1182531960000004</c:v>
                </c:pt>
                <c:pt idx="6725">
                  <c:v>2.4012985472000001</c:v>
                </c:pt>
                <c:pt idx="6726">
                  <c:v>-9.7841464352000003</c:v>
                </c:pt>
                <c:pt idx="6727">
                  <c:v>2.7869746390999999</c:v>
                </c:pt>
                <c:pt idx="6728">
                  <c:v>1.4095749018999999</c:v>
                </c:pt>
                <c:pt idx="6729">
                  <c:v>2.8493374438000001</c:v>
                </c:pt>
                <c:pt idx="6730">
                  <c:v>2.0059958914</c:v>
                </c:pt>
                <c:pt idx="6731">
                  <c:v>3.7302799951000001</c:v>
                </c:pt>
                <c:pt idx="6732">
                  <c:v>2.3388874553000001</c:v>
                </c:pt>
                <c:pt idx="6733">
                  <c:v>-8.6521911612999993</c:v>
                </c:pt>
                <c:pt idx="6734">
                  <c:v>2.0057321564000001</c:v>
                </c:pt>
                <c:pt idx="6735">
                  <c:v>-10.639856051800001</c:v>
                </c:pt>
                <c:pt idx="6736">
                  <c:v>-10.577727792399999</c:v>
                </c:pt>
                <c:pt idx="6737">
                  <c:v>3.5533203738000001</c:v>
                </c:pt>
                <c:pt idx="6738">
                  <c:v>-11.5298376426</c:v>
                </c:pt>
                <c:pt idx="6739">
                  <c:v>-9.446812585</c:v>
                </c:pt>
                <c:pt idx="6740">
                  <c:v>4.0203557641999996</c:v>
                </c:pt>
                <c:pt idx="6741">
                  <c:v>1.0504356246</c:v>
                </c:pt>
                <c:pt idx="6742">
                  <c:v>2.7660793593999999</c:v>
                </c:pt>
                <c:pt idx="6743">
                  <c:v>-9.6639598810000003</c:v>
                </c:pt>
                <c:pt idx="6744">
                  <c:v>3.4282550997999999</c:v>
                </c:pt>
                <c:pt idx="6745">
                  <c:v>-8.4971201252000004</c:v>
                </c:pt>
                <c:pt idx="6746">
                  <c:v>3.807526631</c:v>
                </c:pt>
                <c:pt idx="6747">
                  <c:v>-9.8817470107999998</c:v>
                </c:pt>
                <c:pt idx="6748">
                  <c:v>4.6207061188000003</c:v>
                </c:pt>
                <c:pt idx="6749">
                  <c:v>2.4766428023999998</c:v>
                </c:pt>
                <c:pt idx="6750">
                  <c:v>4.4702976096000002</c:v>
                </c:pt>
                <c:pt idx="6751">
                  <c:v>3.5117174687000001</c:v>
                </c:pt>
                <c:pt idx="6752">
                  <c:v>3.2409750838</c:v>
                </c:pt>
                <c:pt idx="6753">
                  <c:v>-10.516466836799999</c:v>
                </c:pt>
                <c:pt idx="6754">
                  <c:v>-10.7122411</c:v>
                </c:pt>
                <c:pt idx="6755">
                  <c:v>-12.307873152899999</c:v>
                </c:pt>
                <c:pt idx="6756">
                  <c:v>-8.9632639673999996</c:v>
                </c:pt>
                <c:pt idx="6757">
                  <c:v>-9.3439002993999996</c:v>
                </c:pt>
                <c:pt idx="6758">
                  <c:v>-11.100106708</c:v>
                </c:pt>
                <c:pt idx="6759">
                  <c:v>3.5857451956999999</c:v>
                </c:pt>
                <c:pt idx="6760">
                  <c:v>3.2269581216000001</c:v>
                </c:pt>
                <c:pt idx="6761">
                  <c:v>-10.167632881699999</c:v>
                </c:pt>
                <c:pt idx="6762">
                  <c:v>2.304356549</c:v>
                </c:pt>
                <c:pt idx="6763">
                  <c:v>-9.7339936429999998</c:v>
                </c:pt>
                <c:pt idx="6764">
                  <c:v>-10.284653114199999</c:v>
                </c:pt>
                <c:pt idx="6765">
                  <c:v>3.0709119565999998</c:v>
                </c:pt>
                <c:pt idx="6766">
                  <c:v>-11.6631744382</c:v>
                </c:pt>
                <c:pt idx="6767">
                  <c:v>3.3180972769000001</c:v>
                </c:pt>
                <c:pt idx="6768">
                  <c:v>2.8947794776000002</c:v>
                </c:pt>
                <c:pt idx="6769">
                  <c:v>1.5853301388000001</c:v>
                </c:pt>
                <c:pt idx="6770">
                  <c:v>5.5955338345000003</c:v>
                </c:pt>
                <c:pt idx="6771">
                  <c:v>3.8099717748000002</c:v>
                </c:pt>
                <c:pt idx="6772">
                  <c:v>2.8126324799</c:v>
                </c:pt>
                <c:pt idx="6773">
                  <c:v>4.0655845453000001</c:v>
                </c:pt>
                <c:pt idx="6774">
                  <c:v>2.8879018600999999</c:v>
                </c:pt>
                <c:pt idx="6775">
                  <c:v>-10.2414294086</c:v>
                </c:pt>
                <c:pt idx="6776">
                  <c:v>4.4591366449000001</c:v>
                </c:pt>
                <c:pt idx="6777">
                  <c:v>2.1653165726000001</c:v>
                </c:pt>
                <c:pt idx="6778">
                  <c:v>-10.8425142605</c:v>
                </c:pt>
                <c:pt idx="6779">
                  <c:v>2.6856842229</c:v>
                </c:pt>
                <c:pt idx="6780">
                  <c:v>5.4621036914000003</c:v>
                </c:pt>
                <c:pt idx="6781">
                  <c:v>1.1245044230000001</c:v>
                </c:pt>
                <c:pt idx="6782">
                  <c:v>3.7330415208000001</c:v>
                </c:pt>
                <c:pt idx="6783">
                  <c:v>4.0546215232999998</c:v>
                </c:pt>
                <c:pt idx="6784">
                  <c:v>-10.449067703500001</c:v>
                </c:pt>
                <c:pt idx="6785">
                  <c:v>5.7717581545999996</c:v>
                </c:pt>
                <c:pt idx="6786">
                  <c:v>4.2201321865999999</c:v>
                </c:pt>
                <c:pt idx="6787">
                  <c:v>-9.1759117960999994</c:v>
                </c:pt>
                <c:pt idx="6788">
                  <c:v>-12.9999389179</c:v>
                </c:pt>
                <c:pt idx="6789">
                  <c:v>1.2557275960000001</c:v>
                </c:pt>
                <c:pt idx="6790">
                  <c:v>3.1939005335999999</c:v>
                </c:pt>
                <c:pt idx="6791">
                  <c:v>2.1137031768000001</c:v>
                </c:pt>
                <c:pt idx="6792">
                  <c:v>-10.0284980952</c:v>
                </c:pt>
                <c:pt idx="6793">
                  <c:v>1.5581529086000001</c:v>
                </c:pt>
                <c:pt idx="6794">
                  <c:v>2.8820364375</c:v>
                </c:pt>
                <c:pt idx="6795">
                  <c:v>2.7773625903000001</c:v>
                </c:pt>
                <c:pt idx="6796">
                  <c:v>-10.8769724517</c:v>
                </c:pt>
                <c:pt idx="6797">
                  <c:v>-10.6539687905</c:v>
                </c:pt>
                <c:pt idx="6798">
                  <c:v>3.7137830318999998</c:v>
                </c:pt>
                <c:pt idx="6799">
                  <c:v>3.94577518</c:v>
                </c:pt>
                <c:pt idx="6800">
                  <c:v>2.8796408862999998</c:v>
                </c:pt>
                <c:pt idx="6801">
                  <c:v>-10.101635329300001</c:v>
                </c:pt>
                <c:pt idx="6802">
                  <c:v>2.0154449973999999</c:v>
                </c:pt>
                <c:pt idx="6803">
                  <c:v>3.0687611065999998</c:v>
                </c:pt>
                <c:pt idx="6804">
                  <c:v>1.3697296781999999</c:v>
                </c:pt>
                <c:pt idx="6805">
                  <c:v>2.8748751030999999</c:v>
                </c:pt>
                <c:pt idx="6806">
                  <c:v>-10.6051962708</c:v>
                </c:pt>
                <c:pt idx="6807">
                  <c:v>-8.7764808912000003</c:v>
                </c:pt>
                <c:pt idx="6808">
                  <c:v>-8.4636320446000006</c:v>
                </c:pt>
                <c:pt idx="6809">
                  <c:v>2.3827745287000002</c:v>
                </c:pt>
                <c:pt idx="6810">
                  <c:v>2.9403289099999999</c:v>
                </c:pt>
                <c:pt idx="6811">
                  <c:v>-10.2872425272</c:v>
                </c:pt>
                <c:pt idx="6812">
                  <c:v>4.2363977569999998</c:v>
                </c:pt>
                <c:pt idx="6813">
                  <c:v>4.4160292476</c:v>
                </c:pt>
                <c:pt idx="6814">
                  <c:v>-9.5547777874000008</c:v>
                </c:pt>
                <c:pt idx="6815">
                  <c:v>-9.3074095125999996</c:v>
                </c:pt>
                <c:pt idx="6816">
                  <c:v>-9.0447587363000004</c:v>
                </c:pt>
                <c:pt idx="6817">
                  <c:v>-9.3290492881000002</c:v>
                </c:pt>
                <c:pt idx="6818">
                  <c:v>2.4829605781000001</c:v>
                </c:pt>
                <c:pt idx="6819">
                  <c:v>1.3444593064000001</c:v>
                </c:pt>
                <c:pt idx="6820">
                  <c:v>2.0787406217000002</c:v>
                </c:pt>
                <c:pt idx="6821">
                  <c:v>-11.186635899900001</c:v>
                </c:pt>
                <c:pt idx="6822">
                  <c:v>1.3071691165999999</c:v>
                </c:pt>
                <c:pt idx="6823">
                  <c:v>2.6782473056999998</c:v>
                </c:pt>
                <c:pt idx="6824">
                  <c:v>4.3558987595999996</c:v>
                </c:pt>
                <c:pt idx="6825">
                  <c:v>4.2796523728000002</c:v>
                </c:pt>
                <c:pt idx="6826">
                  <c:v>5.0961166155999997</c:v>
                </c:pt>
                <c:pt idx="6827">
                  <c:v>4.2820240573000001</c:v>
                </c:pt>
                <c:pt idx="6828">
                  <c:v>3.4267056744</c:v>
                </c:pt>
                <c:pt idx="6829">
                  <c:v>4.3904169735999998</c:v>
                </c:pt>
                <c:pt idx="6830">
                  <c:v>-0.38438544590000001</c:v>
                </c:pt>
                <c:pt idx="6831">
                  <c:v>3.8243222537000001</c:v>
                </c:pt>
                <c:pt idx="6832">
                  <c:v>-10.896724088099999</c:v>
                </c:pt>
                <c:pt idx="6833">
                  <c:v>3.0830786790000002</c:v>
                </c:pt>
                <c:pt idx="6834">
                  <c:v>2.6842818225</c:v>
                </c:pt>
                <c:pt idx="6835">
                  <c:v>-11.5445944888</c:v>
                </c:pt>
                <c:pt idx="6836">
                  <c:v>4.3003122140999999</c:v>
                </c:pt>
                <c:pt idx="6837">
                  <c:v>3.1947449373999999</c:v>
                </c:pt>
                <c:pt idx="6838">
                  <c:v>-11.047856896200001</c:v>
                </c:pt>
                <c:pt idx="6839">
                  <c:v>1.4537740836999999</c:v>
                </c:pt>
                <c:pt idx="6840">
                  <c:v>4.2796640037999998</c:v>
                </c:pt>
                <c:pt idx="6841">
                  <c:v>-10.6395626676</c:v>
                </c:pt>
                <c:pt idx="6842">
                  <c:v>-10.2577007272</c:v>
                </c:pt>
                <c:pt idx="6843">
                  <c:v>-10.4584467746</c:v>
                </c:pt>
                <c:pt idx="6844">
                  <c:v>-10.842327768900001</c:v>
                </c:pt>
                <c:pt idx="6845">
                  <c:v>-10.7751131634</c:v>
                </c:pt>
                <c:pt idx="6846">
                  <c:v>3.9899086938999999</c:v>
                </c:pt>
                <c:pt idx="6847">
                  <c:v>2.9913969745000002</c:v>
                </c:pt>
                <c:pt idx="6848">
                  <c:v>-8.9334578294</c:v>
                </c:pt>
                <c:pt idx="6849">
                  <c:v>0.70219960599999998</c:v>
                </c:pt>
                <c:pt idx="6850">
                  <c:v>3.8620766701</c:v>
                </c:pt>
                <c:pt idx="6851">
                  <c:v>-9.4946655528000008</c:v>
                </c:pt>
                <c:pt idx="6852">
                  <c:v>1.3812498591</c:v>
                </c:pt>
                <c:pt idx="6853">
                  <c:v>4.4796809559000001</c:v>
                </c:pt>
                <c:pt idx="6854">
                  <c:v>2.0665903211000001</c:v>
                </c:pt>
                <c:pt idx="6855">
                  <c:v>3.5069961452</c:v>
                </c:pt>
                <c:pt idx="6856">
                  <c:v>0.61223687100000002</c:v>
                </c:pt>
                <c:pt idx="6857">
                  <c:v>-11.628623513599999</c:v>
                </c:pt>
                <c:pt idx="6858">
                  <c:v>3.0014242540999998</c:v>
                </c:pt>
                <c:pt idx="6859">
                  <c:v>3.8795071700000001</c:v>
                </c:pt>
                <c:pt idx="6860">
                  <c:v>3.8359340388000001</c:v>
                </c:pt>
                <c:pt idx="6861">
                  <c:v>3.5311581979</c:v>
                </c:pt>
                <c:pt idx="6862">
                  <c:v>3.8680316677</c:v>
                </c:pt>
                <c:pt idx="6863">
                  <c:v>2.4427252495</c:v>
                </c:pt>
                <c:pt idx="6864">
                  <c:v>1.3979658243999999</c:v>
                </c:pt>
                <c:pt idx="6865">
                  <c:v>1.5656178748</c:v>
                </c:pt>
                <c:pt idx="6866">
                  <c:v>-10.178504165</c:v>
                </c:pt>
                <c:pt idx="6867">
                  <c:v>-8.4547307111999999</c:v>
                </c:pt>
                <c:pt idx="6868">
                  <c:v>4.1841531675999999</c:v>
                </c:pt>
                <c:pt idx="6869">
                  <c:v>-11.144460744</c:v>
                </c:pt>
                <c:pt idx="6870">
                  <c:v>4.1517801967999999</c:v>
                </c:pt>
                <c:pt idx="6871">
                  <c:v>1.2729846855</c:v>
                </c:pt>
                <c:pt idx="6872">
                  <c:v>-10.311649104300001</c:v>
                </c:pt>
                <c:pt idx="6873">
                  <c:v>3.3121994704</c:v>
                </c:pt>
                <c:pt idx="6874">
                  <c:v>2.8489433610999999</c:v>
                </c:pt>
                <c:pt idx="6875">
                  <c:v>-10.0890885741</c:v>
                </c:pt>
                <c:pt idx="6876">
                  <c:v>-10.774881585299999</c:v>
                </c:pt>
                <c:pt idx="6877">
                  <c:v>2.1276792680000001</c:v>
                </c:pt>
                <c:pt idx="6878">
                  <c:v>-12.481009199100001</c:v>
                </c:pt>
                <c:pt idx="6879">
                  <c:v>2.0404674137000001</c:v>
                </c:pt>
                <c:pt idx="6880">
                  <c:v>3.1714600650000002</c:v>
                </c:pt>
                <c:pt idx="6881">
                  <c:v>-12.222447519199999</c:v>
                </c:pt>
                <c:pt idx="6882">
                  <c:v>3.0622542982000001</c:v>
                </c:pt>
                <c:pt idx="6883">
                  <c:v>1.0761482077</c:v>
                </c:pt>
                <c:pt idx="6884">
                  <c:v>-9.8776940680000003</c:v>
                </c:pt>
                <c:pt idx="6885">
                  <c:v>2.3843444632000002</c:v>
                </c:pt>
                <c:pt idx="6886">
                  <c:v>2.7254129351</c:v>
                </c:pt>
                <c:pt idx="6887">
                  <c:v>1.8073532891999999</c:v>
                </c:pt>
                <c:pt idx="6888">
                  <c:v>2.5725941673000001</c:v>
                </c:pt>
                <c:pt idx="6889">
                  <c:v>-10.061645266099999</c:v>
                </c:pt>
                <c:pt idx="6890">
                  <c:v>3.0963407852999998</c:v>
                </c:pt>
                <c:pt idx="6891">
                  <c:v>-11.814372368400001</c:v>
                </c:pt>
                <c:pt idx="6892">
                  <c:v>2.2632450215</c:v>
                </c:pt>
                <c:pt idx="6893">
                  <c:v>0.5939353799</c:v>
                </c:pt>
                <c:pt idx="6894">
                  <c:v>-10.1684089711</c:v>
                </c:pt>
                <c:pt idx="6895">
                  <c:v>-9.4641005596000003</c:v>
                </c:pt>
                <c:pt idx="6896">
                  <c:v>2.0486826636000002</c:v>
                </c:pt>
                <c:pt idx="6897">
                  <c:v>3.1535844568</c:v>
                </c:pt>
                <c:pt idx="6898">
                  <c:v>-9.8575479508000008</c:v>
                </c:pt>
                <c:pt idx="6899">
                  <c:v>1.3811411724</c:v>
                </c:pt>
                <c:pt idx="6900">
                  <c:v>3.5194397349000002</c:v>
                </c:pt>
                <c:pt idx="6901">
                  <c:v>-9.4460456753000006</c:v>
                </c:pt>
                <c:pt idx="6902">
                  <c:v>4.7202866933000003</c:v>
                </c:pt>
                <c:pt idx="6903">
                  <c:v>0.70720437130000002</c:v>
                </c:pt>
                <c:pt idx="6904">
                  <c:v>3.2481057584999999</c:v>
                </c:pt>
                <c:pt idx="6905">
                  <c:v>5.0102748028999997</c:v>
                </c:pt>
                <c:pt idx="6906">
                  <c:v>4.4107555191000003</c:v>
                </c:pt>
                <c:pt idx="6907">
                  <c:v>-10.415256725500001</c:v>
                </c:pt>
                <c:pt idx="6908">
                  <c:v>-9.0512841659000003</c:v>
                </c:pt>
                <c:pt idx="6909">
                  <c:v>4.2921713684</c:v>
                </c:pt>
                <c:pt idx="6910">
                  <c:v>4.0428515135999996</c:v>
                </c:pt>
                <c:pt idx="6911">
                  <c:v>3.0974783072999998</c:v>
                </c:pt>
                <c:pt idx="6912">
                  <c:v>2.8344247002</c:v>
                </c:pt>
                <c:pt idx="6913">
                  <c:v>-10.7744925075</c:v>
                </c:pt>
                <c:pt idx="6914">
                  <c:v>2.9298537482999998</c:v>
                </c:pt>
                <c:pt idx="6915">
                  <c:v>4.0211778997999996</c:v>
                </c:pt>
                <c:pt idx="6916">
                  <c:v>4.2812609402000001</c:v>
                </c:pt>
                <c:pt idx="6917">
                  <c:v>-9.4939116093999996</c:v>
                </c:pt>
                <c:pt idx="6918">
                  <c:v>2.9145443423000001</c:v>
                </c:pt>
                <c:pt idx="6919">
                  <c:v>2.8630649548</c:v>
                </c:pt>
                <c:pt idx="6920">
                  <c:v>3.0256358987</c:v>
                </c:pt>
                <c:pt idx="6921">
                  <c:v>-11.7687294003</c:v>
                </c:pt>
                <c:pt idx="6922">
                  <c:v>2.0171333403</c:v>
                </c:pt>
                <c:pt idx="6923">
                  <c:v>-10.3247558391</c:v>
                </c:pt>
                <c:pt idx="6924">
                  <c:v>2.9860820970000002</c:v>
                </c:pt>
                <c:pt idx="6925">
                  <c:v>4.0573544409000002</c:v>
                </c:pt>
                <c:pt idx="6926">
                  <c:v>4.0259236949000003</c:v>
                </c:pt>
                <c:pt idx="6927">
                  <c:v>-10.1463438174</c:v>
                </c:pt>
                <c:pt idx="6928">
                  <c:v>-11.893342881000001</c:v>
                </c:pt>
                <c:pt idx="6929">
                  <c:v>-4.36301048E-2</c:v>
                </c:pt>
                <c:pt idx="6930">
                  <c:v>-11.478845445599999</c:v>
                </c:pt>
                <c:pt idx="6931">
                  <c:v>3.9418835246000001</c:v>
                </c:pt>
                <c:pt idx="6932">
                  <c:v>2.1562674947999998</c:v>
                </c:pt>
                <c:pt idx="6933">
                  <c:v>2.4632503783000002</c:v>
                </c:pt>
                <c:pt idx="6934">
                  <c:v>2.5795145641000001</c:v>
                </c:pt>
                <c:pt idx="6935">
                  <c:v>2.4568084061</c:v>
                </c:pt>
                <c:pt idx="6936">
                  <c:v>4.6455036164000001</c:v>
                </c:pt>
                <c:pt idx="6937">
                  <c:v>4.3722176672000002</c:v>
                </c:pt>
                <c:pt idx="6938">
                  <c:v>2.9633248306</c:v>
                </c:pt>
                <c:pt idx="6939">
                  <c:v>-11.009560821199999</c:v>
                </c:pt>
                <c:pt idx="6940">
                  <c:v>-10.591558667299999</c:v>
                </c:pt>
                <c:pt idx="6941">
                  <c:v>3.4586631337</c:v>
                </c:pt>
                <c:pt idx="6942">
                  <c:v>-12.072583832799999</c:v>
                </c:pt>
                <c:pt idx="6943">
                  <c:v>1.6010933868999999</c:v>
                </c:pt>
                <c:pt idx="6944">
                  <c:v>-11.091136364</c:v>
                </c:pt>
                <c:pt idx="6945">
                  <c:v>1.9764158110000001</c:v>
                </c:pt>
                <c:pt idx="6946">
                  <c:v>3.4841724783000001</c:v>
                </c:pt>
                <c:pt idx="6947">
                  <c:v>-11.004282827500001</c:v>
                </c:pt>
                <c:pt idx="6948">
                  <c:v>1.9875546803999999</c:v>
                </c:pt>
                <c:pt idx="6949">
                  <c:v>3.6486757839999999</c:v>
                </c:pt>
                <c:pt idx="6950">
                  <c:v>-11.316803226599999</c:v>
                </c:pt>
                <c:pt idx="6951">
                  <c:v>2.7249706590999998</c:v>
                </c:pt>
                <c:pt idx="6952">
                  <c:v>2.3255671872999999</c:v>
                </c:pt>
                <c:pt idx="6953">
                  <c:v>-9.8013238954999995</c:v>
                </c:pt>
                <c:pt idx="6954">
                  <c:v>3.4132881361999998</c:v>
                </c:pt>
                <c:pt idx="6955">
                  <c:v>3.1791891506000001</c:v>
                </c:pt>
                <c:pt idx="6956">
                  <c:v>0.38061945050000001</c:v>
                </c:pt>
                <c:pt idx="6957">
                  <c:v>3.3189344110999999</c:v>
                </c:pt>
                <c:pt idx="6958">
                  <c:v>-11.769112765299999</c:v>
                </c:pt>
                <c:pt idx="6959">
                  <c:v>-9.7591801615999998</c:v>
                </c:pt>
                <c:pt idx="6960">
                  <c:v>2.6299857494999999</c:v>
                </c:pt>
                <c:pt idx="6961">
                  <c:v>1.3177189126</c:v>
                </c:pt>
                <c:pt idx="6962">
                  <c:v>3.6759858680000002</c:v>
                </c:pt>
                <c:pt idx="6963">
                  <c:v>1.9940660201</c:v>
                </c:pt>
                <c:pt idx="6964">
                  <c:v>1.7568001247</c:v>
                </c:pt>
                <c:pt idx="6965">
                  <c:v>-10.8075994486</c:v>
                </c:pt>
                <c:pt idx="6966">
                  <c:v>-9.4389939780999992</c:v>
                </c:pt>
                <c:pt idx="6967">
                  <c:v>4.2340283107000003</c:v>
                </c:pt>
                <c:pt idx="6968">
                  <c:v>-10.943826019599999</c:v>
                </c:pt>
                <c:pt idx="6969">
                  <c:v>2.4014701746</c:v>
                </c:pt>
                <c:pt idx="6970">
                  <c:v>3.7017192761</c:v>
                </c:pt>
                <c:pt idx="6971">
                  <c:v>1.3798547988000001</c:v>
                </c:pt>
                <c:pt idx="6972">
                  <c:v>2.2062854609000002</c:v>
                </c:pt>
                <c:pt idx="6973">
                  <c:v>-10.6664250803</c:v>
                </c:pt>
                <c:pt idx="6974">
                  <c:v>-10.723895686900001</c:v>
                </c:pt>
                <c:pt idx="6975">
                  <c:v>1.2519695175000001</c:v>
                </c:pt>
                <c:pt idx="6976">
                  <c:v>5.0200270527999997</c:v>
                </c:pt>
                <c:pt idx="6977">
                  <c:v>-10.048498629999999</c:v>
                </c:pt>
                <c:pt idx="6978">
                  <c:v>5.9951099481999996</c:v>
                </c:pt>
                <c:pt idx="6979">
                  <c:v>2.160577768</c:v>
                </c:pt>
                <c:pt idx="6980">
                  <c:v>-10.840533068199999</c:v>
                </c:pt>
                <c:pt idx="6981">
                  <c:v>1.5909344670000001</c:v>
                </c:pt>
                <c:pt idx="6982">
                  <c:v>2.7318213448000002</c:v>
                </c:pt>
                <c:pt idx="6983">
                  <c:v>3.3072470905000002</c:v>
                </c:pt>
                <c:pt idx="6984">
                  <c:v>3.2387021409000001</c:v>
                </c:pt>
                <c:pt idx="6985">
                  <c:v>3.6772695933000001</c:v>
                </c:pt>
                <c:pt idx="6986">
                  <c:v>-10.9306280316</c:v>
                </c:pt>
                <c:pt idx="6987">
                  <c:v>2.6987364588</c:v>
                </c:pt>
                <c:pt idx="6988">
                  <c:v>2.5210661954</c:v>
                </c:pt>
                <c:pt idx="6989">
                  <c:v>2.825074748</c:v>
                </c:pt>
                <c:pt idx="6990">
                  <c:v>-10.223182897299999</c:v>
                </c:pt>
                <c:pt idx="6991">
                  <c:v>3.6057271252</c:v>
                </c:pt>
                <c:pt idx="6992">
                  <c:v>4.7623551507000004</c:v>
                </c:pt>
                <c:pt idx="6993">
                  <c:v>-9.9198848685000005</c:v>
                </c:pt>
                <c:pt idx="6994">
                  <c:v>1.1609004358999999</c:v>
                </c:pt>
                <c:pt idx="6995">
                  <c:v>2.9914129952000001</c:v>
                </c:pt>
                <c:pt idx="6996">
                  <c:v>3.1688123070000001</c:v>
                </c:pt>
                <c:pt idx="6997">
                  <c:v>-10.643317550500001</c:v>
                </c:pt>
                <c:pt idx="6998">
                  <c:v>1.8941587913</c:v>
                </c:pt>
                <c:pt idx="6999">
                  <c:v>-10.8229972711</c:v>
                </c:pt>
                <c:pt idx="7000">
                  <c:v>2.5007265553</c:v>
                </c:pt>
                <c:pt idx="7001">
                  <c:v>-11.9252453016</c:v>
                </c:pt>
                <c:pt idx="7002">
                  <c:v>-10.1389406934</c:v>
                </c:pt>
                <c:pt idx="7003">
                  <c:v>-9.2852118764</c:v>
                </c:pt>
                <c:pt idx="7004">
                  <c:v>3.0429936587999999</c:v>
                </c:pt>
                <c:pt idx="7005">
                  <c:v>-10.4280401544</c:v>
                </c:pt>
                <c:pt idx="7006">
                  <c:v>3.8854336405000001</c:v>
                </c:pt>
                <c:pt idx="7007">
                  <c:v>4.1086657389000001</c:v>
                </c:pt>
                <c:pt idx="7008">
                  <c:v>5.1348820920999998</c:v>
                </c:pt>
                <c:pt idx="7009">
                  <c:v>3.5214522230999998</c:v>
                </c:pt>
                <c:pt idx="7010">
                  <c:v>-0.13311516239999999</c:v>
                </c:pt>
                <c:pt idx="7011">
                  <c:v>-11.2005971001</c:v>
                </c:pt>
                <c:pt idx="7012">
                  <c:v>-10.3522961883</c:v>
                </c:pt>
                <c:pt idx="7013">
                  <c:v>-11.806134849599999</c:v>
                </c:pt>
                <c:pt idx="7014">
                  <c:v>1.7668499069000001</c:v>
                </c:pt>
                <c:pt idx="7015">
                  <c:v>-8.6367390577999998</c:v>
                </c:pt>
                <c:pt idx="7016">
                  <c:v>1.5371987199999999</c:v>
                </c:pt>
                <c:pt idx="7017">
                  <c:v>3.0465673482</c:v>
                </c:pt>
                <c:pt idx="7018">
                  <c:v>-11.385290489400001</c:v>
                </c:pt>
                <c:pt idx="7019">
                  <c:v>3.1567276314999999</c:v>
                </c:pt>
                <c:pt idx="7020">
                  <c:v>1.8523232380000001</c:v>
                </c:pt>
                <c:pt idx="7021">
                  <c:v>1.3406058433000001</c:v>
                </c:pt>
                <c:pt idx="7022">
                  <c:v>-10.0921970986</c:v>
                </c:pt>
                <c:pt idx="7023">
                  <c:v>-10.6090923588</c:v>
                </c:pt>
                <c:pt idx="7024">
                  <c:v>1.1909828226000001</c:v>
                </c:pt>
                <c:pt idx="7025">
                  <c:v>0.86794013839999995</c:v>
                </c:pt>
                <c:pt idx="7026">
                  <c:v>5.0817070980999999</c:v>
                </c:pt>
                <c:pt idx="7027">
                  <c:v>1.8099511122</c:v>
                </c:pt>
                <c:pt idx="7028">
                  <c:v>2.3197261692</c:v>
                </c:pt>
                <c:pt idx="7029">
                  <c:v>1.4289381745</c:v>
                </c:pt>
                <c:pt idx="7030">
                  <c:v>1.4780049004</c:v>
                </c:pt>
                <c:pt idx="7031">
                  <c:v>-8.5020508660999994</c:v>
                </c:pt>
                <c:pt idx="7032">
                  <c:v>4.3280700251999997</c:v>
                </c:pt>
                <c:pt idx="7033">
                  <c:v>-10.1832436131</c:v>
                </c:pt>
                <c:pt idx="7034">
                  <c:v>4.5332576363000001</c:v>
                </c:pt>
                <c:pt idx="7035">
                  <c:v>-11.0763823821</c:v>
                </c:pt>
                <c:pt idx="7036">
                  <c:v>-9.5023222213</c:v>
                </c:pt>
                <c:pt idx="7037">
                  <c:v>2.9202784225</c:v>
                </c:pt>
                <c:pt idx="7038">
                  <c:v>2.6085108266999999</c:v>
                </c:pt>
                <c:pt idx="7039">
                  <c:v>2.5610150092000001</c:v>
                </c:pt>
                <c:pt idx="7040">
                  <c:v>-10.292864332500001</c:v>
                </c:pt>
                <c:pt idx="7041">
                  <c:v>3.9472133167000001</c:v>
                </c:pt>
                <c:pt idx="7042">
                  <c:v>-9.9582831331000001</c:v>
                </c:pt>
                <c:pt idx="7043">
                  <c:v>-9.9604854996000007</c:v>
                </c:pt>
                <c:pt idx="7044">
                  <c:v>2.13813663</c:v>
                </c:pt>
                <c:pt idx="7045">
                  <c:v>1.6772637393000001</c:v>
                </c:pt>
                <c:pt idx="7046">
                  <c:v>0.3819571746</c:v>
                </c:pt>
                <c:pt idx="7047">
                  <c:v>-9.2336698791000007</c:v>
                </c:pt>
                <c:pt idx="7048">
                  <c:v>-10.7944424732</c:v>
                </c:pt>
                <c:pt idx="7049">
                  <c:v>-9.6080094593999998</c:v>
                </c:pt>
                <c:pt idx="7050">
                  <c:v>3.5748401444</c:v>
                </c:pt>
                <c:pt idx="7051">
                  <c:v>4.3938835707999999</c:v>
                </c:pt>
                <c:pt idx="7052">
                  <c:v>-10.881078430100001</c:v>
                </c:pt>
                <c:pt idx="7053">
                  <c:v>3.0287979702999999</c:v>
                </c:pt>
                <c:pt idx="7054">
                  <c:v>-10.5283450935</c:v>
                </c:pt>
                <c:pt idx="7055">
                  <c:v>3.5581585705999998</c:v>
                </c:pt>
                <c:pt idx="7056">
                  <c:v>-11.826216780899999</c:v>
                </c:pt>
                <c:pt idx="7057">
                  <c:v>0.89656283240000001</c:v>
                </c:pt>
                <c:pt idx="7058">
                  <c:v>2.8038447878000001</c:v>
                </c:pt>
                <c:pt idx="7059">
                  <c:v>0.61152835760000002</c:v>
                </c:pt>
                <c:pt idx="7060">
                  <c:v>1.3863162479</c:v>
                </c:pt>
                <c:pt idx="7061">
                  <c:v>5.5695982544999998</c:v>
                </c:pt>
                <c:pt idx="7062">
                  <c:v>-9.0924233279000006</c:v>
                </c:pt>
                <c:pt idx="7063">
                  <c:v>-11.0138814185</c:v>
                </c:pt>
                <c:pt idx="7064">
                  <c:v>1.0770470163999999</c:v>
                </c:pt>
                <c:pt idx="7065">
                  <c:v>2.9417022289000001</c:v>
                </c:pt>
                <c:pt idx="7066">
                  <c:v>3.592299277</c:v>
                </c:pt>
                <c:pt idx="7067">
                  <c:v>2.7149553518</c:v>
                </c:pt>
                <c:pt idx="7068">
                  <c:v>-9.1769766995000008</c:v>
                </c:pt>
                <c:pt idx="7069">
                  <c:v>3.7890862815999999</c:v>
                </c:pt>
                <c:pt idx="7070">
                  <c:v>-10.947851556</c:v>
                </c:pt>
                <c:pt idx="7071">
                  <c:v>4.2178041145999998</c:v>
                </c:pt>
                <c:pt idx="7072">
                  <c:v>-10.3295184733</c:v>
                </c:pt>
                <c:pt idx="7073">
                  <c:v>-9.8865778021999997</c:v>
                </c:pt>
                <c:pt idx="7074">
                  <c:v>-10.003718083500001</c:v>
                </c:pt>
                <c:pt idx="7075">
                  <c:v>0.19546641719999999</c:v>
                </c:pt>
                <c:pt idx="7076">
                  <c:v>-10.302337849100001</c:v>
                </c:pt>
                <c:pt idx="7077">
                  <c:v>1.5675032285999999</c:v>
                </c:pt>
                <c:pt idx="7078">
                  <c:v>3.6835109156999999</c:v>
                </c:pt>
                <c:pt idx="7079">
                  <c:v>-11.0194017056</c:v>
                </c:pt>
                <c:pt idx="7080">
                  <c:v>4.5464911686000002</c:v>
                </c:pt>
                <c:pt idx="7081">
                  <c:v>4.4753405552999999</c:v>
                </c:pt>
                <c:pt idx="7082">
                  <c:v>1.9026329712000001</c:v>
                </c:pt>
                <c:pt idx="7083">
                  <c:v>1.8111913758</c:v>
                </c:pt>
                <c:pt idx="7084">
                  <c:v>-10.466407332699999</c:v>
                </c:pt>
                <c:pt idx="7085">
                  <c:v>1.3488528879999999</c:v>
                </c:pt>
                <c:pt idx="7086">
                  <c:v>3.9225920066</c:v>
                </c:pt>
                <c:pt idx="7087">
                  <c:v>1.971418678</c:v>
                </c:pt>
                <c:pt idx="7088">
                  <c:v>2.4605049983999998</c:v>
                </c:pt>
                <c:pt idx="7089">
                  <c:v>-10.5435552161</c:v>
                </c:pt>
                <c:pt idx="7090">
                  <c:v>3.5082558260000001</c:v>
                </c:pt>
                <c:pt idx="7091">
                  <c:v>4.5727465917999996</c:v>
                </c:pt>
                <c:pt idx="7092">
                  <c:v>4.5272368609000004</c:v>
                </c:pt>
                <c:pt idx="7093">
                  <c:v>-10.4941965344</c:v>
                </c:pt>
                <c:pt idx="7094">
                  <c:v>-8.6466585423000009</c:v>
                </c:pt>
                <c:pt idx="7095">
                  <c:v>-11.2873684891</c:v>
                </c:pt>
                <c:pt idx="7096">
                  <c:v>4.5920996644000001</c:v>
                </c:pt>
                <c:pt idx="7097">
                  <c:v>2.9196245460000001</c:v>
                </c:pt>
                <c:pt idx="7098">
                  <c:v>-11.3860279196</c:v>
                </c:pt>
                <c:pt idx="7099">
                  <c:v>3.1360433533999998</c:v>
                </c:pt>
                <c:pt idx="7100">
                  <c:v>2.310296439</c:v>
                </c:pt>
                <c:pt idx="7101">
                  <c:v>3.3552695831000001</c:v>
                </c:pt>
                <c:pt idx="7102">
                  <c:v>2.1846777246000002</c:v>
                </c:pt>
                <c:pt idx="7103">
                  <c:v>2.6255064836000002</c:v>
                </c:pt>
                <c:pt idx="7104">
                  <c:v>4.3542049220000001</c:v>
                </c:pt>
                <c:pt idx="7105">
                  <c:v>1.3956461578999999</c:v>
                </c:pt>
                <c:pt idx="7106">
                  <c:v>3.8599447575000001</c:v>
                </c:pt>
                <c:pt idx="7107">
                  <c:v>0.94424478030000003</c:v>
                </c:pt>
                <c:pt idx="7108">
                  <c:v>2.3547968763</c:v>
                </c:pt>
                <c:pt idx="7109">
                  <c:v>4.4339035741000004</c:v>
                </c:pt>
                <c:pt idx="7110">
                  <c:v>-10.2218265549</c:v>
                </c:pt>
                <c:pt idx="7111">
                  <c:v>1.3475678784</c:v>
                </c:pt>
                <c:pt idx="7112">
                  <c:v>-8.1236310824999993</c:v>
                </c:pt>
                <c:pt idx="7113">
                  <c:v>3.2662289339999999</c:v>
                </c:pt>
                <c:pt idx="7114">
                  <c:v>4.5386465291000002</c:v>
                </c:pt>
                <c:pt idx="7115">
                  <c:v>-11.6162323831</c:v>
                </c:pt>
                <c:pt idx="7116">
                  <c:v>1.7648857379</c:v>
                </c:pt>
                <c:pt idx="7117">
                  <c:v>-0.1860338788</c:v>
                </c:pt>
                <c:pt idx="7118">
                  <c:v>3.9578994340999998</c:v>
                </c:pt>
                <c:pt idx="7119">
                  <c:v>3.4178161353999998</c:v>
                </c:pt>
                <c:pt idx="7120">
                  <c:v>3.0561082146</c:v>
                </c:pt>
                <c:pt idx="7121">
                  <c:v>3.5349257325000001</c:v>
                </c:pt>
                <c:pt idx="7122">
                  <c:v>3.2257683286000001</c:v>
                </c:pt>
                <c:pt idx="7123">
                  <c:v>2.5044100657000001</c:v>
                </c:pt>
                <c:pt idx="7124">
                  <c:v>-11.1881108995</c:v>
                </c:pt>
                <c:pt idx="7125">
                  <c:v>1.3134786625999999</c:v>
                </c:pt>
                <c:pt idx="7126">
                  <c:v>2.2024498349999999</c:v>
                </c:pt>
                <c:pt idx="7127">
                  <c:v>3.2577864556999998</c:v>
                </c:pt>
                <c:pt idx="7128">
                  <c:v>3.8424323697</c:v>
                </c:pt>
                <c:pt idx="7129">
                  <c:v>2.2241255073000001</c:v>
                </c:pt>
                <c:pt idx="7130">
                  <c:v>2.9151683094999998</c:v>
                </c:pt>
                <c:pt idx="7131">
                  <c:v>0.97373084669999999</c:v>
                </c:pt>
                <c:pt idx="7132">
                  <c:v>0.86919489599999999</c:v>
                </c:pt>
                <c:pt idx="7133">
                  <c:v>5.1093092354999996</c:v>
                </c:pt>
                <c:pt idx="7134">
                  <c:v>-8.5807807874000002</c:v>
                </c:pt>
                <c:pt idx="7135">
                  <c:v>-10.6116419548</c:v>
                </c:pt>
                <c:pt idx="7136">
                  <c:v>1.1754545954</c:v>
                </c:pt>
                <c:pt idx="7137">
                  <c:v>-10.8055382494</c:v>
                </c:pt>
                <c:pt idx="7138">
                  <c:v>-10.5148193757</c:v>
                </c:pt>
                <c:pt idx="7139">
                  <c:v>5.0125886669000002</c:v>
                </c:pt>
                <c:pt idx="7140">
                  <c:v>3.3303801010999998</c:v>
                </c:pt>
                <c:pt idx="7141">
                  <c:v>-9.6373877485000001</c:v>
                </c:pt>
                <c:pt idx="7142">
                  <c:v>-10.0669908517</c:v>
                </c:pt>
                <c:pt idx="7143">
                  <c:v>3.3193757964000001</c:v>
                </c:pt>
                <c:pt idx="7144">
                  <c:v>-10.116955061700001</c:v>
                </c:pt>
                <c:pt idx="7145">
                  <c:v>2.9411317081999999</c:v>
                </c:pt>
                <c:pt idx="7146">
                  <c:v>4.2398578903999997</c:v>
                </c:pt>
                <c:pt idx="7147">
                  <c:v>-10.898240808300001</c:v>
                </c:pt>
                <c:pt idx="7148">
                  <c:v>3.063653161</c:v>
                </c:pt>
                <c:pt idx="7149">
                  <c:v>3.0494451518000001</c:v>
                </c:pt>
                <c:pt idx="7150">
                  <c:v>-10.928941804200001</c:v>
                </c:pt>
                <c:pt idx="7151">
                  <c:v>-10.202180827999999</c:v>
                </c:pt>
                <c:pt idx="7152">
                  <c:v>3.5484810363000001</c:v>
                </c:pt>
                <c:pt idx="7153">
                  <c:v>2.1470666912</c:v>
                </c:pt>
                <c:pt idx="7154">
                  <c:v>3.0849960827</c:v>
                </c:pt>
                <c:pt idx="7155">
                  <c:v>2.2173999816999999</c:v>
                </c:pt>
                <c:pt idx="7156">
                  <c:v>4.8644743538000004</c:v>
                </c:pt>
                <c:pt idx="7157">
                  <c:v>3.8572435495000001</c:v>
                </c:pt>
                <c:pt idx="7158">
                  <c:v>1.7388875318999999</c:v>
                </c:pt>
                <c:pt idx="7159">
                  <c:v>-8.9657564745999991</c:v>
                </c:pt>
                <c:pt idx="7160">
                  <c:v>4.1613550394000001</c:v>
                </c:pt>
                <c:pt idx="7161">
                  <c:v>-0.21086475539999999</c:v>
                </c:pt>
                <c:pt idx="7162">
                  <c:v>-11.0468397934</c:v>
                </c:pt>
                <c:pt idx="7163">
                  <c:v>1.8395557305000001</c:v>
                </c:pt>
                <c:pt idx="7164">
                  <c:v>-11.0535521983</c:v>
                </c:pt>
                <c:pt idx="7165">
                  <c:v>-11.3806282008</c:v>
                </c:pt>
                <c:pt idx="7166">
                  <c:v>-11.7473666939</c:v>
                </c:pt>
                <c:pt idx="7167">
                  <c:v>2.0746870264999999</c:v>
                </c:pt>
                <c:pt idx="7168">
                  <c:v>2.4024131975</c:v>
                </c:pt>
                <c:pt idx="7169">
                  <c:v>3.7119520654999998</c:v>
                </c:pt>
                <c:pt idx="7170">
                  <c:v>0.5994984995</c:v>
                </c:pt>
                <c:pt idx="7171">
                  <c:v>-10.534720394800001</c:v>
                </c:pt>
                <c:pt idx="7172">
                  <c:v>-11.6592584577</c:v>
                </c:pt>
                <c:pt idx="7173">
                  <c:v>2.9444441002000001</c:v>
                </c:pt>
                <c:pt idx="7174">
                  <c:v>4.0229350694999999</c:v>
                </c:pt>
                <c:pt idx="7175">
                  <c:v>2.5797558743</c:v>
                </c:pt>
                <c:pt idx="7176">
                  <c:v>1.2349629309000001</c:v>
                </c:pt>
                <c:pt idx="7177">
                  <c:v>2.7123308898</c:v>
                </c:pt>
                <c:pt idx="7178">
                  <c:v>2.9286145421000001</c:v>
                </c:pt>
                <c:pt idx="7179">
                  <c:v>-11.466304513100001</c:v>
                </c:pt>
                <c:pt idx="7180">
                  <c:v>-10.7783079093</c:v>
                </c:pt>
                <c:pt idx="7181">
                  <c:v>3.0567223483000001</c:v>
                </c:pt>
                <c:pt idx="7182">
                  <c:v>2.1622635527999998</c:v>
                </c:pt>
                <c:pt idx="7183">
                  <c:v>-10.388374946400001</c:v>
                </c:pt>
                <c:pt idx="7184">
                  <c:v>1.2209330361999999</c:v>
                </c:pt>
                <c:pt idx="7185">
                  <c:v>1.9981386479000001</c:v>
                </c:pt>
                <c:pt idx="7186">
                  <c:v>3.7501110551000001</c:v>
                </c:pt>
                <c:pt idx="7187">
                  <c:v>3.3560689900999998</c:v>
                </c:pt>
                <c:pt idx="7188">
                  <c:v>2.5598768866000001</c:v>
                </c:pt>
                <c:pt idx="7189">
                  <c:v>6.1478014752999997</c:v>
                </c:pt>
                <c:pt idx="7190">
                  <c:v>-9.8451992105000006</c:v>
                </c:pt>
                <c:pt idx="7191">
                  <c:v>4.4657352734</c:v>
                </c:pt>
                <c:pt idx="7192">
                  <c:v>-11.8969966479</c:v>
                </c:pt>
                <c:pt idx="7193">
                  <c:v>-10.7338728004</c:v>
                </c:pt>
                <c:pt idx="7194">
                  <c:v>3.8124502791000001</c:v>
                </c:pt>
                <c:pt idx="7195">
                  <c:v>3.1679156045000001</c:v>
                </c:pt>
                <c:pt idx="7196">
                  <c:v>3.9014949129000001</c:v>
                </c:pt>
                <c:pt idx="7197">
                  <c:v>4.3526209564</c:v>
                </c:pt>
                <c:pt idx="7198">
                  <c:v>4.8093059874000001</c:v>
                </c:pt>
                <c:pt idx="7199">
                  <c:v>-10.9241314403</c:v>
                </c:pt>
                <c:pt idx="7200">
                  <c:v>4.2426972950000001</c:v>
                </c:pt>
                <c:pt idx="7201">
                  <c:v>0.22812202619999999</c:v>
                </c:pt>
                <c:pt idx="7202">
                  <c:v>-11.620635182499999</c:v>
                </c:pt>
                <c:pt idx="7203">
                  <c:v>-10.138858498499999</c:v>
                </c:pt>
                <c:pt idx="7204">
                  <c:v>4.6786779219000003</c:v>
                </c:pt>
                <c:pt idx="7205">
                  <c:v>-8.3698678461</c:v>
                </c:pt>
                <c:pt idx="7206">
                  <c:v>1.8807786824999999</c:v>
                </c:pt>
                <c:pt idx="7207">
                  <c:v>0.89610387739999997</c:v>
                </c:pt>
                <c:pt idx="7208">
                  <c:v>4.9557970325999996</c:v>
                </c:pt>
                <c:pt idx="7209">
                  <c:v>3.0438776013000002</c:v>
                </c:pt>
                <c:pt idx="7210">
                  <c:v>3.0348988493000002</c:v>
                </c:pt>
                <c:pt idx="7211">
                  <c:v>-9.8700125609999994</c:v>
                </c:pt>
                <c:pt idx="7212">
                  <c:v>-9.7067739305000007</c:v>
                </c:pt>
                <c:pt idx="7213">
                  <c:v>3.1945787844</c:v>
                </c:pt>
                <c:pt idx="7214">
                  <c:v>2.8647190509999998</c:v>
                </c:pt>
                <c:pt idx="7215">
                  <c:v>1.9112673758000001</c:v>
                </c:pt>
                <c:pt idx="7216">
                  <c:v>-9.3544942866999996</c:v>
                </c:pt>
                <c:pt idx="7217">
                  <c:v>3.4636135624</c:v>
                </c:pt>
                <c:pt idx="7218">
                  <c:v>2.2779106101000002</c:v>
                </c:pt>
                <c:pt idx="7219">
                  <c:v>-11.141164954500001</c:v>
                </c:pt>
                <c:pt idx="7220">
                  <c:v>3.7590152837000002</c:v>
                </c:pt>
                <c:pt idx="7221">
                  <c:v>-11.077997181400001</c:v>
                </c:pt>
                <c:pt idx="7222">
                  <c:v>3.9730912489999999</c:v>
                </c:pt>
                <c:pt idx="7223">
                  <c:v>2.1751030293000002</c:v>
                </c:pt>
                <c:pt idx="7224">
                  <c:v>-11.570706872500001</c:v>
                </c:pt>
                <c:pt idx="7225">
                  <c:v>2.0074056622000001</c:v>
                </c:pt>
                <c:pt idx="7226">
                  <c:v>3.1218499640999999</c:v>
                </c:pt>
                <c:pt idx="7227">
                  <c:v>2.6898270043000001</c:v>
                </c:pt>
                <c:pt idx="7228">
                  <c:v>3.277090829</c:v>
                </c:pt>
                <c:pt idx="7229">
                  <c:v>-10.796151311699999</c:v>
                </c:pt>
                <c:pt idx="7230">
                  <c:v>-10.766449371</c:v>
                </c:pt>
                <c:pt idx="7231">
                  <c:v>-11.176047539200001</c:v>
                </c:pt>
                <c:pt idx="7232">
                  <c:v>2.8683172527999998</c:v>
                </c:pt>
                <c:pt idx="7233">
                  <c:v>4.5733603795000004</c:v>
                </c:pt>
                <c:pt idx="7234">
                  <c:v>6.3899892077000002</c:v>
                </c:pt>
                <c:pt idx="7235">
                  <c:v>3.7928834820000001</c:v>
                </c:pt>
                <c:pt idx="7236">
                  <c:v>3.2649760593999999</c:v>
                </c:pt>
                <c:pt idx="7237">
                  <c:v>-10.1556615372</c:v>
                </c:pt>
                <c:pt idx="7238">
                  <c:v>2.8970223131999999</c:v>
                </c:pt>
                <c:pt idx="7239">
                  <c:v>3.3933669757999998</c:v>
                </c:pt>
                <c:pt idx="7240">
                  <c:v>2.7085539594000001</c:v>
                </c:pt>
                <c:pt idx="7241">
                  <c:v>2.1066114323999998</c:v>
                </c:pt>
                <c:pt idx="7242">
                  <c:v>3.3257230344000002</c:v>
                </c:pt>
                <c:pt idx="7243">
                  <c:v>-10.831526586100001</c:v>
                </c:pt>
                <c:pt idx="7244">
                  <c:v>1.1806310090000001</c:v>
                </c:pt>
                <c:pt idx="7245">
                  <c:v>3.5736958479999998</c:v>
                </c:pt>
                <c:pt idx="7246">
                  <c:v>-9.8915865002000007</c:v>
                </c:pt>
                <c:pt idx="7247">
                  <c:v>-9.9518345329999995</c:v>
                </c:pt>
                <c:pt idx="7248">
                  <c:v>2.6105150606</c:v>
                </c:pt>
                <c:pt idx="7249">
                  <c:v>-10.6347680992</c:v>
                </c:pt>
                <c:pt idx="7250">
                  <c:v>2.3768100161999999</c:v>
                </c:pt>
                <c:pt idx="7251">
                  <c:v>-0.66478770129999998</c:v>
                </c:pt>
                <c:pt idx="7252">
                  <c:v>1.1078610672</c:v>
                </c:pt>
                <c:pt idx="7253">
                  <c:v>2.3928749102000002</c:v>
                </c:pt>
                <c:pt idx="7254">
                  <c:v>2.0644281639000002</c:v>
                </c:pt>
                <c:pt idx="7255">
                  <c:v>-9.8476208790000008</c:v>
                </c:pt>
                <c:pt idx="7256">
                  <c:v>-9.6726811366999996</c:v>
                </c:pt>
                <c:pt idx="7257">
                  <c:v>2.4342097814999999</c:v>
                </c:pt>
                <c:pt idx="7258">
                  <c:v>3.9896599096999998</c:v>
                </c:pt>
                <c:pt idx="7259">
                  <c:v>2.4081537695000002</c:v>
                </c:pt>
                <c:pt idx="7260">
                  <c:v>3.5546369380999998</c:v>
                </c:pt>
                <c:pt idx="7261">
                  <c:v>1.5594792162</c:v>
                </c:pt>
                <c:pt idx="7262">
                  <c:v>2.9791928594999999</c:v>
                </c:pt>
                <c:pt idx="7263">
                  <c:v>-12.2700870399</c:v>
                </c:pt>
                <c:pt idx="7264">
                  <c:v>2.2437978325999999</c:v>
                </c:pt>
                <c:pt idx="7265">
                  <c:v>3.2347315072999998</c:v>
                </c:pt>
                <c:pt idx="7266">
                  <c:v>-10.610768822900001</c:v>
                </c:pt>
                <c:pt idx="7267">
                  <c:v>3.9838197821999999</c:v>
                </c:pt>
                <c:pt idx="7268">
                  <c:v>-11.848546045499999</c:v>
                </c:pt>
                <c:pt idx="7269">
                  <c:v>-11.1715023589</c:v>
                </c:pt>
                <c:pt idx="7270">
                  <c:v>-8.5902876967000008</c:v>
                </c:pt>
                <c:pt idx="7271">
                  <c:v>4.2893897754000001</c:v>
                </c:pt>
                <c:pt idx="7272">
                  <c:v>3.7091710326</c:v>
                </c:pt>
                <c:pt idx="7273">
                  <c:v>1.7781927251</c:v>
                </c:pt>
                <c:pt idx="7274">
                  <c:v>3.1462373072999998</c:v>
                </c:pt>
                <c:pt idx="7275">
                  <c:v>-12.0448195953</c:v>
                </c:pt>
                <c:pt idx="7276">
                  <c:v>-9.6236418238999999</c:v>
                </c:pt>
                <c:pt idx="7277">
                  <c:v>2.412059084</c:v>
                </c:pt>
                <c:pt idx="7278">
                  <c:v>3.0098173800999999</c:v>
                </c:pt>
                <c:pt idx="7279">
                  <c:v>2.4681715727000002</c:v>
                </c:pt>
                <c:pt idx="7280">
                  <c:v>2.0985597347999998</c:v>
                </c:pt>
                <c:pt idx="7281">
                  <c:v>-9.7376284749999993</c:v>
                </c:pt>
                <c:pt idx="7282">
                  <c:v>4.8291342142999998</c:v>
                </c:pt>
                <c:pt idx="7283">
                  <c:v>3.1754961644000002</c:v>
                </c:pt>
                <c:pt idx="7284">
                  <c:v>4.2251226656999998</c:v>
                </c:pt>
                <c:pt idx="7285">
                  <c:v>-9.5339329030000002</c:v>
                </c:pt>
                <c:pt idx="7286">
                  <c:v>-10.762727394900001</c:v>
                </c:pt>
                <c:pt idx="7287">
                  <c:v>-10.802842246999999</c:v>
                </c:pt>
                <c:pt idx="7288">
                  <c:v>-10.065590676499999</c:v>
                </c:pt>
                <c:pt idx="7289">
                  <c:v>2.5634924723000001</c:v>
                </c:pt>
                <c:pt idx="7290">
                  <c:v>1.9164242639</c:v>
                </c:pt>
                <c:pt idx="7291">
                  <c:v>-11.228836149799999</c:v>
                </c:pt>
                <c:pt idx="7292">
                  <c:v>-9.2658461316</c:v>
                </c:pt>
                <c:pt idx="7293">
                  <c:v>4.8549627287000003</c:v>
                </c:pt>
                <c:pt idx="7294">
                  <c:v>3.8316409218</c:v>
                </c:pt>
                <c:pt idx="7295">
                  <c:v>-11.273007034200001</c:v>
                </c:pt>
                <c:pt idx="7296">
                  <c:v>4.3678193909000003</c:v>
                </c:pt>
                <c:pt idx="7297">
                  <c:v>-9.3920632064999996</c:v>
                </c:pt>
                <c:pt idx="7298">
                  <c:v>-0.17476711119999999</c:v>
                </c:pt>
                <c:pt idx="7299">
                  <c:v>2.4684352276000001</c:v>
                </c:pt>
                <c:pt idx="7300">
                  <c:v>-12.0067560492</c:v>
                </c:pt>
                <c:pt idx="7301">
                  <c:v>3.3464654051</c:v>
                </c:pt>
                <c:pt idx="7302">
                  <c:v>1.8446432693999999</c:v>
                </c:pt>
                <c:pt idx="7303">
                  <c:v>1.1108842426000001</c:v>
                </c:pt>
                <c:pt idx="7304">
                  <c:v>2.9525392918</c:v>
                </c:pt>
                <c:pt idx="7305">
                  <c:v>-10.7870956749</c:v>
                </c:pt>
                <c:pt idx="7306">
                  <c:v>-10.912929284000001</c:v>
                </c:pt>
                <c:pt idx="7307">
                  <c:v>-10.5288421876</c:v>
                </c:pt>
                <c:pt idx="7308">
                  <c:v>1.3048477442999999</c:v>
                </c:pt>
                <c:pt idx="7309">
                  <c:v>4.4800870169999998</c:v>
                </c:pt>
                <c:pt idx="7310">
                  <c:v>2.3880483646999999</c:v>
                </c:pt>
                <c:pt idx="7311">
                  <c:v>-9.8224792534999992</c:v>
                </c:pt>
                <c:pt idx="7312">
                  <c:v>-9.1269950572000003</c:v>
                </c:pt>
                <c:pt idx="7313">
                  <c:v>3.6925790029000001</c:v>
                </c:pt>
                <c:pt idx="7314">
                  <c:v>-10.535648226599999</c:v>
                </c:pt>
                <c:pt idx="7315">
                  <c:v>3.5849054907000002</c:v>
                </c:pt>
                <c:pt idx="7316">
                  <c:v>4.1469432251000002</c:v>
                </c:pt>
                <c:pt idx="7317">
                  <c:v>-8.0752957863999999</c:v>
                </c:pt>
                <c:pt idx="7318">
                  <c:v>0.96144808810000004</c:v>
                </c:pt>
                <c:pt idx="7319">
                  <c:v>0.93956111350000004</c:v>
                </c:pt>
                <c:pt idx="7320">
                  <c:v>3.7957823485</c:v>
                </c:pt>
                <c:pt idx="7321">
                  <c:v>2.3668216260000001</c:v>
                </c:pt>
                <c:pt idx="7322">
                  <c:v>3.1924280860000001</c:v>
                </c:pt>
                <c:pt idx="7323">
                  <c:v>-9.5153113736999995</c:v>
                </c:pt>
                <c:pt idx="7324">
                  <c:v>4.0643011678000001</c:v>
                </c:pt>
                <c:pt idx="7325">
                  <c:v>2.7685015187999999</c:v>
                </c:pt>
                <c:pt idx="7326">
                  <c:v>3.1224531415999999</c:v>
                </c:pt>
                <c:pt idx="7327">
                  <c:v>-11.9271772265</c:v>
                </c:pt>
                <c:pt idx="7328">
                  <c:v>-11.238090875199999</c:v>
                </c:pt>
                <c:pt idx="7329">
                  <c:v>3.2676387126000002</c:v>
                </c:pt>
                <c:pt idx="7330">
                  <c:v>-10.0314467244</c:v>
                </c:pt>
                <c:pt idx="7331">
                  <c:v>3.7914839352</c:v>
                </c:pt>
                <c:pt idx="7332">
                  <c:v>4.0590447826</c:v>
                </c:pt>
                <c:pt idx="7333">
                  <c:v>3.5514954355000001</c:v>
                </c:pt>
                <c:pt idx="7334">
                  <c:v>4.8702844070999998</c:v>
                </c:pt>
                <c:pt idx="7335">
                  <c:v>-10.4147361375</c:v>
                </c:pt>
                <c:pt idx="7336">
                  <c:v>-9.2782725331999991</c:v>
                </c:pt>
                <c:pt idx="7337">
                  <c:v>1.6356542318</c:v>
                </c:pt>
                <c:pt idx="7338">
                  <c:v>3.7812234469999999</c:v>
                </c:pt>
                <c:pt idx="7339">
                  <c:v>4.0319136366999997</c:v>
                </c:pt>
                <c:pt idx="7340">
                  <c:v>3.9427863861999999</c:v>
                </c:pt>
                <c:pt idx="7341">
                  <c:v>2.3501542728000002</c:v>
                </c:pt>
                <c:pt idx="7342">
                  <c:v>2.1314048049999998</c:v>
                </c:pt>
                <c:pt idx="7343">
                  <c:v>-9.9055063225000008</c:v>
                </c:pt>
                <c:pt idx="7344">
                  <c:v>0.93983213080000005</c:v>
                </c:pt>
                <c:pt idx="7345">
                  <c:v>2.3045259804999998</c:v>
                </c:pt>
                <c:pt idx="7346">
                  <c:v>2.1952371787999998</c:v>
                </c:pt>
                <c:pt idx="7347">
                  <c:v>2.5280770292999999</c:v>
                </c:pt>
                <c:pt idx="7348">
                  <c:v>-10.5110591186</c:v>
                </c:pt>
                <c:pt idx="7349">
                  <c:v>2.1038843167999999</c:v>
                </c:pt>
                <c:pt idx="7350">
                  <c:v>2.8922347661000001</c:v>
                </c:pt>
                <c:pt idx="7351">
                  <c:v>1.9290217478</c:v>
                </c:pt>
                <c:pt idx="7352">
                  <c:v>3.5127551986999999</c:v>
                </c:pt>
                <c:pt idx="7353">
                  <c:v>-11.1013700954</c:v>
                </c:pt>
                <c:pt idx="7354">
                  <c:v>-11.7820412469</c:v>
                </c:pt>
                <c:pt idx="7355">
                  <c:v>-11.009061816799999</c:v>
                </c:pt>
                <c:pt idx="7356">
                  <c:v>-9.5081182720000008</c:v>
                </c:pt>
                <c:pt idx="7357">
                  <c:v>3.2774276523000001</c:v>
                </c:pt>
                <c:pt idx="7358">
                  <c:v>4.3089544789999996</c:v>
                </c:pt>
                <c:pt idx="7359">
                  <c:v>3.2118563795999999</c:v>
                </c:pt>
                <c:pt idx="7360">
                  <c:v>2.7987150252999999</c:v>
                </c:pt>
                <c:pt idx="7361">
                  <c:v>5.2962768614</c:v>
                </c:pt>
                <c:pt idx="7362">
                  <c:v>1.8537876736000001</c:v>
                </c:pt>
                <c:pt idx="7363">
                  <c:v>4.3181675814</c:v>
                </c:pt>
                <c:pt idx="7364">
                  <c:v>-10.701261687200001</c:v>
                </c:pt>
                <c:pt idx="7365">
                  <c:v>2.9442314532</c:v>
                </c:pt>
                <c:pt idx="7366">
                  <c:v>-9.8692109259999992</c:v>
                </c:pt>
                <c:pt idx="7367">
                  <c:v>4.2712956630000001</c:v>
                </c:pt>
                <c:pt idx="7368">
                  <c:v>1.8707151945</c:v>
                </c:pt>
                <c:pt idx="7369">
                  <c:v>-11.9148626063</c:v>
                </c:pt>
                <c:pt idx="7370">
                  <c:v>2.1753245078000001</c:v>
                </c:pt>
                <c:pt idx="7371">
                  <c:v>1.9699418414000001</c:v>
                </c:pt>
                <c:pt idx="7372">
                  <c:v>-10.0479822422</c:v>
                </c:pt>
                <c:pt idx="7373">
                  <c:v>-11.747631605700001</c:v>
                </c:pt>
                <c:pt idx="7374">
                  <c:v>3.5039782717999999</c:v>
                </c:pt>
                <c:pt idx="7375">
                  <c:v>2.9231029122000001</c:v>
                </c:pt>
                <c:pt idx="7376">
                  <c:v>1.9063178484000001</c:v>
                </c:pt>
                <c:pt idx="7377">
                  <c:v>4.8739574662000003</c:v>
                </c:pt>
                <c:pt idx="7378">
                  <c:v>2.8423321848000001</c:v>
                </c:pt>
                <c:pt idx="7379">
                  <c:v>3.4493734815999999</c:v>
                </c:pt>
                <c:pt idx="7380">
                  <c:v>1.7902890003</c:v>
                </c:pt>
                <c:pt idx="7381">
                  <c:v>4.6397516127999996</c:v>
                </c:pt>
                <c:pt idx="7382">
                  <c:v>-10.1892960134</c:v>
                </c:pt>
                <c:pt idx="7383">
                  <c:v>1.6710834712</c:v>
                </c:pt>
                <c:pt idx="7384">
                  <c:v>-12.2463215209</c:v>
                </c:pt>
                <c:pt idx="7385">
                  <c:v>4.2099559077000004</c:v>
                </c:pt>
                <c:pt idx="7386">
                  <c:v>2.4895782128000001</c:v>
                </c:pt>
                <c:pt idx="7387">
                  <c:v>3.1513188766</c:v>
                </c:pt>
                <c:pt idx="7388">
                  <c:v>4.9872380387000002</c:v>
                </c:pt>
                <c:pt idx="7389">
                  <c:v>3.5662181005</c:v>
                </c:pt>
                <c:pt idx="7390">
                  <c:v>4.5738099506000003</c:v>
                </c:pt>
                <c:pt idx="7391">
                  <c:v>-10.6439451075</c:v>
                </c:pt>
                <c:pt idx="7392">
                  <c:v>2.6694486940000002</c:v>
                </c:pt>
                <c:pt idx="7393">
                  <c:v>-11.2857261407</c:v>
                </c:pt>
                <c:pt idx="7394">
                  <c:v>-10.853046811500001</c:v>
                </c:pt>
                <c:pt idx="7395">
                  <c:v>2.4721648746999998</c:v>
                </c:pt>
                <c:pt idx="7396">
                  <c:v>3.9537165326000001</c:v>
                </c:pt>
                <c:pt idx="7397">
                  <c:v>-9.9104852710000007</c:v>
                </c:pt>
                <c:pt idx="7398">
                  <c:v>-10.737213451900001</c:v>
                </c:pt>
                <c:pt idx="7399">
                  <c:v>1.9456443240000001</c:v>
                </c:pt>
                <c:pt idx="7400">
                  <c:v>3.2439505907999999</c:v>
                </c:pt>
                <c:pt idx="7401">
                  <c:v>-9.4682812576999993</c:v>
                </c:pt>
                <c:pt idx="7402">
                  <c:v>5.152317934</c:v>
                </c:pt>
                <c:pt idx="7403">
                  <c:v>0.63564790579999997</c:v>
                </c:pt>
                <c:pt idx="7404">
                  <c:v>3.1325720105000001</c:v>
                </c:pt>
                <c:pt idx="7405">
                  <c:v>-11.069156424899999</c:v>
                </c:pt>
                <c:pt idx="7406">
                  <c:v>2.6060218412</c:v>
                </c:pt>
                <c:pt idx="7407">
                  <c:v>2.0442328204</c:v>
                </c:pt>
                <c:pt idx="7408">
                  <c:v>3.7018402797999999</c:v>
                </c:pt>
                <c:pt idx="7409">
                  <c:v>-10.276180763299999</c:v>
                </c:pt>
                <c:pt idx="7410">
                  <c:v>-10.155993351099999</c:v>
                </c:pt>
                <c:pt idx="7411">
                  <c:v>4.784921851</c:v>
                </c:pt>
                <c:pt idx="7412">
                  <c:v>-12.597302938</c:v>
                </c:pt>
                <c:pt idx="7413">
                  <c:v>2.8683231053</c:v>
                </c:pt>
                <c:pt idx="7414">
                  <c:v>1.6697899125</c:v>
                </c:pt>
                <c:pt idx="7415">
                  <c:v>3.1549925999999999</c:v>
                </c:pt>
                <c:pt idx="7416">
                  <c:v>3.3036156963000001</c:v>
                </c:pt>
                <c:pt idx="7417">
                  <c:v>2.9098018193000001</c:v>
                </c:pt>
                <c:pt idx="7418">
                  <c:v>-9.8948003968999991</c:v>
                </c:pt>
                <c:pt idx="7419">
                  <c:v>-10.312806997899999</c:v>
                </c:pt>
                <c:pt idx="7420">
                  <c:v>-12.4642495092</c:v>
                </c:pt>
                <c:pt idx="7421">
                  <c:v>2.0112722434000001</c:v>
                </c:pt>
                <c:pt idx="7422">
                  <c:v>3.4302779911000001</c:v>
                </c:pt>
                <c:pt idx="7423">
                  <c:v>1.1922796346</c:v>
                </c:pt>
                <c:pt idx="7424">
                  <c:v>3.0120592878000001</c:v>
                </c:pt>
                <c:pt idx="7425">
                  <c:v>1.8043668155999999</c:v>
                </c:pt>
                <c:pt idx="7426">
                  <c:v>-11.242800902300001</c:v>
                </c:pt>
                <c:pt idx="7427">
                  <c:v>3.9094931666999999</c:v>
                </c:pt>
                <c:pt idx="7428">
                  <c:v>0.89062032530000002</c:v>
                </c:pt>
                <c:pt idx="7429">
                  <c:v>1.7038582834</c:v>
                </c:pt>
                <c:pt idx="7430">
                  <c:v>1.9959590236</c:v>
                </c:pt>
                <c:pt idx="7431">
                  <c:v>3.5131443187000002</c:v>
                </c:pt>
                <c:pt idx="7432">
                  <c:v>2.9610640285000001</c:v>
                </c:pt>
                <c:pt idx="7433">
                  <c:v>-10.7263174076</c:v>
                </c:pt>
                <c:pt idx="7434">
                  <c:v>2.7731816920000001</c:v>
                </c:pt>
                <c:pt idx="7435">
                  <c:v>-10.503013299299999</c:v>
                </c:pt>
                <c:pt idx="7436">
                  <c:v>2.9588170913999998</c:v>
                </c:pt>
                <c:pt idx="7437">
                  <c:v>2.5792417529999998</c:v>
                </c:pt>
                <c:pt idx="7438">
                  <c:v>1.7966056062</c:v>
                </c:pt>
                <c:pt idx="7439">
                  <c:v>-10.9868956758</c:v>
                </c:pt>
                <c:pt idx="7440">
                  <c:v>3.001968593</c:v>
                </c:pt>
                <c:pt idx="7441">
                  <c:v>3.7093547630999999</c:v>
                </c:pt>
                <c:pt idx="7442">
                  <c:v>1.7001329368</c:v>
                </c:pt>
                <c:pt idx="7443">
                  <c:v>-10.2193044154</c:v>
                </c:pt>
                <c:pt idx="7444">
                  <c:v>2.8247373844000001</c:v>
                </c:pt>
                <c:pt idx="7445">
                  <c:v>3.6730232223999999</c:v>
                </c:pt>
                <c:pt idx="7446">
                  <c:v>3.0572930321</c:v>
                </c:pt>
                <c:pt idx="7447">
                  <c:v>-9.0060117977999994</c:v>
                </c:pt>
                <c:pt idx="7448">
                  <c:v>-11.1117024764</c:v>
                </c:pt>
                <c:pt idx="7449">
                  <c:v>4.9065054252999998</c:v>
                </c:pt>
                <c:pt idx="7450">
                  <c:v>-11.1622687172</c:v>
                </c:pt>
                <c:pt idx="7451">
                  <c:v>3.8108773993999998</c:v>
                </c:pt>
                <c:pt idx="7452">
                  <c:v>4.0690526093999999</c:v>
                </c:pt>
                <c:pt idx="7453">
                  <c:v>-9.1441368791999995</c:v>
                </c:pt>
                <c:pt idx="7454">
                  <c:v>-10.700054677000001</c:v>
                </c:pt>
                <c:pt idx="7455">
                  <c:v>2.1112733315000001</c:v>
                </c:pt>
                <c:pt idx="7456">
                  <c:v>1.0337307977000001</c:v>
                </c:pt>
                <c:pt idx="7457">
                  <c:v>5.3073628466000002</c:v>
                </c:pt>
                <c:pt idx="7458">
                  <c:v>3.9515723973000001</c:v>
                </c:pt>
                <c:pt idx="7459">
                  <c:v>3.7863748826000001</c:v>
                </c:pt>
                <c:pt idx="7460">
                  <c:v>-10.9831246219</c:v>
                </c:pt>
                <c:pt idx="7461">
                  <c:v>1.0166600035</c:v>
                </c:pt>
                <c:pt idx="7462">
                  <c:v>3.5927703375000002</c:v>
                </c:pt>
                <c:pt idx="7463">
                  <c:v>-11.2118265288</c:v>
                </c:pt>
                <c:pt idx="7464">
                  <c:v>-11.342529766</c:v>
                </c:pt>
                <c:pt idx="7465">
                  <c:v>-10.8071346024</c:v>
                </c:pt>
                <c:pt idx="7466">
                  <c:v>-12.344437236099999</c:v>
                </c:pt>
                <c:pt idx="7467">
                  <c:v>-10.5146571749</c:v>
                </c:pt>
                <c:pt idx="7468">
                  <c:v>2.4913840015000002</c:v>
                </c:pt>
                <c:pt idx="7469">
                  <c:v>-9.8893467653999991</c:v>
                </c:pt>
                <c:pt idx="7470">
                  <c:v>-8.3887537068999993</c:v>
                </c:pt>
                <c:pt idx="7471">
                  <c:v>1.7283707505000001</c:v>
                </c:pt>
                <c:pt idx="7472">
                  <c:v>-11.076122611400001</c:v>
                </c:pt>
                <c:pt idx="7473">
                  <c:v>-9.5494304657000004</c:v>
                </c:pt>
                <c:pt idx="7474">
                  <c:v>3.9570447053</c:v>
                </c:pt>
                <c:pt idx="7475">
                  <c:v>2.6956889939000002</c:v>
                </c:pt>
                <c:pt idx="7476">
                  <c:v>4.6340220759999999</c:v>
                </c:pt>
                <c:pt idx="7477">
                  <c:v>2.0564369724999998</c:v>
                </c:pt>
                <c:pt idx="7478">
                  <c:v>1.5315228189000001</c:v>
                </c:pt>
                <c:pt idx="7479">
                  <c:v>3.2516776267999998</c:v>
                </c:pt>
                <c:pt idx="7480">
                  <c:v>5.0271279502999997</c:v>
                </c:pt>
                <c:pt idx="7481">
                  <c:v>1.8604395188</c:v>
                </c:pt>
                <c:pt idx="7482">
                  <c:v>-10.716203871399999</c:v>
                </c:pt>
                <c:pt idx="7483">
                  <c:v>4.3972149221999999</c:v>
                </c:pt>
                <c:pt idx="7484">
                  <c:v>2.2262606693000002</c:v>
                </c:pt>
                <c:pt idx="7485">
                  <c:v>3.1571082312000001</c:v>
                </c:pt>
                <c:pt idx="7486">
                  <c:v>3.7221175089999998</c:v>
                </c:pt>
                <c:pt idx="7487">
                  <c:v>4.3258902183999997</c:v>
                </c:pt>
                <c:pt idx="7488">
                  <c:v>1.6890139226000001</c:v>
                </c:pt>
                <c:pt idx="7489">
                  <c:v>2.8576545156000002</c:v>
                </c:pt>
                <c:pt idx="7490">
                  <c:v>4.8159849715999998</c:v>
                </c:pt>
                <c:pt idx="7491">
                  <c:v>1.2144937274000001</c:v>
                </c:pt>
                <c:pt idx="7492">
                  <c:v>2.1503376614</c:v>
                </c:pt>
                <c:pt idx="7493">
                  <c:v>-11.9163416586</c:v>
                </c:pt>
                <c:pt idx="7494">
                  <c:v>4.0493089907000002</c:v>
                </c:pt>
                <c:pt idx="7495">
                  <c:v>3.3226601853000002</c:v>
                </c:pt>
                <c:pt idx="7496">
                  <c:v>-11.3614066148</c:v>
                </c:pt>
                <c:pt idx="7497">
                  <c:v>2.8470706949000002</c:v>
                </c:pt>
                <c:pt idx="7498">
                  <c:v>4.4020279921999999</c:v>
                </c:pt>
                <c:pt idx="7499">
                  <c:v>1.3720632267999999</c:v>
                </c:pt>
                <c:pt idx="7500">
                  <c:v>4.3151268622999996</c:v>
                </c:pt>
                <c:pt idx="7501">
                  <c:v>3.7793503796999999</c:v>
                </c:pt>
                <c:pt idx="7502">
                  <c:v>3.0378275128999999</c:v>
                </c:pt>
                <c:pt idx="7503">
                  <c:v>-9.9953141895000002</c:v>
                </c:pt>
                <c:pt idx="7504">
                  <c:v>4.7748215905000002</c:v>
                </c:pt>
                <c:pt idx="7505">
                  <c:v>4.4323267896000003</c:v>
                </c:pt>
                <c:pt idx="7506">
                  <c:v>4.7070196227999999</c:v>
                </c:pt>
                <c:pt idx="7507">
                  <c:v>-11.5090917337</c:v>
                </c:pt>
                <c:pt idx="7508">
                  <c:v>-11.2660814377</c:v>
                </c:pt>
                <c:pt idx="7509">
                  <c:v>4.0606659677000003</c:v>
                </c:pt>
                <c:pt idx="7510">
                  <c:v>1.7008303335999999</c:v>
                </c:pt>
                <c:pt idx="7511">
                  <c:v>2.9688265834999998</c:v>
                </c:pt>
                <c:pt idx="7512">
                  <c:v>2.7618103447000002</c:v>
                </c:pt>
                <c:pt idx="7513">
                  <c:v>-11.9175295172</c:v>
                </c:pt>
                <c:pt idx="7514">
                  <c:v>1.8182405548</c:v>
                </c:pt>
                <c:pt idx="7515">
                  <c:v>3.8664788852999998</c:v>
                </c:pt>
                <c:pt idx="7516">
                  <c:v>-9.4556872372999994</c:v>
                </c:pt>
                <c:pt idx="7517">
                  <c:v>2.2432559245000001</c:v>
                </c:pt>
                <c:pt idx="7518">
                  <c:v>-8.6268092046000007</c:v>
                </c:pt>
                <c:pt idx="7519">
                  <c:v>4.0629690355000001</c:v>
                </c:pt>
                <c:pt idx="7520">
                  <c:v>-9.6793636507999992</c:v>
                </c:pt>
                <c:pt idx="7521">
                  <c:v>2.4027309188000001</c:v>
                </c:pt>
                <c:pt idx="7522">
                  <c:v>2.7859160642999998</c:v>
                </c:pt>
                <c:pt idx="7523">
                  <c:v>2.3128001848999999</c:v>
                </c:pt>
                <c:pt idx="7524">
                  <c:v>2.1324115417999998</c:v>
                </c:pt>
                <c:pt idx="7525">
                  <c:v>2.5446353692999999</c:v>
                </c:pt>
                <c:pt idx="7526">
                  <c:v>-11.3092735914</c:v>
                </c:pt>
                <c:pt idx="7527">
                  <c:v>-8.7888769170999996</c:v>
                </c:pt>
                <c:pt idx="7528">
                  <c:v>3.830055448</c:v>
                </c:pt>
                <c:pt idx="7529">
                  <c:v>2.5510320193</c:v>
                </c:pt>
                <c:pt idx="7530">
                  <c:v>-10.073700429600001</c:v>
                </c:pt>
                <c:pt idx="7531">
                  <c:v>2.4643518110999998</c:v>
                </c:pt>
                <c:pt idx="7532">
                  <c:v>-10.5482457593</c:v>
                </c:pt>
                <c:pt idx="7533">
                  <c:v>-9.2046656306999992</c:v>
                </c:pt>
                <c:pt idx="7534">
                  <c:v>2.3746812093999998</c:v>
                </c:pt>
                <c:pt idx="7535">
                  <c:v>-9.0843951400999998</c:v>
                </c:pt>
                <c:pt idx="7536">
                  <c:v>-0.1714792399</c:v>
                </c:pt>
                <c:pt idx="7537">
                  <c:v>3.8833770193000001</c:v>
                </c:pt>
                <c:pt idx="7538">
                  <c:v>4.8954690961000003</c:v>
                </c:pt>
                <c:pt idx="7539">
                  <c:v>-9.6505417746000006</c:v>
                </c:pt>
                <c:pt idx="7540">
                  <c:v>-8.1606259685999998</c:v>
                </c:pt>
                <c:pt idx="7541">
                  <c:v>-10.5901722945</c:v>
                </c:pt>
                <c:pt idx="7542">
                  <c:v>3.9726213989999999</c:v>
                </c:pt>
                <c:pt idx="7543">
                  <c:v>1.3772075963999999</c:v>
                </c:pt>
                <c:pt idx="7544">
                  <c:v>2.382613004</c:v>
                </c:pt>
                <c:pt idx="7545">
                  <c:v>1.6090412777</c:v>
                </c:pt>
                <c:pt idx="7546">
                  <c:v>-9.7358507865000004</c:v>
                </c:pt>
                <c:pt idx="7547">
                  <c:v>3.4733044909999999</c:v>
                </c:pt>
                <c:pt idx="7548">
                  <c:v>1.7252522628</c:v>
                </c:pt>
                <c:pt idx="7549">
                  <c:v>2.7243004280999998</c:v>
                </c:pt>
                <c:pt idx="7550">
                  <c:v>3.5682833504999998</c:v>
                </c:pt>
                <c:pt idx="7551">
                  <c:v>2.1265638078000002</c:v>
                </c:pt>
                <c:pt idx="7552">
                  <c:v>4.5051410282999997</c:v>
                </c:pt>
                <c:pt idx="7553">
                  <c:v>-8.6411021601000009</c:v>
                </c:pt>
                <c:pt idx="7554">
                  <c:v>-9.9229792008000004</c:v>
                </c:pt>
                <c:pt idx="7555">
                  <c:v>3.1945290073999999</c:v>
                </c:pt>
                <c:pt idx="7556">
                  <c:v>-10.545004498699999</c:v>
                </c:pt>
                <c:pt idx="7557">
                  <c:v>-10.4474835776</c:v>
                </c:pt>
                <c:pt idx="7558">
                  <c:v>3.0540888704000002</c:v>
                </c:pt>
                <c:pt idx="7559">
                  <c:v>-10.4928429286</c:v>
                </c:pt>
                <c:pt idx="7560">
                  <c:v>2.3065250388999998</c:v>
                </c:pt>
                <c:pt idx="7561">
                  <c:v>-11.002105245299999</c:v>
                </c:pt>
                <c:pt idx="7562">
                  <c:v>3.6915264613000001</c:v>
                </c:pt>
                <c:pt idx="7563">
                  <c:v>4.7423076726</c:v>
                </c:pt>
                <c:pt idx="7564">
                  <c:v>0.96124143610000001</c:v>
                </c:pt>
                <c:pt idx="7565">
                  <c:v>2.3194096754000002</c:v>
                </c:pt>
                <c:pt idx="7566">
                  <c:v>4.3230988525000003</c:v>
                </c:pt>
                <c:pt idx="7567">
                  <c:v>1.4595781516999999</c:v>
                </c:pt>
                <c:pt idx="7568">
                  <c:v>-10.8702866208</c:v>
                </c:pt>
                <c:pt idx="7569">
                  <c:v>2.4569108356</c:v>
                </c:pt>
                <c:pt idx="7570">
                  <c:v>4.2152194191000003</c:v>
                </c:pt>
                <c:pt idx="7571">
                  <c:v>-10.465253109200001</c:v>
                </c:pt>
                <c:pt idx="7572">
                  <c:v>3.1615480583000002</c:v>
                </c:pt>
                <c:pt idx="7573">
                  <c:v>0.79427535439999997</c:v>
                </c:pt>
                <c:pt idx="7574">
                  <c:v>2.3783802496000002</c:v>
                </c:pt>
                <c:pt idx="7575">
                  <c:v>3.7680899702000001</c:v>
                </c:pt>
                <c:pt idx="7576">
                  <c:v>-9.3030787669000006</c:v>
                </c:pt>
                <c:pt idx="7577">
                  <c:v>-11.4942591105</c:v>
                </c:pt>
                <c:pt idx="7578">
                  <c:v>2.8128147140999999</c:v>
                </c:pt>
                <c:pt idx="7579">
                  <c:v>3.9228973803999998</c:v>
                </c:pt>
                <c:pt idx="7580">
                  <c:v>-10.3948681903</c:v>
                </c:pt>
                <c:pt idx="7581">
                  <c:v>2.2957178824</c:v>
                </c:pt>
                <c:pt idx="7582">
                  <c:v>-10.627760374599999</c:v>
                </c:pt>
                <c:pt idx="7583">
                  <c:v>1.3294372931</c:v>
                </c:pt>
                <c:pt idx="7584">
                  <c:v>0.210681008</c:v>
                </c:pt>
                <c:pt idx="7585">
                  <c:v>3.1552214082000001</c:v>
                </c:pt>
                <c:pt idx="7586">
                  <c:v>-9.2693207010999998</c:v>
                </c:pt>
                <c:pt idx="7587">
                  <c:v>1.3950600115</c:v>
                </c:pt>
                <c:pt idx="7588">
                  <c:v>3.7510490852</c:v>
                </c:pt>
                <c:pt idx="7589">
                  <c:v>-10.4832500037</c:v>
                </c:pt>
                <c:pt idx="7590">
                  <c:v>2.8615754787999998</c:v>
                </c:pt>
                <c:pt idx="7591">
                  <c:v>2.2332175000000002E-3</c:v>
                </c:pt>
                <c:pt idx="7592">
                  <c:v>4.6993445346999998</c:v>
                </c:pt>
                <c:pt idx="7593">
                  <c:v>2.6608789151000001</c:v>
                </c:pt>
                <c:pt idx="7594">
                  <c:v>2.7411226672</c:v>
                </c:pt>
                <c:pt idx="7595">
                  <c:v>4.2288462706000001</c:v>
                </c:pt>
                <c:pt idx="7596">
                  <c:v>3.2044150945999998</c:v>
                </c:pt>
                <c:pt idx="7597">
                  <c:v>2.3278308517999999</c:v>
                </c:pt>
                <c:pt idx="7598">
                  <c:v>2.4524548517000002</c:v>
                </c:pt>
                <c:pt idx="7599">
                  <c:v>3.2731059643</c:v>
                </c:pt>
                <c:pt idx="7600">
                  <c:v>3.1730557464000002</c:v>
                </c:pt>
                <c:pt idx="7601">
                  <c:v>2.7277003716000001</c:v>
                </c:pt>
                <c:pt idx="7602">
                  <c:v>2.7130780518000002</c:v>
                </c:pt>
                <c:pt idx="7603">
                  <c:v>-9.4096280976000006</c:v>
                </c:pt>
                <c:pt idx="7604">
                  <c:v>-10.9691030381</c:v>
                </c:pt>
                <c:pt idx="7605">
                  <c:v>-11.332453466700001</c:v>
                </c:pt>
                <c:pt idx="7606">
                  <c:v>0.78182028029999995</c:v>
                </c:pt>
                <c:pt idx="7607">
                  <c:v>4.0578140339999997</c:v>
                </c:pt>
                <c:pt idx="7608">
                  <c:v>1.9095053593</c:v>
                </c:pt>
                <c:pt idx="7609">
                  <c:v>2.4370368053</c:v>
                </c:pt>
                <c:pt idx="7610">
                  <c:v>2.6165919451000001</c:v>
                </c:pt>
                <c:pt idx="7611">
                  <c:v>3.8945061448999998</c:v>
                </c:pt>
                <c:pt idx="7612">
                  <c:v>-10.140388183300001</c:v>
                </c:pt>
                <c:pt idx="7613">
                  <c:v>1.4691388627999999</c:v>
                </c:pt>
                <c:pt idx="7614">
                  <c:v>2.3009351977999999</c:v>
                </c:pt>
                <c:pt idx="7615">
                  <c:v>-9.6285371829000006</c:v>
                </c:pt>
                <c:pt idx="7616">
                  <c:v>2.4227462322000002</c:v>
                </c:pt>
                <c:pt idx="7617">
                  <c:v>-10.344933060600001</c:v>
                </c:pt>
                <c:pt idx="7618">
                  <c:v>2.6436922128</c:v>
                </c:pt>
                <c:pt idx="7619">
                  <c:v>1.2790615839999999</c:v>
                </c:pt>
                <c:pt idx="7620">
                  <c:v>0.8530982507</c:v>
                </c:pt>
                <c:pt idx="7621">
                  <c:v>3.2866145861999998</c:v>
                </c:pt>
                <c:pt idx="7622">
                  <c:v>-12.1688531226</c:v>
                </c:pt>
                <c:pt idx="7623">
                  <c:v>4.0580991737999996</c:v>
                </c:pt>
                <c:pt idx="7624">
                  <c:v>4.0213839759000001</c:v>
                </c:pt>
                <c:pt idx="7625">
                  <c:v>5.5235273967999996</c:v>
                </c:pt>
                <c:pt idx="7626">
                  <c:v>-9.6445567374000003</c:v>
                </c:pt>
                <c:pt idx="7627">
                  <c:v>2.9251424457000001</c:v>
                </c:pt>
                <c:pt idx="7628">
                  <c:v>2.2688693007</c:v>
                </c:pt>
                <c:pt idx="7629">
                  <c:v>2.4341895734999999</c:v>
                </c:pt>
                <c:pt idx="7630">
                  <c:v>1.8500875739</c:v>
                </c:pt>
                <c:pt idx="7631">
                  <c:v>-8.7686219043999998</c:v>
                </c:pt>
                <c:pt idx="7632">
                  <c:v>-11.0482478333</c:v>
                </c:pt>
                <c:pt idx="7633">
                  <c:v>-10.732290021200001</c:v>
                </c:pt>
                <c:pt idx="7634">
                  <c:v>-11.923188894200001</c:v>
                </c:pt>
                <c:pt idx="7635">
                  <c:v>-10.2115387579</c:v>
                </c:pt>
                <c:pt idx="7636">
                  <c:v>-11.0611818879</c:v>
                </c:pt>
                <c:pt idx="7637">
                  <c:v>1.4038479589999999</c:v>
                </c:pt>
                <c:pt idx="7638">
                  <c:v>-10.128601542</c:v>
                </c:pt>
                <c:pt idx="7639">
                  <c:v>5.6271190314000004</c:v>
                </c:pt>
                <c:pt idx="7640">
                  <c:v>-10.41355023</c:v>
                </c:pt>
                <c:pt idx="7641">
                  <c:v>2.9292519995999999</c:v>
                </c:pt>
                <c:pt idx="7642">
                  <c:v>1.6970738671000001</c:v>
                </c:pt>
                <c:pt idx="7643">
                  <c:v>2.8783695839000001</c:v>
                </c:pt>
                <c:pt idx="7644">
                  <c:v>4.8323094616000004</c:v>
                </c:pt>
                <c:pt idx="7645">
                  <c:v>1.4956658839999999</c:v>
                </c:pt>
                <c:pt idx="7646">
                  <c:v>1.2702104297000001</c:v>
                </c:pt>
                <c:pt idx="7647">
                  <c:v>2.4539144528999999</c:v>
                </c:pt>
                <c:pt idx="7648">
                  <c:v>2.1195330181999998</c:v>
                </c:pt>
                <c:pt idx="7649">
                  <c:v>2.5312629432999998</c:v>
                </c:pt>
                <c:pt idx="7650">
                  <c:v>1.402894887</c:v>
                </c:pt>
                <c:pt idx="7651">
                  <c:v>4.0174292991999998</c:v>
                </c:pt>
                <c:pt idx="7652">
                  <c:v>1.380917046</c:v>
                </c:pt>
                <c:pt idx="7653">
                  <c:v>1.6032434397999999</c:v>
                </c:pt>
                <c:pt idx="7654">
                  <c:v>2.6972492145999998</c:v>
                </c:pt>
                <c:pt idx="7655">
                  <c:v>2.0771218809000001</c:v>
                </c:pt>
                <c:pt idx="7656">
                  <c:v>4.3838169090000001</c:v>
                </c:pt>
                <c:pt idx="7657">
                  <c:v>3.3357025509999998</c:v>
                </c:pt>
                <c:pt idx="7658">
                  <c:v>-11.666651947</c:v>
                </c:pt>
                <c:pt idx="7659">
                  <c:v>2.4498481623999999</c:v>
                </c:pt>
                <c:pt idx="7660">
                  <c:v>2.3843417810999998</c:v>
                </c:pt>
                <c:pt idx="7661">
                  <c:v>3.6353047215999998</c:v>
                </c:pt>
                <c:pt idx="7662">
                  <c:v>-9.7720892810999995</c:v>
                </c:pt>
                <c:pt idx="7663">
                  <c:v>2.2428696523</c:v>
                </c:pt>
                <c:pt idx="7664">
                  <c:v>4.9343696664000003</c:v>
                </c:pt>
                <c:pt idx="7665">
                  <c:v>-11.386134719699999</c:v>
                </c:pt>
                <c:pt idx="7666">
                  <c:v>-3.41168944E-2</c:v>
                </c:pt>
                <c:pt idx="7667">
                  <c:v>-11.133547802000001</c:v>
                </c:pt>
                <c:pt idx="7668">
                  <c:v>1.0446614482000001</c:v>
                </c:pt>
                <c:pt idx="7669">
                  <c:v>1.6759593199</c:v>
                </c:pt>
                <c:pt idx="7670">
                  <c:v>-10.474414773399999</c:v>
                </c:pt>
                <c:pt idx="7671">
                  <c:v>-10.114831212</c:v>
                </c:pt>
                <c:pt idx="7672">
                  <c:v>2.0773017012000001</c:v>
                </c:pt>
                <c:pt idx="7673">
                  <c:v>4.7364970574000003</c:v>
                </c:pt>
                <c:pt idx="7674">
                  <c:v>2.7392264595000002</c:v>
                </c:pt>
                <c:pt idx="7675">
                  <c:v>-8.2449167846999991</c:v>
                </c:pt>
                <c:pt idx="7676">
                  <c:v>2.1091837772000002</c:v>
                </c:pt>
                <c:pt idx="7677">
                  <c:v>2.1460462534000002</c:v>
                </c:pt>
                <c:pt idx="7678">
                  <c:v>4.0434386286999997</c:v>
                </c:pt>
                <c:pt idx="7679">
                  <c:v>1.9323655297</c:v>
                </c:pt>
                <c:pt idx="7680">
                  <c:v>1.3482705548</c:v>
                </c:pt>
                <c:pt idx="7681">
                  <c:v>2.1498838572999999</c:v>
                </c:pt>
                <c:pt idx="7682">
                  <c:v>3.3045309770000002</c:v>
                </c:pt>
                <c:pt idx="7683">
                  <c:v>-8.9583934363999997</c:v>
                </c:pt>
                <c:pt idx="7684">
                  <c:v>1.0270855323999999</c:v>
                </c:pt>
                <c:pt idx="7685">
                  <c:v>-10.148421877800001</c:v>
                </c:pt>
                <c:pt idx="7686">
                  <c:v>-10.5241981932</c:v>
                </c:pt>
                <c:pt idx="7687">
                  <c:v>2.3099139399999999</c:v>
                </c:pt>
                <c:pt idx="7688">
                  <c:v>-10.5775335681</c:v>
                </c:pt>
                <c:pt idx="7689">
                  <c:v>3.4264759533000002</c:v>
                </c:pt>
                <c:pt idx="7690">
                  <c:v>3.8656309099000001</c:v>
                </c:pt>
                <c:pt idx="7691">
                  <c:v>1.5831851843</c:v>
                </c:pt>
                <c:pt idx="7692">
                  <c:v>1.6262161559999999</c:v>
                </c:pt>
                <c:pt idx="7693">
                  <c:v>2.1515553077999998</c:v>
                </c:pt>
                <c:pt idx="7694">
                  <c:v>0.61215633999999997</c:v>
                </c:pt>
                <c:pt idx="7695">
                  <c:v>-11.531290713800001</c:v>
                </c:pt>
                <c:pt idx="7696">
                  <c:v>-10.396286186899999</c:v>
                </c:pt>
                <c:pt idx="7697">
                  <c:v>3.0847805420999999</c:v>
                </c:pt>
                <c:pt idx="7698">
                  <c:v>1.8384431946999999</c:v>
                </c:pt>
                <c:pt idx="7699">
                  <c:v>1.8059480079000001</c:v>
                </c:pt>
                <c:pt idx="7700">
                  <c:v>1.4924943279</c:v>
                </c:pt>
                <c:pt idx="7701">
                  <c:v>2.6609405123999998</c:v>
                </c:pt>
                <c:pt idx="7702">
                  <c:v>-11.002093610499999</c:v>
                </c:pt>
                <c:pt idx="7703">
                  <c:v>3.4923102514000002</c:v>
                </c:pt>
                <c:pt idx="7704">
                  <c:v>-11.850449268</c:v>
                </c:pt>
                <c:pt idx="7705">
                  <c:v>2.0743803204</c:v>
                </c:pt>
                <c:pt idx="7706">
                  <c:v>3.1153908596000002</c:v>
                </c:pt>
                <c:pt idx="7707">
                  <c:v>2.3758049581999998</c:v>
                </c:pt>
                <c:pt idx="7708">
                  <c:v>-10.529409033</c:v>
                </c:pt>
                <c:pt idx="7709">
                  <c:v>3.7915047739999999</c:v>
                </c:pt>
                <c:pt idx="7710">
                  <c:v>-10.6025535751</c:v>
                </c:pt>
                <c:pt idx="7711">
                  <c:v>2.0625331456999998</c:v>
                </c:pt>
                <c:pt idx="7712">
                  <c:v>0.86456887790000003</c:v>
                </c:pt>
                <c:pt idx="7713">
                  <c:v>3.1172126801000002</c:v>
                </c:pt>
                <c:pt idx="7714">
                  <c:v>0.51772651660000002</c:v>
                </c:pt>
                <c:pt idx="7715">
                  <c:v>1.2368252742000001</c:v>
                </c:pt>
                <c:pt idx="7716">
                  <c:v>2.8558590683</c:v>
                </c:pt>
                <c:pt idx="7717">
                  <c:v>1.9424200331999999</c:v>
                </c:pt>
                <c:pt idx="7718">
                  <c:v>2.0565559382999998</c:v>
                </c:pt>
                <c:pt idx="7719">
                  <c:v>3.0937084306</c:v>
                </c:pt>
                <c:pt idx="7720">
                  <c:v>3.3523943237</c:v>
                </c:pt>
                <c:pt idx="7721">
                  <c:v>-9.5490738604000001</c:v>
                </c:pt>
                <c:pt idx="7722">
                  <c:v>-10.4968466494</c:v>
                </c:pt>
                <c:pt idx="7723">
                  <c:v>4.6440335496999996</c:v>
                </c:pt>
                <c:pt idx="7724">
                  <c:v>-10.079703133400001</c:v>
                </c:pt>
                <c:pt idx="7725">
                  <c:v>1.9435823154</c:v>
                </c:pt>
                <c:pt idx="7726">
                  <c:v>1.5780578637</c:v>
                </c:pt>
                <c:pt idx="7727">
                  <c:v>-10.756733519100001</c:v>
                </c:pt>
                <c:pt idx="7728">
                  <c:v>3.0880992918999999</c:v>
                </c:pt>
                <c:pt idx="7729">
                  <c:v>-12.4799415179</c:v>
                </c:pt>
                <c:pt idx="7730">
                  <c:v>2.6288315808</c:v>
                </c:pt>
                <c:pt idx="7731">
                  <c:v>3.6266820228999999</c:v>
                </c:pt>
                <c:pt idx="7732">
                  <c:v>2.9802162617999999</c:v>
                </c:pt>
                <c:pt idx="7733">
                  <c:v>3.3392211359999999</c:v>
                </c:pt>
                <c:pt idx="7734">
                  <c:v>3.0774014715</c:v>
                </c:pt>
                <c:pt idx="7735">
                  <c:v>2.9639620086999998</c:v>
                </c:pt>
                <c:pt idx="7736">
                  <c:v>-11.317894858300001</c:v>
                </c:pt>
                <c:pt idx="7737">
                  <c:v>3.1219815621999998</c:v>
                </c:pt>
                <c:pt idx="7738">
                  <c:v>1.7634601391</c:v>
                </c:pt>
                <c:pt idx="7739">
                  <c:v>2.5471926477000002</c:v>
                </c:pt>
                <c:pt idx="7740">
                  <c:v>-12.0301608724</c:v>
                </c:pt>
                <c:pt idx="7741">
                  <c:v>-11.1987867705</c:v>
                </c:pt>
                <c:pt idx="7742">
                  <c:v>2.3597518547999998</c:v>
                </c:pt>
                <c:pt idx="7743">
                  <c:v>-11.861494604800001</c:v>
                </c:pt>
                <c:pt idx="7744">
                  <c:v>-10.415427316200001</c:v>
                </c:pt>
                <c:pt idx="7745">
                  <c:v>3.6466947161999999</c:v>
                </c:pt>
                <c:pt idx="7746">
                  <c:v>3.4256904425000001</c:v>
                </c:pt>
                <c:pt idx="7747">
                  <c:v>2.8485110014999999</c:v>
                </c:pt>
                <c:pt idx="7748">
                  <c:v>-10.4568270192</c:v>
                </c:pt>
                <c:pt idx="7749">
                  <c:v>3.7344043457999998</c:v>
                </c:pt>
                <c:pt idx="7750">
                  <c:v>2.0675959388999998</c:v>
                </c:pt>
                <c:pt idx="7751">
                  <c:v>2.2981050160000001</c:v>
                </c:pt>
                <c:pt idx="7752">
                  <c:v>2.4671810746</c:v>
                </c:pt>
                <c:pt idx="7753">
                  <c:v>3.4579652697999999</c:v>
                </c:pt>
                <c:pt idx="7754">
                  <c:v>1.461814119</c:v>
                </c:pt>
                <c:pt idx="7755">
                  <c:v>-10.750522289399999</c:v>
                </c:pt>
                <c:pt idx="7756">
                  <c:v>3.2354507594999999</c:v>
                </c:pt>
                <c:pt idx="7757">
                  <c:v>3.4873834622</c:v>
                </c:pt>
                <c:pt idx="7758">
                  <c:v>3.5619617177</c:v>
                </c:pt>
                <c:pt idx="7759">
                  <c:v>0.65622412959999998</c:v>
                </c:pt>
                <c:pt idx="7760">
                  <c:v>4.4828375072000002</c:v>
                </c:pt>
                <c:pt idx="7761">
                  <c:v>-11.4293100088</c:v>
                </c:pt>
                <c:pt idx="7762">
                  <c:v>-10.052667318899999</c:v>
                </c:pt>
                <c:pt idx="7763">
                  <c:v>-10.3042573223</c:v>
                </c:pt>
                <c:pt idx="7764">
                  <c:v>1.5459251938</c:v>
                </c:pt>
                <c:pt idx="7765">
                  <c:v>1.5758192496000001</c:v>
                </c:pt>
                <c:pt idx="7766">
                  <c:v>3.6641074217999998</c:v>
                </c:pt>
                <c:pt idx="7767">
                  <c:v>-11.0684943522</c:v>
                </c:pt>
                <c:pt idx="7768">
                  <c:v>0.89694295769999999</c:v>
                </c:pt>
                <c:pt idx="7769">
                  <c:v>-11.1801355116</c:v>
                </c:pt>
                <c:pt idx="7770">
                  <c:v>3.4856407734000001</c:v>
                </c:pt>
                <c:pt idx="7771">
                  <c:v>-12.207533533399999</c:v>
                </c:pt>
                <c:pt idx="7772">
                  <c:v>-10.8156101312</c:v>
                </c:pt>
                <c:pt idx="7773">
                  <c:v>-10.713355355899999</c:v>
                </c:pt>
                <c:pt idx="7774">
                  <c:v>2.2458657731999998</c:v>
                </c:pt>
                <c:pt idx="7775">
                  <c:v>-8.3281636082000006</c:v>
                </c:pt>
                <c:pt idx="7776">
                  <c:v>2.8791656068</c:v>
                </c:pt>
                <c:pt idx="7777">
                  <c:v>-9.6107724948000008</c:v>
                </c:pt>
                <c:pt idx="7778">
                  <c:v>-10.5700535597</c:v>
                </c:pt>
                <c:pt idx="7779">
                  <c:v>-10.4647671641</c:v>
                </c:pt>
                <c:pt idx="7780">
                  <c:v>0.6598091693</c:v>
                </c:pt>
                <c:pt idx="7781">
                  <c:v>3.1441854299999998</c:v>
                </c:pt>
                <c:pt idx="7782">
                  <c:v>2.9861548802</c:v>
                </c:pt>
                <c:pt idx="7783">
                  <c:v>-8.6610796453999992</c:v>
                </c:pt>
                <c:pt idx="7784">
                  <c:v>-10.508584516499999</c:v>
                </c:pt>
                <c:pt idx="7785">
                  <c:v>2.8739837860000002</c:v>
                </c:pt>
                <c:pt idx="7786">
                  <c:v>2.8364799395000002</c:v>
                </c:pt>
                <c:pt idx="7787">
                  <c:v>-10.2373558957</c:v>
                </c:pt>
                <c:pt idx="7788">
                  <c:v>3.0735653138000001</c:v>
                </c:pt>
                <c:pt idx="7789">
                  <c:v>2.4265123416000001</c:v>
                </c:pt>
                <c:pt idx="7790">
                  <c:v>-11.7692473687</c:v>
                </c:pt>
                <c:pt idx="7791">
                  <c:v>-10.761118464799999</c:v>
                </c:pt>
                <c:pt idx="7792">
                  <c:v>0.48048197910000001</c:v>
                </c:pt>
                <c:pt idx="7793">
                  <c:v>-11.857493809399999</c:v>
                </c:pt>
                <c:pt idx="7794">
                  <c:v>-9.7218979265000005</c:v>
                </c:pt>
                <c:pt idx="7795">
                  <c:v>1.6963671274000001</c:v>
                </c:pt>
                <c:pt idx="7796">
                  <c:v>4.2917235595000003</c:v>
                </c:pt>
                <c:pt idx="7797">
                  <c:v>-9.8545121696999995</c:v>
                </c:pt>
                <c:pt idx="7798">
                  <c:v>3.7198511788999999</c:v>
                </c:pt>
                <c:pt idx="7799">
                  <c:v>3.4081220075999998</c:v>
                </c:pt>
                <c:pt idx="7800">
                  <c:v>-11.1581736933</c:v>
                </c:pt>
                <c:pt idx="7801">
                  <c:v>2.7555375964</c:v>
                </c:pt>
                <c:pt idx="7802">
                  <c:v>3.9712193355999998</c:v>
                </c:pt>
                <c:pt idx="7803">
                  <c:v>2.9225335110000001</c:v>
                </c:pt>
                <c:pt idx="7804">
                  <c:v>-11.2806964843</c:v>
                </c:pt>
                <c:pt idx="7805">
                  <c:v>5.2225496655999999</c:v>
                </c:pt>
                <c:pt idx="7806">
                  <c:v>0.43698982879999998</c:v>
                </c:pt>
                <c:pt idx="7807">
                  <c:v>1.8317124848999999</c:v>
                </c:pt>
                <c:pt idx="7808">
                  <c:v>4.7425149952999996</c:v>
                </c:pt>
                <c:pt idx="7809">
                  <c:v>-10.100405734100001</c:v>
                </c:pt>
                <c:pt idx="7810">
                  <c:v>-11.495585739399999</c:v>
                </c:pt>
                <c:pt idx="7811">
                  <c:v>2.8074473050000002</c:v>
                </c:pt>
                <c:pt idx="7812">
                  <c:v>3.6178471351999999</c:v>
                </c:pt>
                <c:pt idx="7813">
                  <c:v>5.179195386</c:v>
                </c:pt>
                <c:pt idx="7814">
                  <c:v>2.4687745199000002</c:v>
                </c:pt>
                <c:pt idx="7815">
                  <c:v>1.5436243600999999</c:v>
                </c:pt>
                <c:pt idx="7816">
                  <c:v>5.6704511331000003</c:v>
                </c:pt>
                <c:pt idx="7817">
                  <c:v>3.7224100886999998</c:v>
                </c:pt>
                <c:pt idx="7818">
                  <c:v>-9.6775485616000001</c:v>
                </c:pt>
                <c:pt idx="7819">
                  <c:v>4.3648310308999996</c:v>
                </c:pt>
                <c:pt idx="7820">
                  <c:v>2.5720507911000001</c:v>
                </c:pt>
                <c:pt idx="7821">
                  <c:v>3.4744090355999999</c:v>
                </c:pt>
                <c:pt idx="7822">
                  <c:v>-11.019939227</c:v>
                </c:pt>
                <c:pt idx="7823">
                  <c:v>1.6183763162</c:v>
                </c:pt>
                <c:pt idx="7824">
                  <c:v>2.0397513483999998</c:v>
                </c:pt>
                <c:pt idx="7825">
                  <c:v>3.6719775383000002</c:v>
                </c:pt>
                <c:pt idx="7826">
                  <c:v>-1.4631947206</c:v>
                </c:pt>
                <c:pt idx="7827">
                  <c:v>3.3541232779999999</c:v>
                </c:pt>
                <c:pt idx="7828">
                  <c:v>2.9383369929000001</c:v>
                </c:pt>
                <c:pt idx="7829">
                  <c:v>4.6528537133999999</c:v>
                </c:pt>
                <c:pt idx="7830">
                  <c:v>4.4651898743</c:v>
                </c:pt>
                <c:pt idx="7831">
                  <c:v>-8.4808081163000004</c:v>
                </c:pt>
                <c:pt idx="7832">
                  <c:v>-10.8339472588</c:v>
                </c:pt>
                <c:pt idx="7833">
                  <c:v>-8.2886387572999993</c:v>
                </c:pt>
                <c:pt idx="7834">
                  <c:v>-10.8487053526</c:v>
                </c:pt>
                <c:pt idx="7835">
                  <c:v>-9.3786802722000004</c:v>
                </c:pt>
                <c:pt idx="7836">
                  <c:v>2.2195049045999999</c:v>
                </c:pt>
                <c:pt idx="7837">
                  <c:v>-9.9128508554000003</c:v>
                </c:pt>
                <c:pt idx="7838">
                  <c:v>2.503038101</c:v>
                </c:pt>
                <c:pt idx="7839">
                  <c:v>3.7736804786000002</c:v>
                </c:pt>
                <c:pt idx="7840">
                  <c:v>-9.1972764765000008</c:v>
                </c:pt>
                <c:pt idx="7841">
                  <c:v>-11.2564012763</c:v>
                </c:pt>
                <c:pt idx="7842">
                  <c:v>1.4968361605</c:v>
                </c:pt>
                <c:pt idx="7843">
                  <c:v>-11.3963388777</c:v>
                </c:pt>
                <c:pt idx="7844">
                  <c:v>2.6920683089000002</c:v>
                </c:pt>
                <c:pt idx="7845">
                  <c:v>-11.735452822199999</c:v>
                </c:pt>
                <c:pt idx="7846">
                  <c:v>2.2945919075000001</c:v>
                </c:pt>
                <c:pt idx="7847">
                  <c:v>2.3724272478000001</c:v>
                </c:pt>
                <c:pt idx="7848">
                  <c:v>1.5195054720000001</c:v>
                </c:pt>
                <c:pt idx="7849">
                  <c:v>3.0618464851999998</c:v>
                </c:pt>
                <c:pt idx="7850">
                  <c:v>3.1120897870999999</c:v>
                </c:pt>
                <c:pt idx="7851">
                  <c:v>4.1522671717000001</c:v>
                </c:pt>
                <c:pt idx="7852">
                  <c:v>1.5880848890000001</c:v>
                </c:pt>
                <c:pt idx="7853">
                  <c:v>3.6225502194999999</c:v>
                </c:pt>
                <c:pt idx="7854">
                  <c:v>-9.9356168981999993</c:v>
                </c:pt>
                <c:pt idx="7855">
                  <c:v>2.7734297132000001</c:v>
                </c:pt>
                <c:pt idx="7856">
                  <c:v>2.7763404140999999</c:v>
                </c:pt>
                <c:pt idx="7857">
                  <c:v>2.195965578</c:v>
                </c:pt>
                <c:pt idx="7858">
                  <c:v>-11.061499290900001</c:v>
                </c:pt>
                <c:pt idx="7859">
                  <c:v>-9.8008734256000007</c:v>
                </c:pt>
                <c:pt idx="7860">
                  <c:v>3.2945120010000002</c:v>
                </c:pt>
                <c:pt idx="7861">
                  <c:v>1.3468372489</c:v>
                </c:pt>
                <c:pt idx="7862">
                  <c:v>4.2217109234999999</c:v>
                </c:pt>
                <c:pt idx="7863">
                  <c:v>-9.3326429751000006</c:v>
                </c:pt>
                <c:pt idx="7864">
                  <c:v>4.0615821525999998</c:v>
                </c:pt>
                <c:pt idx="7865">
                  <c:v>-10.714832185000001</c:v>
                </c:pt>
                <c:pt idx="7866">
                  <c:v>3.0911917232000001</c:v>
                </c:pt>
                <c:pt idx="7867">
                  <c:v>4.1841408272000002</c:v>
                </c:pt>
                <c:pt idx="7868">
                  <c:v>2.9614066596000002</c:v>
                </c:pt>
                <c:pt idx="7869">
                  <c:v>5.2172165698999997</c:v>
                </c:pt>
                <c:pt idx="7870">
                  <c:v>2.6874857697999999</c:v>
                </c:pt>
                <c:pt idx="7871">
                  <c:v>2.9763243648</c:v>
                </c:pt>
                <c:pt idx="7872">
                  <c:v>-13.3490532001</c:v>
                </c:pt>
                <c:pt idx="7873">
                  <c:v>3.1990088696000001</c:v>
                </c:pt>
                <c:pt idx="7874">
                  <c:v>-10.607576997900001</c:v>
                </c:pt>
                <c:pt idx="7875">
                  <c:v>2.8480638908000002</c:v>
                </c:pt>
                <c:pt idx="7876">
                  <c:v>1.3124944584</c:v>
                </c:pt>
                <c:pt idx="7877">
                  <c:v>3.5570616504000001</c:v>
                </c:pt>
                <c:pt idx="7878">
                  <c:v>-12.0014738705</c:v>
                </c:pt>
                <c:pt idx="7879">
                  <c:v>-10.3656308443</c:v>
                </c:pt>
                <c:pt idx="7880">
                  <c:v>-10.841786534400001</c:v>
                </c:pt>
                <c:pt idx="7881">
                  <c:v>-9.8199897283999995</c:v>
                </c:pt>
                <c:pt idx="7882">
                  <c:v>-11.2334627973</c:v>
                </c:pt>
                <c:pt idx="7883">
                  <c:v>-10.921336442699999</c:v>
                </c:pt>
                <c:pt idx="7884">
                  <c:v>1.5031247700999999</c:v>
                </c:pt>
                <c:pt idx="7885">
                  <c:v>4.9235929877000002</c:v>
                </c:pt>
                <c:pt idx="7886">
                  <c:v>0.95022002270000006</c:v>
                </c:pt>
                <c:pt idx="7887">
                  <c:v>3.7866110438999998</c:v>
                </c:pt>
                <c:pt idx="7888">
                  <c:v>2.5067056392999998</c:v>
                </c:pt>
                <c:pt idx="7889">
                  <c:v>-9.6368935879999995</c:v>
                </c:pt>
                <c:pt idx="7890">
                  <c:v>-9.0226720869000001</c:v>
                </c:pt>
                <c:pt idx="7891">
                  <c:v>-8.0673158011999995</c:v>
                </c:pt>
                <c:pt idx="7892">
                  <c:v>2.9764134721</c:v>
                </c:pt>
                <c:pt idx="7893">
                  <c:v>3.4365887335999998</c:v>
                </c:pt>
                <c:pt idx="7894">
                  <c:v>1.0713521284</c:v>
                </c:pt>
                <c:pt idx="7895">
                  <c:v>-9.7901420923</c:v>
                </c:pt>
                <c:pt idx="7896">
                  <c:v>2.2033093132000001</c:v>
                </c:pt>
                <c:pt idx="7897">
                  <c:v>2.4089660374999999</c:v>
                </c:pt>
                <c:pt idx="7898">
                  <c:v>-10.8530085237</c:v>
                </c:pt>
                <c:pt idx="7899">
                  <c:v>1.7985169668000001</c:v>
                </c:pt>
                <c:pt idx="7900">
                  <c:v>1.2290794951999999</c:v>
                </c:pt>
                <c:pt idx="7901">
                  <c:v>-11.082093113000001</c:v>
                </c:pt>
                <c:pt idx="7902">
                  <c:v>2.1761359015999999</c:v>
                </c:pt>
                <c:pt idx="7903">
                  <c:v>-9.7271369660999998</c:v>
                </c:pt>
                <c:pt idx="7904">
                  <c:v>-10.674913589499999</c:v>
                </c:pt>
                <c:pt idx="7905">
                  <c:v>-10.3701603651</c:v>
                </c:pt>
                <c:pt idx="7906">
                  <c:v>4.5138473299999999</c:v>
                </c:pt>
                <c:pt idx="7907">
                  <c:v>0.78120301609999998</c:v>
                </c:pt>
                <c:pt idx="7908">
                  <c:v>1.2419503631</c:v>
                </c:pt>
                <c:pt idx="7909">
                  <c:v>3.2001911443000002</c:v>
                </c:pt>
                <c:pt idx="7910">
                  <c:v>2.6886829258999998</c:v>
                </c:pt>
                <c:pt idx="7911">
                  <c:v>-9.0634054241000008</c:v>
                </c:pt>
                <c:pt idx="7912">
                  <c:v>1.6752143722999999</c:v>
                </c:pt>
                <c:pt idx="7913">
                  <c:v>4.5026510625</c:v>
                </c:pt>
                <c:pt idx="7914">
                  <c:v>1.9833801733</c:v>
                </c:pt>
                <c:pt idx="7915">
                  <c:v>-11.295903854600001</c:v>
                </c:pt>
                <c:pt idx="7916">
                  <c:v>-11.626525768800001</c:v>
                </c:pt>
                <c:pt idx="7917">
                  <c:v>0.78323999180000003</c:v>
                </c:pt>
                <c:pt idx="7918">
                  <c:v>-9.2438238754000004</c:v>
                </c:pt>
                <c:pt idx="7919">
                  <c:v>3.8994661235999999</c:v>
                </c:pt>
                <c:pt idx="7920">
                  <c:v>-8.6743697525000005</c:v>
                </c:pt>
                <c:pt idx="7921">
                  <c:v>2.3840256433000002</c:v>
                </c:pt>
                <c:pt idx="7922">
                  <c:v>-0.10204464670000001</c:v>
                </c:pt>
                <c:pt idx="7923">
                  <c:v>2.8032693130999999</c:v>
                </c:pt>
                <c:pt idx="7924">
                  <c:v>-12.412410940899999</c:v>
                </c:pt>
                <c:pt idx="7925">
                  <c:v>-9.4505471930000002</c:v>
                </c:pt>
                <c:pt idx="7926">
                  <c:v>1.1092192166999999</c:v>
                </c:pt>
                <c:pt idx="7927">
                  <c:v>3.0636553839</c:v>
                </c:pt>
                <c:pt idx="7928">
                  <c:v>1.8484905954999999</c:v>
                </c:pt>
                <c:pt idx="7929">
                  <c:v>-10.5878482215</c:v>
                </c:pt>
                <c:pt idx="7930">
                  <c:v>1.3136565973000001</c:v>
                </c:pt>
                <c:pt idx="7931">
                  <c:v>1.672253115</c:v>
                </c:pt>
                <c:pt idx="7932">
                  <c:v>1.5752796749</c:v>
                </c:pt>
                <c:pt idx="7933">
                  <c:v>-11.797059858500001</c:v>
                </c:pt>
                <c:pt idx="7934">
                  <c:v>-11.479520732199999</c:v>
                </c:pt>
                <c:pt idx="7935">
                  <c:v>3.5873032755000001</c:v>
                </c:pt>
                <c:pt idx="7936">
                  <c:v>2.6965371489000001</c:v>
                </c:pt>
                <c:pt idx="7937">
                  <c:v>3.2112827217</c:v>
                </c:pt>
                <c:pt idx="7938">
                  <c:v>-10.7508553484</c:v>
                </c:pt>
                <c:pt idx="7939">
                  <c:v>2.5116758263999999</c:v>
                </c:pt>
                <c:pt idx="7940">
                  <c:v>2.6581875206999999</c:v>
                </c:pt>
                <c:pt idx="7941">
                  <c:v>1.3916439657999999</c:v>
                </c:pt>
                <c:pt idx="7942">
                  <c:v>-10.4379155942</c:v>
                </c:pt>
                <c:pt idx="7943">
                  <c:v>6.2199395710000003</c:v>
                </c:pt>
                <c:pt idx="7944">
                  <c:v>3.2557286670000001</c:v>
                </c:pt>
                <c:pt idx="7945">
                  <c:v>3.2689586828000001</c:v>
                </c:pt>
                <c:pt idx="7946">
                  <c:v>2.6291286089999999</c:v>
                </c:pt>
                <c:pt idx="7947">
                  <c:v>-11.450199122100001</c:v>
                </c:pt>
                <c:pt idx="7948">
                  <c:v>2.1064193000000002</c:v>
                </c:pt>
                <c:pt idx="7949">
                  <c:v>3.4700100418000002</c:v>
                </c:pt>
                <c:pt idx="7950">
                  <c:v>4.7415026036999999</c:v>
                </c:pt>
                <c:pt idx="7951">
                  <c:v>3.4199140592999999</c:v>
                </c:pt>
                <c:pt idx="7952">
                  <c:v>2.2520880655000002</c:v>
                </c:pt>
                <c:pt idx="7953">
                  <c:v>-10.7508438586</c:v>
                </c:pt>
                <c:pt idx="7954">
                  <c:v>3.9498802845999998</c:v>
                </c:pt>
                <c:pt idx="7955">
                  <c:v>-11.168890151599999</c:v>
                </c:pt>
                <c:pt idx="7956">
                  <c:v>4.6965558495000002</c:v>
                </c:pt>
                <c:pt idx="7957">
                  <c:v>-8.5869948037999997</c:v>
                </c:pt>
                <c:pt idx="7958">
                  <c:v>-11.8770591651</c:v>
                </c:pt>
                <c:pt idx="7959">
                  <c:v>2.0927404943000001</c:v>
                </c:pt>
                <c:pt idx="7960">
                  <c:v>-10.452851796699999</c:v>
                </c:pt>
                <c:pt idx="7961">
                  <c:v>4.2939098050000002</c:v>
                </c:pt>
                <c:pt idx="7962">
                  <c:v>2.2564725469</c:v>
                </c:pt>
                <c:pt idx="7963">
                  <c:v>3.5784487274000001</c:v>
                </c:pt>
                <c:pt idx="7964">
                  <c:v>-9.8574552020000006</c:v>
                </c:pt>
                <c:pt idx="7965">
                  <c:v>2.97710747</c:v>
                </c:pt>
                <c:pt idx="7966">
                  <c:v>3.4246569224000001</c:v>
                </c:pt>
                <c:pt idx="7967">
                  <c:v>2.9515894335000001</c:v>
                </c:pt>
                <c:pt idx="7968">
                  <c:v>4.8661353596000003</c:v>
                </c:pt>
                <c:pt idx="7969">
                  <c:v>3.5962657192999998</c:v>
                </c:pt>
                <c:pt idx="7970">
                  <c:v>4.5775398036999997</c:v>
                </c:pt>
                <c:pt idx="7971">
                  <c:v>-10.006596873299999</c:v>
                </c:pt>
                <c:pt idx="7972">
                  <c:v>3.0330635928</c:v>
                </c:pt>
                <c:pt idx="7973">
                  <c:v>4.3927817956000004</c:v>
                </c:pt>
                <c:pt idx="7974">
                  <c:v>-10.212460009899999</c:v>
                </c:pt>
                <c:pt idx="7975">
                  <c:v>1.6878979032000001</c:v>
                </c:pt>
                <c:pt idx="7976">
                  <c:v>1.1278155103</c:v>
                </c:pt>
                <c:pt idx="7977">
                  <c:v>2.6624297411</c:v>
                </c:pt>
                <c:pt idx="7978">
                  <c:v>3.3335942097000002</c:v>
                </c:pt>
                <c:pt idx="7979">
                  <c:v>2.3849512853000001</c:v>
                </c:pt>
                <c:pt idx="7980">
                  <c:v>3.210562951</c:v>
                </c:pt>
                <c:pt idx="7981">
                  <c:v>1.4561871247</c:v>
                </c:pt>
                <c:pt idx="7982">
                  <c:v>1.5368969685</c:v>
                </c:pt>
                <c:pt idx="7983">
                  <c:v>2.7129896899000001</c:v>
                </c:pt>
                <c:pt idx="7984">
                  <c:v>5.3256210104999999</c:v>
                </c:pt>
                <c:pt idx="7985">
                  <c:v>1.5785690194999999</c:v>
                </c:pt>
                <c:pt idx="7986">
                  <c:v>3.2735935782999999</c:v>
                </c:pt>
                <c:pt idx="7987">
                  <c:v>-12.3256268019</c:v>
                </c:pt>
                <c:pt idx="7988">
                  <c:v>4.5362813031</c:v>
                </c:pt>
                <c:pt idx="7989">
                  <c:v>2.5686709223999999</c:v>
                </c:pt>
                <c:pt idx="7990">
                  <c:v>2.3007330020999999</c:v>
                </c:pt>
                <c:pt idx="7991">
                  <c:v>2.0049585632000002</c:v>
                </c:pt>
                <c:pt idx="7992">
                  <c:v>3.6405310412</c:v>
                </c:pt>
                <c:pt idx="7993">
                  <c:v>2.6547255706000001</c:v>
                </c:pt>
                <c:pt idx="7994">
                  <c:v>4.0429357757000002</c:v>
                </c:pt>
                <c:pt idx="7995">
                  <c:v>3.5675990536</c:v>
                </c:pt>
                <c:pt idx="7996">
                  <c:v>-9.5930508075999992</c:v>
                </c:pt>
                <c:pt idx="7997">
                  <c:v>2.2193078526000001</c:v>
                </c:pt>
                <c:pt idx="7998">
                  <c:v>-11.1456680554</c:v>
                </c:pt>
                <c:pt idx="7999">
                  <c:v>1.5972030827000001</c:v>
                </c:pt>
                <c:pt idx="8000">
                  <c:v>0.65446364639999999</c:v>
                </c:pt>
                <c:pt idx="8001">
                  <c:v>3.2285509817000002</c:v>
                </c:pt>
                <c:pt idx="8002">
                  <c:v>3.7811683927000002</c:v>
                </c:pt>
                <c:pt idx="8003">
                  <c:v>-11.254771725199999</c:v>
                </c:pt>
                <c:pt idx="8004">
                  <c:v>-9.6057146408000005</c:v>
                </c:pt>
                <c:pt idx="8005">
                  <c:v>1.5964110701000001</c:v>
                </c:pt>
                <c:pt idx="8006">
                  <c:v>2.9974915031</c:v>
                </c:pt>
                <c:pt idx="8007">
                  <c:v>2.7406481139999999</c:v>
                </c:pt>
                <c:pt idx="8008">
                  <c:v>-10.9023663198</c:v>
                </c:pt>
                <c:pt idx="8009">
                  <c:v>3.8119893135999998</c:v>
                </c:pt>
                <c:pt idx="8010">
                  <c:v>1.7658940883000001</c:v>
                </c:pt>
                <c:pt idx="8011">
                  <c:v>4.3110427609000004</c:v>
                </c:pt>
                <c:pt idx="8012">
                  <c:v>3.4722572178000002</c:v>
                </c:pt>
                <c:pt idx="8013">
                  <c:v>-11.5413956106</c:v>
                </c:pt>
                <c:pt idx="8014">
                  <c:v>2.6503608685</c:v>
                </c:pt>
                <c:pt idx="8015">
                  <c:v>1.108090397</c:v>
                </c:pt>
                <c:pt idx="8016">
                  <c:v>3.3900653644999998</c:v>
                </c:pt>
                <c:pt idx="8017">
                  <c:v>-10.530144436800001</c:v>
                </c:pt>
                <c:pt idx="8018">
                  <c:v>0.50659322689999997</c:v>
                </c:pt>
                <c:pt idx="8019">
                  <c:v>3.9628536231</c:v>
                </c:pt>
                <c:pt idx="8020">
                  <c:v>-10.576274954200001</c:v>
                </c:pt>
                <c:pt idx="8021">
                  <c:v>-11.6186603813</c:v>
                </c:pt>
                <c:pt idx="8022">
                  <c:v>1.5957745738</c:v>
                </c:pt>
                <c:pt idx="8023">
                  <c:v>1.7742575972000001</c:v>
                </c:pt>
                <c:pt idx="8024">
                  <c:v>2.7699413614999999</c:v>
                </c:pt>
                <c:pt idx="8025">
                  <c:v>4.3623872592000001</c:v>
                </c:pt>
                <c:pt idx="8026">
                  <c:v>1.7000666233999999</c:v>
                </c:pt>
                <c:pt idx="8027">
                  <c:v>-9.7424208902</c:v>
                </c:pt>
                <c:pt idx="8028">
                  <c:v>3.4104349576000001</c:v>
                </c:pt>
                <c:pt idx="8029">
                  <c:v>3.471930575</c:v>
                </c:pt>
                <c:pt idx="8030">
                  <c:v>-9.2465786911999999</c:v>
                </c:pt>
                <c:pt idx="8031">
                  <c:v>3.4653441439999999</c:v>
                </c:pt>
                <c:pt idx="8032">
                  <c:v>-9.6170910688000006</c:v>
                </c:pt>
                <c:pt idx="8033">
                  <c:v>4.6069532527000003</c:v>
                </c:pt>
                <c:pt idx="8034">
                  <c:v>2.0154948360999998</c:v>
                </c:pt>
                <c:pt idx="8035">
                  <c:v>-0.71215317739999995</c:v>
                </c:pt>
                <c:pt idx="8036">
                  <c:v>0.63659137300000002</c:v>
                </c:pt>
                <c:pt idx="8037">
                  <c:v>-10.900469985300001</c:v>
                </c:pt>
                <c:pt idx="8038">
                  <c:v>2.2790084751999999</c:v>
                </c:pt>
                <c:pt idx="8039">
                  <c:v>-12.7483469676</c:v>
                </c:pt>
                <c:pt idx="8040">
                  <c:v>-10.934782527699999</c:v>
                </c:pt>
                <c:pt idx="8041">
                  <c:v>-11.517244830499999</c:v>
                </c:pt>
                <c:pt idx="8042">
                  <c:v>3.0899109136999998</c:v>
                </c:pt>
                <c:pt idx="8043">
                  <c:v>-9.5228073994999995</c:v>
                </c:pt>
                <c:pt idx="8044">
                  <c:v>2.0495726925</c:v>
                </c:pt>
                <c:pt idx="8045">
                  <c:v>2.9222699507000001</c:v>
                </c:pt>
                <c:pt idx="8046">
                  <c:v>-9.1358559701999997</c:v>
                </c:pt>
                <c:pt idx="8047">
                  <c:v>4.4050327916000001</c:v>
                </c:pt>
                <c:pt idx="8048">
                  <c:v>3.8273142504000002</c:v>
                </c:pt>
                <c:pt idx="8049">
                  <c:v>3.6408888527999999</c:v>
                </c:pt>
                <c:pt idx="8050">
                  <c:v>2.947123881</c:v>
                </c:pt>
                <c:pt idx="8051">
                  <c:v>-10.8170045955</c:v>
                </c:pt>
                <c:pt idx="8052">
                  <c:v>4.7466265778999999</c:v>
                </c:pt>
                <c:pt idx="8053">
                  <c:v>1.8883238905999999</c:v>
                </c:pt>
                <c:pt idx="8054">
                  <c:v>-10.7030424115</c:v>
                </c:pt>
                <c:pt idx="8055">
                  <c:v>3.6927681797999998</c:v>
                </c:pt>
                <c:pt idx="8056">
                  <c:v>1.4213825165</c:v>
                </c:pt>
                <c:pt idx="8057">
                  <c:v>3.0750727466000001</c:v>
                </c:pt>
                <c:pt idx="8058">
                  <c:v>4.5704111734000001</c:v>
                </c:pt>
                <c:pt idx="8059">
                  <c:v>-7.3041231400000003E-2</c:v>
                </c:pt>
                <c:pt idx="8060">
                  <c:v>1.5821132943</c:v>
                </c:pt>
                <c:pt idx="8061">
                  <c:v>3.159426678</c:v>
                </c:pt>
                <c:pt idx="8062">
                  <c:v>3.3342919920999998</c:v>
                </c:pt>
                <c:pt idx="8063">
                  <c:v>1.4057554538000001</c:v>
                </c:pt>
                <c:pt idx="8064">
                  <c:v>4.8000643766</c:v>
                </c:pt>
                <c:pt idx="8065">
                  <c:v>0.57373387919999996</c:v>
                </c:pt>
                <c:pt idx="8066">
                  <c:v>2.6957879340000002</c:v>
                </c:pt>
                <c:pt idx="8067">
                  <c:v>4.3141461891999997</c:v>
                </c:pt>
                <c:pt idx="8068">
                  <c:v>0.61492101320000003</c:v>
                </c:pt>
                <c:pt idx="8069">
                  <c:v>3.7764242978000002</c:v>
                </c:pt>
                <c:pt idx="8070">
                  <c:v>2.5353106826</c:v>
                </c:pt>
                <c:pt idx="8071">
                  <c:v>2.7393490485999998</c:v>
                </c:pt>
                <c:pt idx="8072">
                  <c:v>4.4342938785000001</c:v>
                </c:pt>
                <c:pt idx="8073">
                  <c:v>-13.1862236907</c:v>
                </c:pt>
                <c:pt idx="8074">
                  <c:v>-10.1338361475</c:v>
                </c:pt>
                <c:pt idx="8075">
                  <c:v>3.3307536208999999</c:v>
                </c:pt>
                <c:pt idx="8076">
                  <c:v>4.5847400125000002</c:v>
                </c:pt>
                <c:pt idx="8077">
                  <c:v>2.6109338171999998</c:v>
                </c:pt>
                <c:pt idx="8078">
                  <c:v>3.9941737173999998</c:v>
                </c:pt>
                <c:pt idx="8079">
                  <c:v>-10.300238013</c:v>
                </c:pt>
                <c:pt idx="8080">
                  <c:v>1.5048779337</c:v>
                </c:pt>
                <c:pt idx="8081">
                  <c:v>1.1741020307000001</c:v>
                </c:pt>
                <c:pt idx="8082">
                  <c:v>3.7200127853999998</c:v>
                </c:pt>
                <c:pt idx="8083">
                  <c:v>-10.335544560200001</c:v>
                </c:pt>
                <c:pt idx="8084">
                  <c:v>-10.816293247100001</c:v>
                </c:pt>
                <c:pt idx="8085">
                  <c:v>4.0705185637000003</c:v>
                </c:pt>
                <c:pt idx="8086">
                  <c:v>-10.3670069195</c:v>
                </c:pt>
                <c:pt idx="8087">
                  <c:v>4.0646414810999998</c:v>
                </c:pt>
                <c:pt idx="8088">
                  <c:v>4.3222596678</c:v>
                </c:pt>
                <c:pt idx="8089">
                  <c:v>3.9628357384999999</c:v>
                </c:pt>
                <c:pt idx="8090">
                  <c:v>2.2530459208</c:v>
                </c:pt>
                <c:pt idx="8091">
                  <c:v>3.6985543033999999</c:v>
                </c:pt>
                <c:pt idx="8092">
                  <c:v>-11.8673842199</c:v>
                </c:pt>
                <c:pt idx="8093">
                  <c:v>-10.469798367999999</c:v>
                </c:pt>
                <c:pt idx="8094">
                  <c:v>2.5265256587999998</c:v>
                </c:pt>
                <c:pt idx="8095">
                  <c:v>3.8604078515000002</c:v>
                </c:pt>
                <c:pt idx="8096">
                  <c:v>3.3682554605999999</c:v>
                </c:pt>
                <c:pt idx="8097">
                  <c:v>-9.7855174797999993</c:v>
                </c:pt>
                <c:pt idx="8098">
                  <c:v>2.3702549667000001</c:v>
                </c:pt>
                <c:pt idx="8099">
                  <c:v>1.6553968261000001</c:v>
                </c:pt>
                <c:pt idx="8100">
                  <c:v>2.8258285357999999</c:v>
                </c:pt>
                <c:pt idx="8101">
                  <c:v>-10.409184746099999</c:v>
                </c:pt>
                <c:pt idx="8102">
                  <c:v>2.5248607435000001</c:v>
                </c:pt>
                <c:pt idx="8103">
                  <c:v>3.9841906102000002</c:v>
                </c:pt>
                <c:pt idx="8104">
                  <c:v>-9.9942552522000003</c:v>
                </c:pt>
                <c:pt idx="8105">
                  <c:v>4.8390282648999996</c:v>
                </c:pt>
                <c:pt idx="8106">
                  <c:v>2.1204356205999999</c:v>
                </c:pt>
                <c:pt idx="8107">
                  <c:v>-10.6673470969</c:v>
                </c:pt>
                <c:pt idx="8108">
                  <c:v>2.0219055068</c:v>
                </c:pt>
                <c:pt idx="8109">
                  <c:v>1.3462237915999999</c:v>
                </c:pt>
                <c:pt idx="8110">
                  <c:v>-10.656974846000001</c:v>
                </c:pt>
                <c:pt idx="8111">
                  <c:v>2.4477291003000001</c:v>
                </c:pt>
                <c:pt idx="8112">
                  <c:v>1.9090600177999999</c:v>
                </c:pt>
                <c:pt idx="8113">
                  <c:v>-11.173202594499999</c:v>
                </c:pt>
                <c:pt idx="8114">
                  <c:v>-10.8915421115</c:v>
                </c:pt>
                <c:pt idx="8115">
                  <c:v>-11.0765745314</c:v>
                </c:pt>
                <c:pt idx="8116">
                  <c:v>1.8222574810000001</c:v>
                </c:pt>
                <c:pt idx="8117">
                  <c:v>-9.8065648674000006</c:v>
                </c:pt>
                <c:pt idx="8118">
                  <c:v>4.3772615146999998</c:v>
                </c:pt>
                <c:pt idx="8119">
                  <c:v>5.127385512</c:v>
                </c:pt>
                <c:pt idx="8120">
                  <c:v>-9.9908749686</c:v>
                </c:pt>
                <c:pt idx="8121">
                  <c:v>1.3953604752</c:v>
                </c:pt>
                <c:pt idx="8122">
                  <c:v>3.1082860714999998</c:v>
                </c:pt>
                <c:pt idx="8123">
                  <c:v>4.4806398559999998</c:v>
                </c:pt>
                <c:pt idx="8124">
                  <c:v>2.5744921479</c:v>
                </c:pt>
                <c:pt idx="8125">
                  <c:v>4.4316002997000004</c:v>
                </c:pt>
                <c:pt idx="8126">
                  <c:v>2.3598490498000002</c:v>
                </c:pt>
                <c:pt idx="8127">
                  <c:v>-10.8172095781</c:v>
                </c:pt>
                <c:pt idx="8128">
                  <c:v>-11.965643888500001</c:v>
                </c:pt>
                <c:pt idx="8129">
                  <c:v>1.6718750754</c:v>
                </c:pt>
                <c:pt idx="8130">
                  <c:v>-9.7484273043999998</c:v>
                </c:pt>
                <c:pt idx="8131">
                  <c:v>3.087136288</c:v>
                </c:pt>
                <c:pt idx="8132">
                  <c:v>-9.7480147485999993</c:v>
                </c:pt>
                <c:pt idx="8133">
                  <c:v>1.7590622441999999</c:v>
                </c:pt>
                <c:pt idx="8134">
                  <c:v>2.1107517982999999</c:v>
                </c:pt>
                <c:pt idx="8135">
                  <c:v>-11.6004884041</c:v>
                </c:pt>
                <c:pt idx="8136">
                  <c:v>2.0549449451999999</c:v>
                </c:pt>
                <c:pt idx="8137">
                  <c:v>-11.641031382</c:v>
                </c:pt>
                <c:pt idx="8138">
                  <c:v>1.9048074444</c:v>
                </c:pt>
                <c:pt idx="8139">
                  <c:v>1.401158965</c:v>
                </c:pt>
                <c:pt idx="8140">
                  <c:v>3.1772345468999998</c:v>
                </c:pt>
                <c:pt idx="8141">
                  <c:v>-9.4077950105999992</c:v>
                </c:pt>
                <c:pt idx="8142">
                  <c:v>0.14569683189999999</c:v>
                </c:pt>
                <c:pt idx="8143">
                  <c:v>3.6525052852000002</c:v>
                </c:pt>
                <c:pt idx="8144">
                  <c:v>1.3113536048000001</c:v>
                </c:pt>
                <c:pt idx="8145">
                  <c:v>1.8777742120000001</c:v>
                </c:pt>
                <c:pt idx="8146">
                  <c:v>-9.8050156434000009</c:v>
                </c:pt>
                <c:pt idx="8147">
                  <c:v>3.1115510268</c:v>
                </c:pt>
                <c:pt idx="8148">
                  <c:v>-9.3403406116000003</c:v>
                </c:pt>
                <c:pt idx="8149">
                  <c:v>-11.0458596669</c:v>
                </c:pt>
                <c:pt idx="8150">
                  <c:v>-9.6669360069000003</c:v>
                </c:pt>
                <c:pt idx="8151">
                  <c:v>4.5189838747</c:v>
                </c:pt>
                <c:pt idx="8152">
                  <c:v>-8.7234043134999997</c:v>
                </c:pt>
                <c:pt idx="8153">
                  <c:v>2.6741349447</c:v>
                </c:pt>
                <c:pt idx="8154">
                  <c:v>-9.3837680499000005</c:v>
                </c:pt>
                <c:pt idx="8155">
                  <c:v>-12.158794114100001</c:v>
                </c:pt>
                <c:pt idx="8156">
                  <c:v>-10.097472869900001</c:v>
                </c:pt>
                <c:pt idx="8157">
                  <c:v>3.1269732114000002</c:v>
                </c:pt>
                <c:pt idx="8158">
                  <c:v>2.8379333881000002</c:v>
                </c:pt>
                <c:pt idx="8159">
                  <c:v>1.5302072479</c:v>
                </c:pt>
                <c:pt idx="8160">
                  <c:v>-10.001377591700001</c:v>
                </c:pt>
                <c:pt idx="8161">
                  <c:v>2.5883426302000001</c:v>
                </c:pt>
                <c:pt idx="8162">
                  <c:v>-11.6875274004</c:v>
                </c:pt>
                <c:pt idx="8163">
                  <c:v>2.3551288448999999</c:v>
                </c:pt>
                <c:pt idx="8164">
                  <c:v>0.71335200190000003</c:v>
                </c:pt>
                <c:pt idx="8165">
                  <c:v>3.2321232676</c:v>
                </c:pt>
                <c:pt idx="8166">
                  <c:v>1.8902652136</c:v>
                </c:pt>
                <c:pt idx="8167">
                  <c:v>1.4413695425999999</c:v>
                </c:pt>
                <c:pt idx="8168">
                  <c:v>0.58952783529999997</c:v>
                </c:pt>
                <c:pt idx="8169">
                  <c:v>3.6816453229000001</c:v>
                </c:pt>
                <c:pt idx="8170">
                  <c:v>2.3080138831000001</c:v>
                </c:pt>
                <c:pt idx="8171">
                  <c:v>4.2617061035999999</c:v>
                </c:pt>
                <c:pt idx="8172">
                  <c:v>4.0015289038999997</c:v>
                </c:pt>
                <c:pt idx="8173">
                  <c:v>3.4479429541000002</c:v>
                </c:pt>
                <c:pt idx="8174">
                  <c:v>-11.945595020300001</c:v>
                </c:pt>
                <c:pt idx="8175">
                  <c:v>-10.620696670999999</c:v>
                </c:pt>
                <c:pt idx="8176">
                  <c:v>-11.1381465943</c:v>
                </c:pt>
                <c:pt idx="8177">
                  <c:v>-12.6167403662</c:v>
                </c:pt>
                <c:pt idx="8178">
                  <c:v>-9.5022095046999997</c:v>
                </c:pt>
                <c:pt idx="8179">
                  <c:v>2.0454153035</c:v>
                </c:pt>
                <c:pt idx="8180">
                  <c:v>-10.274831859100001</c:v>
                </c:pt>
                <c:pt idx="8181">
                  <c:v>-11.691701850699999</c:v>
                </c:pt>
                <c:pt idx="8182">
                  <c:v>3.173483965</c:v>
                </c:pt>
                <c:pt idx="8183">
                  <c:v>3.984253281</c:v>
                </c:pt>
                <c:pt idx="8184">
                  <c:v>2.7030403492000001</c:v>
                </c:pt>
                <c:pt idx="8185">
                  <c:v>-9.2210157269999993</c:v>
                </c:pt>
                <c:pt idx="8186">
                  <c:v>-10.3098371563</c:v>
                </c:pt>
                <c:pt idx="8187">
                  <c:v>1.6426206186000001</c:v>
                </c:pt>
                <c:pt idx="8188">
                  <c:v>2.3751026756</c:v>
                </c:pt>
                <c:pt idx="8189">
                  <c:v>-10.942351560600001</c:v>
                </c:pt>
                <c:pt idx="8190">
                  <c:v>1.3757373813</c:v>
                </c:pt>
                <c:pt idx="8191">
                  <c:v>-0.61197682040000001</c:v>
                </c:pt>
                <c:pt idx="8192">
                  <c:v>-9.3497934362000006</c:v>
                </c:pt>
                <c:pt idx="8193">
                  <c:v>-7.9539647237000004</c:v>
                </c:pt>
                <c:pt idx="8194">
                  <c:v>-10.446936053</c:v>
                </c:pt>
                <c:pt idx="8195">
                  <c:v>0.54821227289999996</c:v>
                </c:pt>
                <c:pt idx="8196">
                  <c:v>1.4583804723</c:v>
                </c:pt>
                <c:pt idx="8197">
                  <c:v>-9.9296348614000003</c:v>
                </c:pt>
                <c:pt idx="8198">
                  <c:v>1.5470202733</c:v>
                </c:pt>
                <c:pt idx="8199">
                  <c:v>1.0862892182999999</c:v>
                </c:pt>
                <c:pt idx="8200">
                  <c:v>4.1997503543999999</c:v>
                </c:pt>
                <c:pt idx="8201">
                  <c:v>-9.5172355477000004</c:v>
                </c:pt>
                <c:pt idx="8202">
                  <c:v>2.7588716052</c:v>
                </c:pt>
                <c:pt idx="8203">
                  <c:v>-11.509876953499999</c:v>
                </c:pt>
                <c:pt idx="8204">
                  <c:v>3.0924583846</c:v>
                </c:pt>
                <c:pt idx="8205">
                  <c:v>1.0005248077</c:v>
                </c:pt>
                <c:pt idx="8206">
                  <c:v>3.8710404447000002</c:v>
                </c:pt>
                <c:pt idx="8207">
                  <c:v>-10.095448856000001</c:v>
                </c:pt>
                <c:pt idx="8208">
                  <c:v>-9.3385693728000003</c:v>
                </c:pt>
                <c:pt idx="8209">
                  <c:v>3.1109604862000002</c:v>
                </c:pt>
                <c:pt idx="8210">
                  <c:v>0.5076596042</c:v>
                </c:pt>
                <c:pt idx="8211">
                  <c:v>4.0832377532999997</c:v>
                </c:pt>
                <c:pt idx="8212">
                  <c:v>-9.3540775032999992</c:v>
                </c:pt>
                <c:pt idx="8213">
                  <c:v>-10.9565414097</c:v>
                </c:pt>
                <c:pt idx="8214">
                  <c:v>2.1079291504</c:v>
                </c:pt>
                <c:pt idx="8215">
                  <c:v>2.7897669920000001</c:v>
                </c:pt>
                <c:pt idx="8216">
                  <c:v>2.8608581887</c:v>
                </c:pt>
                <c:pt idx="8217">
                  <c:v>4.2948913076000004</c:v>
                </c:pt>
                <c:pt idx="8218">
                  <c:v>3.1208089769999998</c:v>
                </c:pt>
                <c:pt idx="8219">
                  <c:v>3.3061636374000001</c:v>
                </c:pt>
                <c:pt idx="8220">
                  <c:v>2.7601349486000002</c:v>
                </c:pt>
                <c:pt idx="8221">
                  <c:v>1.9657349922</c:v>
                </c:pt>
                <c:pt idx="8222">
                  <c:v>2.9802220101999999</c:v>
                </c:pt>
                <c:pt idx="8223">
                  <c:v>3.3765430510000001</c:v>
                </c:pt>
                <c:pt idx="8224">
                  <c:v>-9.6611485457999997</c:v>
                </c:pt>
                <c:pt idx="8225">
                  <c:v>1.8458574828000001</c:v>
                </c:pt>
                <c:pt idx="8226">
                  <c:v>4.4086132566999998</c:v>
                </c:pt>
                <c:pt idx="8227">
                  <c:v>-9.4890370160999993</c:v>
                </c:pt>
                <c:pt idx="8228">
                  <c:v>2.6203144162999998</c:v>
                </c:pt>
                <c:pt idx="8229">
                  <c:v>-10.3958953252</c:v>
                </c:pt>
                <c:pt idx="8230">
                  <c:v>2.3113833555999999</c:v>
                </c:pt>
                <c:pt idx="8231">
                  <c:v>3.5539259564000001</c:v>
                </c:pt>
                <c:pt idx="8232">
                  <c:v>2.1135965988000001</c:v>
                </c:pt>
                <c:pt idx="8233">
                  <c:v>2.038034879</c:v>
                </c:pt>
                <c:pt idx="8234">
                  <c:v>2.7605878507999999</c:v>
                </c:pt>
                <c:pt idx="8235">
                  <c:v>3.6282402844999999</c:v>
                </c:pt>
                <c:pt idx="8236">
                  <c:v>-10.2841437916</c:v>
                </c:pt>
                <c:pt idx="8237">
                  <c:v>1.9661344576999999</c:v>
                </c:pt>
                <c:pt idx="8238">
                  <c:v>1.4508970602</c:v>
                </c:pt>
                <c:pt idx="8239">
                  <c:v>4.9151609451000002</c:v>
                </c:pt>
                <c:pt idx="8240">
                  <c:v>3.5368621705000001</c:v>
                </c:pt>
                <c:pt idx="8241">
                  <c:v>-10.7211097977</c:v>
                </c:pt>
                <c:pt idx="8242">
                  <c:v>2.3648941755999999</c:v>
                </c:pt>
                <c:pt idx="8243">
                  <c:v>2.5911072359</c:v>
                </c:pt>
                <c:pt idx="8244">
                  <c:v>-10.176302555299999</c:v>
                </c:pt>
                <c:pt idx="8245">
                  <c:v>1.1769810107000001</c:v>
                </c:pt>
                <c:pt idx="8246">
                  <c:v>-10.382908909899999</c:v>
                </c:pt>
                <c:pt idx="8247">
                  <c:v>2.8676174676000001</c:v>
                </c:pt>
                <c:pt idx="8248">
                  <c:v>2.3555429780999999</c:v>
                </c:pt>
                <c:pt idx="8249">
                  <c:v>3.2594217562000001</c:v>
                </c:pt>
                <c:pt idx="8250">
                  <c:v>1.8537863938000001</c:v>
                </c:pt>
                <c:pt idx="8251">
                  <c:v>-10.164542041600001</c:v>
                </c:pt>
                <c:pt idx="8252">
                  <c:v>-10.151355365300001</c:v>
                </c:pt>
                <c:pt idx="8253">
                  <c:v>-12.5487115447</c:v>
                </c:pt>
                <c:pt idx="8254">
                  <c:v>3.0164904915999999</c:v>
                </c:pt>
                <c:pt idx="8255">
                  <c:v>3.9588077629999998</c:v>
                </c:pt>
                <c:pt idx="8256">
                  <c:v>3.2262180493999999</c:v>
                </c:pt>
                <c:pt idx="8257">
                  <c:v>3.0669412977000001</c:v>
                </c:pt>
                <c:pt idx="8258">
                  <c:v>4.4929397113</c:v>
                </c:pt>
                <c:pt idx="8259">
                  <c:v>2.8133421864999999</c:v>
                </c:pt>
                <c:pt idx="8260">
                  <c:v>-10.302630737699999</c:v>
                </c:pt>
                <c:pt idx="8261">
                  <c:v>-10.8634457512</c:v>
                </c:pt>
                <c:pt idx="8262">
                  <c:v>3.6095260356000001</c:v>
                </c:pt>
                <c:pt idx="8263">
                  <c:v>2.3816874043</c:v>
                </c:pt>
                <c:pt idx="8264">
                  <c:v>4.7048036491999996</c:v>
                </c:pt>
                <c:pt idx="8265">
                  <c:v>4.8627568767999998</c:v>
                </c:pt>
                <c:pt idx="8266">
                  <c:v>-9.6518840746999999</c:v>
                </c:pt>
                <c:pt idx="8267">
                  <c:v>3.6970350907</c:v>
                </c:pt>
                <c:pt idx="8268">
                  <c:v>2.3838536289999999</c:v>
                </c:pt>
                <c:pt idx="8269">
                  <c:v>2.9121919627000001</c:v>
                </c:pt>
                <c:pt idx="8270">
                  <c:v>3.1603072820999998</c:v>
                </c:pt>
                <c:pt idx="8271">
                  <c:v>4.4901872584999998</c:v>
                </c:pt>
                <c:pt idx="8272">
                  <c:v>3.0718097691000001</c:v>
                </c:pt>
                <c:pt idx="8273">
                  <c:v>3.2349173034000001</c:v>
                </c:pt>
                <c:pt idx="8274">
                  <c:v>3.2874402709999999</c:v>
                </c:pt>
                <c:pt idx="8275">
                  <c:v>4.2209166795000002</c:v>
                </c:pt>
                <c:pt idx="8276">
                  <c:v>-11.1744518839</c:v>
                </c:pt>
                <c:pt idx="8277">
                  <c:v>-9.1820658697000006</c:v>
                </c:pt>
                <c:pt idx="8278">
                  <c:v>3.2024155811999999</c:v>
                </c:pt>
                <c:pt idx="8279">
                  <c:v>-9.9854544994999994</c:v>
                </c:pt>
                <c:pt idx="8280">
                  <c:v>2.8274854458999998</c:v>
                </c:pt>
                <c:pt idx="8281">
                  <c:v>-10.847780606300001</c:v>
                </c:pt>
                <c:pt idx="8282">
                  <c:v>3.4992028777000002</c:v>
                </c:pt>
                <c:pt idx="8283">
                  <c:v>2.1327984766000001</c:v>
                </c:pt>
                <c:pt idx="8284">
                  <c:v>-11.276042953599999</c:v>
                </c:pt>
                <c:pt idx="8285">
                  <c:v>5.4358932116999998</c:v>
                </c:pt>
                <c:pt idx="8286">
                  <c:v>1.8354615078000001</c:v>
                </c:pt>
                <c:pt idx="8287">
                  <c:v>1.6265489963999999</c:v>
                </c:pt>
                <c:pt idx="8288">
                  <c:v>1.7768387252</c:v>
                </c:pt>
                <c:pt idx="8289">
                  <c:v>-11.2992343842</c:v>
                </c:pt>
                <c:pt idx="8290">
                  <c:v>3.5663546015000001</c:v>
                </c:pt>
                <c:pt idx="8291">
                  <c:v>-10.0058490072</c:v>
                </c:pt>
                <c:pt idx="8292">
                  <c:v>3.4422780093999998</c:v>
                </c:pt>
                <c:pt idx="8293">
                  <c:v>3.2617232449000002</c:v>
                </c:pt>
                <c:pt idx="8294">
                  <c:v>3.1682518735</c:v>
                </c:pt>
                <c:pt idx="8295">
                  <c:v>3.9829731639000001</c:v>
                </c:pt>
                <c:pt idx="8296">
                  <c:v>4.2649647566000004</c:v>
                </c:pt>
                <c:pt idx="8297">
                  <c:v>2.2181951149999999</c:v>
                </c:pt>
                <c:pt idx="8298">
                  <c:v>-9.6682697306000005</c:v>
                </c:pt>
                <c:pt idx="8299">
                  <c:v>1.9373263548999999</c:v>
                </c:pt>
                <c:pt idx="8300">
                  <c:v>-10.8559204822</c:v>
                </c:pt>
                <c:pt idx="8301">
                  <c:v>-11.1836218158</c:v>
                </c:pt>
                <c:pt idx="8302">
                  <c:v>4.0790552472000003</c:v>
                </c:pt>
                <c:pt idx="8303">
                  <c:v>3.7917843032</c:v>
                </c:pt>
                <c:pt idx="8304">
                  <c:v>2.463746183</c:v>
                </c:pt>
                <c:pt idx="8305">
                  <c:v>1.4967839396</c:v>
                </c:pt>
                <c:pt idx="8306">
                  <c:v>2.1671399355999998</c:v>
                </c:pt>
                <c:pt idx="8307">
                  <c:v>2.8795549470999999</c:v>
                </c:pt>
                <c:pt idx="8308">
                  <c:v>-10.369079380800001</c:v>
                </c:pt>
                <c:pt idx="8309">
                  <c:v>-11.0463065391</c:v>
                </c:pt>
                <c:pt idx="8310">
                  <c:v>-9.0734430017999994</c:v>
                </c:pt>
                <c:pt idx="8311">
                  <c:v>-11.5622083624</c:v>
                </c:pt>
                <c:pt idx="8312">
                  <c:v>3.1431385704000001</c:v>
                </c:pt>
                <c:pt idx="8313">
                  <c:v>-9.4388692188000007</c:v>
                </c:pt>
                <c:pt idx="8314">
                  <c:v>4.5831600272999999</c:v>
                </c:pt>
                <c:pt idx="8315">
                  <c:v>2.4864878913999999</c:v>
                </c:pt>
                <c:pt idx="8316">
                  <c:v>-9.2189620818000009</c:v>
                </c:pt>
                <c:pt idx="8317">
                  <c:v>-10.314179352</c:v>
                </c:pt>
                <c:pt idx="8318">
                  <c:v>2.3111174778999999</c:v>
                </c:pt>
                <c:pt idx="8319">
                  <c:v>0.45096035109999999</c:v>
                </c:pt>
                <c:pt idx="8320">
                  <c:v>3.5088200616999998</c:v>
                </c:pt>
                <c:pt idx="8321">
                  <c:v>-12.355739702699999</c:v>
                </c:pt>
                <c:pt idx="8322">
                  <c:v>2.8073076175999998</c:v>
                </c:pt>
                <c:pt idx="8323">
                  <c:v>2.9579331269</c:v>
                </c:pt>
                <c:pt idx="8324">
                  <c:v>3.0731405574999999</c:v>
                </c:pt>
                <c:pt idx="8325">
                  <c:v>5.0208719463999998</c:v>
                </c:pt>
                <c:pt idx="8326">
                  <c:v>-10.7827476998</c:v>
                </c:pt>
                <c:pt idx="8327">
                  <c:v>-10.4958267147</c:v>
                </c:pt>
                <c:pt idx="8328">
                  <c:v>2.6860939368999999</c:v>
                </c:pt>
                <c:pt idx="8329">
                  <c:v>0.68297251420000005</c:v>
                </c:pt>
                <c:pt idx="8330">
                  <c:v>2.9972078024000002</c:v>
                </c:pt>
                <c:pt idx="8331">
                  <c:v>1.0471370010000001</c:v>
                </c:pt>
                <c:pt idx="8332">
                  <c:v>3.9517467541000002</c:v>
                </c:pt>
                <c:pt idx="8333">
                  <c:v>3.0377214678</c:v>
                </c:pt>
                <c:pt idx="8334">
                  <c:v>-10.279738719499999</c:v>
                </c:pt>
                <c:pt idx="8335">
                  <c:v>1.9040587486</c:v>
                </c:pt>
                <c:pt idx="8336">
                  <c:v>4.0054802110000001</c:v>
                </c:pt>
                <c:pt idx="8337">
                  <c:v>3.5002536787</c:v>
                </c:pt>
                <c:pt idx="8338">
                  <c:v>2.9777385763000002</c:v>
                </c:pt>
                <c:pt idx="8339">
                  <c:v>-12.3240740103</c:v>
                </c:pt>
                <c:pt idx="8340">
                  <c:v>2.8513387699999999</c:v>
                </c:pt>
                <c:pt idx="8341">
                  <c:v>2.1849984859</c:v>
                </c:pt>
                <c:pt idx="8342">
                  <c:v>2.9172819604</c:v>
                </c:pt>
                <c:pt idx="8343">
                  <c:v>-10.492602485300001</c:v>
                </c:pt>
                <c:pt idx="8344">
                  <c:v>2.8055541895</c:v>
                </c:pt>
                <c:pt idx="8345">
                  <c:v>2.6292266224</c:v>
                </c:pt>
                <c:pt idx="8346">
                  <c:v>-10.809618826499999</c:v>
                </c:pt>
                <c:pt idx="8347">
                  <c:v>2.5680749330000001</c:v>
                </c:pt>
                <c:pt idx="8348">
                  <c:v>1.9129316061999999</c:v>
                </c:pt>
                <c:pt idx="8349">
                  <c:v>2.0479886824000002</c:v>
                </c:pt>
                <c:pt idx="8350">
                  <c:v>3.0626303341000001</c:v>
                </c:pt>
                <c:pt idx="8351">
                  <c:v>1.0838892946000001</c:v>
                </c:pt>
                <c:pt idx="8352">
                  <c:v>4.3767882222000001</c:v>
                </c:pt>
                <c:pt idx="8353">
                  <c:v>0.99187346350000005</c:v>
                </c:pt>
                <c:pt idx="8354">
                  <c:v>-10.5865026965</c:v>
                </c:pt>
                <c:pt idx="8355">
                  <c:v>3.8380406875999999</c:v>
                </c:pt>
                <c:pt idx="8356">
                  <c:v>-11.607604755500001</c:v>
                </c:pt>
                <c:pt idx="8357">
                  <c:v>-10.711078909399999</c:v>
                </c:pt>
                <c:pt idx="8358">
                  <c:v>3.1160072691999998</c:v>
                </c:pt>
                <c:pt idx="8359">
                  <c:v>-9.8068392200000005</c:v>
                </c:pt>
                <c:pt idx="8360">
                  <c:v>4.551125131</c:v>
                </c:pt>
                <c:pt idx="8361">
                  <c:v>-10.5743482305</c:v>
                </c:pt>
                <c:pt idx="8362">
                  <c:v>3.4057046801999999</c:v>
                </c:pt>
                <c:pt idx="8363">
                  <c:v>-10.0934787399</c:v>
                </c:pt>
                <c:pt idx="8364">
                  <c:v>4.6490679640000003</c:v>
                </c:pt>
                <c:pt idx="8365">
                  <c:v>-9.3499368709000006</c:v>
                </c:pt>
                <c:pt idx="8366">
                  <c:v>-12.0405916506</c:v>
                </c:pt>
                <c:pt idx="8367">
                  <c:v>-10.0073081657</c:v>
                </c:pt>
                <c:pt idx="8368">
                  <c:v>-10.5087078244</c:v>
                </c:pt>
                <c:pt idx="8369">
                  <c:v>2.9081154890000001</c:v>
                </c:pt>
                <c:pt idx="8370">
                  <c:v>1.9975798096999999</c:v>
                </c:pt>
                <c:pt idx="8371">
                  <c:v>-9.3948019756000001</c:v>
                </c:pt>
                <c:pt idx="8372">
                  <c:v>2.7165505411000002</c:v>
                </c:pt>
                <c:pt idx="8373">
                  <c:v>1.0741512904999999</c:v>
                </c:pt>
                <c:pt idx="8374">
                  <c:v>-8.5120190616000002</c:v>
                </c:pt>
                <c:pt idx="8375">
                  <c:v>3.5823696914999998</c:v>
                </c:pt>
                <c:pt idx="8376">
                  <c:v>1.1272650313999999</c:v>
                </c:pt>
                <c:pt idx="8377">
                  <c:v>4.8530057775</c:v>
                </c:pt>
                <c:pt idx="8378">
                  <c:v>-11.4880252495</c:v>
                </c:pt>
                <c:pt idx="8379">
                  <c:v>0.45175887260000003</c:v>
                </c:pt>
                <c:pt idx="8380">
                  <c:v>1.8576903466000001</c:v>
                </c:pt>
                <c:pt idx="8381">
                  <c:v>2.7399384899000001</c:v>
                </c:pt>
                <c:pt idx="8382">
                  <c:v>5.3178654590000001</c:v>
                </c:pt>
                <c:pt idx="8383">
                  <c:v>-10.4476799077</c:v>
                </c:pt>
                <c:pt idx="8384">
                  <c:v>4.0370361450000001</c:v>
                </c:pt>
                <c:pt idx="8385">
                  <c:v>-9.2311490537999994</c:v>
                </c:pt>
                <c:pt idx="8386">
                  <c:v>1.6545473022999999</c:v>
                </c:pt>
                <c:pt idx="8387">
                  <c:v>-10.781548234400001</c:v>
                </c:pt>
                <c:pt idx="8388">
                  <c:v>4.5633176827000002</c:v>
                </c:pt>
                <c:pt idx="8389">
                  <c:v>4.0996755443000001</c:v>
                </c:pt>
                <c:pt idx="8390">
                  <c:v>-11.3798730061</c:v>
                </c:pt>
                <c:pt idx="8391">
                  <c:v>3.8212170830000001</c:v>
                </c:pt>
                <c:pt idx="8392">
                  <c:v>5.2235354065999999</c:v>
                </c:pt>
                <c:pt idx="8393">
                  <c:v>2.5108806054000001</c:v>
                </c:pt>
                <c:pt idx="8394">
                  <c:v>3.3941912444</c:v>
                </c:pt>
                <c:pt idx="8395">
                  <c:v>-10.677760064299999</c:v>
                </c:pt>
                <c:pt idx="8396">
                  <c:v>4.3266447792999996</c:v>
                </c:pt>
                <c:pt idx="8397">
                  <c:v>2.9238259671</c:v>
                </c:pt>
                <c:pt idx="8398">
                  <c:v>1.7382610641</c:v>
                </c:pt>
                <c:pt idx="8399">
                  <c:v>-9.5364250668999997</c:v>
                </c:pt>
                <c:pt idx="8400">
                  <c:v>1.2329900877</c:v>
                </c:pt>
                <c:pt idx="8401">
                  <c:v>3.7678954757000001</c:v>
                </c:pt>
                <c:pt idx="8402">
                  <c:v>1.4685924797000001</c:v>
                </c:pt>
                <c:pt idx="8403">
                  <c:v>2.4248653001</c:v>
                </c:pt>
                <c:pt idx="8404">
                  <c:v>4.7563348943000001</c:v>
                </c:pt>
                <c:pt idx="8405">
                  <c:v>-10.047132618999999</c:v>
                </c:pt>
                <c:pt idx="8406">
                  <c:v>2.3108492692999998</c:v>
                </c:pt>
                <c:pt idx="8407">
                  <c:v>1.7412616953</c:v>
                </c:pt>
                <c:pt idx="8408">
                  <c:v>-9.4858461742000006</c:v>
                </c:pt>
                <c:pt idx="8409">
                  <c:v>-9.7109910538000008</c:v>
                </c:pt>
                <c:pt idx="8410">
                  <c:v>-10.308833315499999</c:v>
                </c:pt>
                <c:pt idx="8411">
                  <c:v>2.5169940941000002</c:v>
                </c:pt>
                <c:pt idx="8412">
                  <c:v>1.7108281427000001</c:v>
                </c:pt>
                <c:pt idx="8413">
                  <c:v>2.3285561454999999</c:v>
                </c:pt>
                <c:pt idx="8414">
                  <c:v>-9.7214350483</c:v>
                </c:pt>
                <c:pt idx="8415">
                  <c:v>-10.2004660755</c:v>
                </c:pt>
                <c:pt idx="8416">
                  <c:v>-12.2062372604</c:v>
                </c:pt>
                <c:pt idx="8417">
                  <c:v>-10.9887288582</c:v>
                </c:pt>
                <c:pt idx="8418">
                  <c:v>4.2668422579999996</c:v>
                </c:pt>
                <c:pt idx="8419">
                  <c:v>2.0650890317999999</c:v>
                </c:pt>
                <c:pt idx="8420">
                  <c:v>-11.4417541187</c:v>
                </c:pt>
                <c:pt idx="8421">
                  <c:v>-11.7206673333</c:v>
                </c:pt>
                <c:pt idx="8422">
                  <c:v>3.6363484290999999</c:v>
                </c:pt>
                <c:pt idx="8423">
                  <c:v>3.5331576725999998</c:v>
                </c:pt>
                <c:pt idx="8424">
                  <c:v>-9.8664363467000005</c:v>
                </c:pt>
                <c:pt idx="8425">
                  <c:v>2.0298708089000002</c:v>
                </c:pt>
                <c:pt idx="8426">
                  <c:v>1.3357648439000001</c:v>
                </c:pt>
                <c:pt idx="8427">
                  <c:v>-11.019146359500001</c:v>
                </c:pt>
                <c:pt idx="8428">
                  <c:v>-10.0633936651</c:v>
                </c:pt>
                <c:pt idx="8429">
                  <c:v>-9.9330268160999999</c:v>
                </c:pt>
                <c:pt idx="8430">
                  <c:v>-10.705732638500001</c:v>
                </c:pt>
                <c:pt idx="8431">
                  <c:v>2.8892561279</c:v>
                </c:pt>
                <c:pt idx="8432">
                  <c:v>2.2580865549000002</c:v>
                </c:pt>
                <c:pt idx="8433">
                  <c:v>-11.546914342699999</c:v>
                </c:pt>
                <c:pt idx="8434">
                  <c:v>4.5595658460999999</c:v>
                </c:pt>
                <c:pt idx="8435">
                  <c:v>2.4622122231999999</c:v>
                </c:pt>
                <c:pt idx="8436">
                  <c:v>2.9833929780999999</c:v>
                </c:pt>
                <c:pt idx="8437">
                  <c:v>4.3626305299999997</c:v>
                </c:pt>
                <c:pt idx="8438">
                  <c:v>-9.7069749131999998</c:v>
                </c:pt>
                <c:pt idx="8439">
                  <c:v>3.8006347812999999</c:v>
                </c:pt>
                <c:pt idx="8440">
                  <c:v>2.0803654221999999</c:v>
                </c:pt>
                <c:pt idx="8441">
                  <c:v>2.6233609591999998</c:v>
                </c:pt>
                <c:pt idx="8442">
                  <c:v>-10.088978490000001</c:v>
                </c:pt>
                <c:pt idx="8443">
                  <c:v>-10.9588795841</c:v>
                </c:pt>
                <c:pt idx="8444">
                  <c:v>3.9063153287999999</c:v>
                </c:pt>
                <c:pt idx="8445">
                  <c:v>0.48701243649999998</c:v>
                </c:pt>
                <c:pt idx="8446">
                  <c:v>-9.0918978076000005</c:v>
                </c:pt>
                <c:pt idx="8447">
                  <c:v>2.3771475822000001</c:v>
                </c:pt>
                <c:pt idx="8448">
                  <c:v>2.840345144</c:v>
                </c:pt>
                <c:pt idx="8449">
                  <c:v>3.2296366673999999</c:v>
                </c:pt>
                <c:pt idx="8450">
                  <c:v>-10.092463625200001</c:v>
                </c:pt>
                <c:pt idx="8451">
                  <c:v>1.1099208453</c:v>
                </c:pt>
                <c:pt idx="8452">
                  <c:v>2.7007893745999998</c:v>
                </c:pt>
                <c:pt idx="8453">
                  <c:v>3.4955612018000002</c:v>
                </c:pt>
                <c:pt idx="8454">
                  <c:v>-10.657746792799999</c:v>
                </c:pt>
                <c:pt idx="8455">
                  <c:v>1.9076324568</c:v>
                </c:pt>
                <c:pt idx="8456">
                  <c:v>0.40728401720000001</c:v>
                </c:pt>
                <c:pt idx="8457">
                  <c:v>5.1715294609000004</c:v>
                </c:pt>
                <c:pt idx="8458">
                  <c:v>-10.0577350964</c:v>
                </c:pt>
                <c:pt idx="8459">
                  <c:v>-10.417796558399999</c:v>
                </c:pt>
                <c:pt idx="8460">
                  <c:v>2.3681926021000002</c:v>
                </c:pt>
                <c:pt idx="8461">
                  <c:v>-10.225206637799999</c:v>
                </c:pt>
                <c:pt idx="8462">
                  <c:v>4.2199247431</c:v>
                </c:pt>
                <c:pt idx="8463">
                  <c:v>-10.560079244200001</c:v>
                </c:pt>
                <c:pt idx="8464">
                  <c:v>2.7044567211000001</c:v>
                </c:pt>
                <c:pt idx="8465">
                  <c:v>-9.9213533797999993</c:v>
                </c:pt>
                <c:pt idx="8466">
                  <c:v>-11.5369871116</c:v>
                </c:pt>
                <c:pt idx="8467">
                  <c:v>-10.6076944678</c:v>
                </c:pt>
                <c:pt idx="8468">
                  <c:v>-9.6780506429000006</c:v>
                </c:pt>
                <c:pt idx="8469">
                  <c:v>-9.7925954834999995</c:v>
                </c:pt>
                <c:pt idx="8470">
                  <c:v>2.7879206799</c:v>
                </c:pt>
                <c:pt idx="8471">
                  <c:v>3.4033258955000001</c:v>
                </c:pt>
                <c:pt idx="8472">
                  <c:v>2.6381847298999999</c:v>
                </c:pt>
                <c:pt idx="8473">
                  <c:v>4.041047839</c:v>
                </c:pt>
                <c:pt idx="8474">
                  <c:v>2.6679894634000001</c:v>
                </c:pt>
                <c:pt idx="8475">
                  <c:v>-11.7155936005</c:v>
                </c:pt>
                <c:pt idx="8476">
                  <c:v>3.7341625819000002</c:v>
                </c:pt>
                <c:pt idx="8477">
                  <c:v>3.6297306329999999</c:v>
                </c:pt>
                <c:pt idx="8478">
                  <c:v>3.1117322825999998</c:v>
                </c:pt>
                <c:pt idx="8479">
                  <c:v>4.8380734306999997</c:v>
                </c:pt>
                <c:pt idx="8480">
                  <c:v>2.7193356567000002</c:v>
                </c:pt>
                <c:pt idx="8481">
                  <c:v>-11.7893898551</c:v>
                </c:pt>
                <c:pt idx="8482">
                  <c:v>3.5314941671</c:v>
                </c:pt>
                <c:pt idx="8483">
                  <c:v>1.3311637790999999</c:v>
                </c:pt>
                <c:pt idx="8484">
                  <c:v>-11.241708725100001</c:v>
                </c:pt>
                <c:pt idx="8485">
                  <c:v>1.7788702303999999</c:v>
                </c:pt>
                <c:pt idx="8486">
                  <c:v>1.9277814133</c:v>
                </c:pt>
                <c:pt idx="8487">
                  <c:v>3.7112548854999998</c:v>
                </c:pt>
                <c:pt idx="8488">
                  <c:v>1.5801250477</c:v>
                </c:pt>
                <c:pt idx="8489">
                  <c:v>-8.0116054041999991</c:v>
                </c:pt>
                <c:pt idx="8490">
                  <c:v>3.3332989194999998</c:v>
                </c:pt>
                <c:pt idx="8491">
                  <c:v>-12.0254687881</c:v>
                </c:pt>
                <c:pt idx="8492">
                  <c:v>3.4300928121999998</c:v>
                </c:pt>
                <c:pt idx="8493">
                  <c:v>-12.239284352</c:v>
                </c:pt>
                <c:pt idx="8494">
                  <c:v>-12.0812634337</c:v>
                </c:pt>
                <c:pt idx="8495">
                  <c:v>1.8517021169000001</c:v>
                </c:pt>
                <c:pt idx="8496">
                  <c:v>4.9420888747999996</c:v>
                </c:pt>
                <c:pt idx="8497">
                  <c:v>-11.483423568699999</c:v>
                </c:pt>
                <c:pt idx="8498">
                  <c:v>2.1184110221000001</c:v>
                </c:pt>
                <c:pt idx="8499">
                  <c:v>-10.5854820509</c:v>
                </c:pt>
                <c:pt idx="8500">
                  <c:v>-9.4883308307000007</c:v>
                </c:pt>
                <c:pt idx="8501">
                  <c:v>-12.2291548064</c:v>
                </c:pt>
                <c:pt idx="8502">
                  <c:v>-10.076298340299999</c:v>
                </c:pt>
                <c:pt idx="8503">
                  <c:v>-10.5456015402</c:v>
                </c:pt>
                <c:pt idx="8504">
                  <c:v>-11.7629886431</c:v>
                </c:pt>
                <c:pt idx="8505">
                  <c:v>-11.229957965400001</c:v>
                </c:pt>
                <c:pt idx="8506">
                  <c:v>2.7008202185000001</c:v>
                </c:pt>
                <c:pt idx="8507">
                  <c:v>4.6110120195000004</c:v>
                </c:pt>
                <c:pt idx="8508">
                  <c:v>5.7051702418000003</c:v>
                </c:pt>
                <c:pt idx="8509">
                  <c:v>4.0175853157999999</c:v>
                </c:pt>
                <c:pt idx="8510">
                  <c:v>3.4980716278999999</c:v>
                </c:pt>
                <c:pt idx="8511">
                  <c:v>0.70173031900000005</c:v>
                </c:pt>
                <c:pt idx="8512">
                  <c:v>1.8587640754999999</c:v>
                </c:pt>
                <c:pt idx="8513">
                  <c:v>1.5492707459999999</c:v>
                </c:pt>
                <c:pt idx="8514">
                  <c:v>3.5955449223999998</c:v>
                </c:pt>
                <c:pt idx="8515">
                  <c:v>-11.275680877999999</c:v>
                </c:pt>
                <c:pt idx="8516">
                  <c:v>1.5499567182</c:v>
                </c:pt>
                <c:pt idx="8517">
                  <c:v>3.6870338168000001</c:v>
                </c:pt>
                <c:pt idx="8518">
                  <c:v>2.1055613582000001</c:v>
                </c:pt>
                <c:pt idx="8519">
                  <c:v>-10.524260008300001</c:v>
                </c:pt>
                <c:pt idx="8520">
                  <c:v>0.57675467810000003</c:v>
                </c:pt>
                <c:pt idx="8521">
                  <c:v>-10.4083865091</c:v>
                </c:pt>
                <c:pt idx="8522">
                  <c:v>-9.6161949974999992</c:v>
                </c:pt>
                <c:pt idx="8523">
                  <c:v>5.3988807286</c:v>
                </c:pt>
                <c:pt idx="8524">
                  <c:v>1.3780222952000001</c:v>
                </c:pt>
                <c:pt idx="8525">
                  <c:v>4.8965451189999998</c:v>
                </c:pt>
                <c:pt idx="8526">
                  <c:v>-11.4083116484</c:v>
                </c:pt>
                <c:pt idx="8527">
                  <c:v>1.2345131988</c:v>
                </c:pt>
                <c:pt idx="8528">
                  <c:v>-9.1064052232999995</c:v>
                </c:pt>
                <c:pt idx="8529">
                  <c:v>-9.3193234819999997</c:v>
                </c:pt>
                <c:pt idx="8530">
                  <c:v>1.9322515849999999</c:v>
                </c:pt>
                <c:pt idx="8531">
                  <c:v>-10.297857798800001</c:v>
                </c:pt>
                <c:pt idx="8532">
                  <c:v>-9.5967626993999993</c:v>
                </c:pt>
                <c:pt idx="8533">
                  <c:v>-8.1569462331999993</c:v>
                </c:pt>
                <c:pt idx="8534">
                  <c:v>3.0550262696999999</c:v>
                </c:pt>
                <c:pt idx="8535">
                  <c:v>-10.476811633700001</c:v>
                </c:pt>
                <c:pt idx="8536">
                  <c:v>1.6772542582000001</c:v>
                </c:pt>
                <c:pt idx="8537">
                  <c:v>3.1517125098999998</c:v>
                </c:pt>
                <c:pt idx="8538">
                  <c:v>2.8205449148000001</c:v>
                </c:pt>
                <c:pt idx="8539">
                  <c:v>-10.4817775717</c:v>
                </c:pt>
                <c:pt idx="8540">
                  <c:v>2.88314922</c:v>
                </c:pt>
                <c:pt idx="8541">
                  <c:v>4.2895279511000002</c:v>
                </c:pt>
                <c:pt idx="8542">
                  <c:v>-10.2417088676</c:v>
                </c:pt>
                <c:pt idx="8543">
                  <c:v>-9.0583941643999992</c:v>
                </c:pt>
                <c:pt idx="8544">
                  <c:v>0.96831710059999998</c:v>
                </c:pt>
                <c:pt idx="8545">
                  <c:v>4.4904612992999997</c:v>
                </c:pt>
                <c:pt idx="8546">
                  <c:v>-10.657697468</c:v>
                </c:pt>
                <c:pt idx="8547">
                  <c:v>-10.226163726099999</c:v>
                </c:pt>
                <c:pt idx="8548">
                  <c:v>5.8960175881000003</c:v>
                </c:pt>
                <c:pt idx="8549">
                  <c:v>-11.1688454559</c:v>
                </c:pt>
                <c:pt idx="8550">
                  <c:v>2.7056072565</c:v>
                </c:pt>
                <c:pt idx="8551">
                  <c:v>5.9201382900000002E-2</c:v>
                </c:pt>
                <c:pt idx="8552">
                  <c:v>2.8059969901000001</c:v>
                </c:pt>
                <c:pt idx="8553">
                  <c:v>-10.104664809799999</c:v>
                </c:pt>
                <c:pt idx="8554">
                  <c:v>2.7161276073999998</c:v>
                </c:pt>
                <c:pt idx="8555">
                  <c:v>-9.1416537622000007</c:v>
                </c:pt>
                <c:pt idx="8556">
                  <c:v>1.8006223317000001</c:v>
                </c:pt>
                <c:pt idx="8557">
                  <c:v>3.7626108078999998</c:v>
                </c:pt>
                <c:pt idx="8558">
                  <c:v>5.8250231013000002</c:v>
                </c:pt>
                <c:pt idx="8559">
                  <c:v>-11.835787789599999</c:v>
                </c:pt>
                <c:pt idx="8560">
                  <c:v>0.45806019409999998</c:v>
                </c:pt>
                <c:pt idx="8561">
                  <c:v>3.1077093106999998</c:v>
                </c:pt>
                <c:pt idx="8562">
                  <c:v>2.6298884913</c:v>
                </c:pt>
                <c:pt idx="8563">
                  <c:v>-9.9662725874000007</c:v>
                </c:pt>
                <c:pt idx="8564">
                  <c:v>2.8360864819999998</c:v>
                </c:pt>
                <c:pt idx="8565">
                  <c:v>2.7039756938999999</c:v>
                </c:pt>
                <c:pt idx="8566">
                  <c:v>-11.9527835592</c:v>
                </c:pt>
                <c:pt idx="8567">
                  <c:v>-11.0164850522</c:v>
                </c:pt>
                <c:pt idx="8568">
                  <c:v>4.7800625902</c:v>
                </c:pt>
                <c:pt idx="8569">
                  <c:v>0.44372715810000002</c:v>
                </c:pt>
                <c:pt idx="8570">
                  <c:v>1.4064378742999999</c:v>
                </c:pt>
                <c:pt idx="8571">
                  <c:v>3.7947340693</c:v>
                </c:pt>
                <c:pt idx="8572">
                  <c:v>2.7514878174000001</c:v>
                </c:pt>
                <c:pt idx="8573">
                  <c:v>-10.9134516242</c:v>
                </c:pt>
                <c:pt idx="8574">
                  <c:v>4.8124429620000004</c:v>
                </c:pt>
                <c:pt idx="8575">
                  <c:v>-8.8958147379000003</c:v>
                </c:pt>
                <c:pt idx="8576">
                  <c:v>-10.7423188635</c:v>
                </c:pt>
                <c:pt idx="8577">
                  <c:v>-11.447168832999999</c:v>
                </c:pt>
                <c:pt idx="8578">
                  <c:v>-11.2290183495</c:v>
                </c:pt>
                <c:pt idx="8579">
                  <c:v>1.5049128707999999</c:v>
                </c:pt>
                <c:pt idx="8580">
                  <c:v>-10.2891946146</c:v>
                </c:pt>
                <c:pt idx="8581">
                  <c:v>-11.4511639772</c:v>
                </c:pt>
                <c:pt idx="8582">
                  <c:v>0.95092598409999995</c:v>
                </c:pt>
                <c:pt idx="8583">
                  <c:v>3.0965127457000001</c:v>
                </c:pt>
                <c:pt idx="8584">
                  <c:v>-11.5261929069</c:v>
                </c:pt>
                <c:pt idx="8585">
                  <c:v>-10.328958329000001</c:v>
                </c:pt>
                <c:pt idx="8586">
                  <c:v>-11.6572422807</c:v>
                </c:pt>
                <c:pt idx="8587">
                  <c:v>2.5159381826999998</c:v>
                </c:pt>
                <c:pt idx="8588">
                  <c:v>-10.6200648836</c:v>
                </c:pt>
                <c:pt idx="8589">
                  <c:v>2.9098917294</c:v>
                </c:pt>
                <c:pt idx="8590">
                  <c:v>-10.1277450738</c:v>
                </c:pt>
                <c:pt idx="8591">
                  <c:v>-12.221659499099999</c:v>
                </c:pt>
                <c:pt idx="8592">
                  <c:v>-10.081117439</c:v>
                </c:pt>
                <c:pt idx="8593">
                  <c:v>0.61503102470000004</c:v>
                </c:pt>
                <c:pt idx="8594">
                  <c:v>-12.5139556469</c:v>
                </c:pt>
                <c:pt idx="8595">
                  <c:v>2.2547574586999999</c:v>
                </c:pt>
                <c:pt idx="8596">
                  <c:v>3.4880008256999999</c:v>
                </c:pt>
                <c:pt idx="8597">
                  <c:v>3.7011024698999999</c:v>
                </c:pt>
                <c:pt idx="8598">
                  <c:v>-8.7236685102999996</c:v>
                </c:pt>
                <c:pt idx="8599">
                  <c:v>-10.678680811</c:v>
                </c:pt>
                <c:pt idx="8600">
                  <c:v>-12.2860831967</c:v>
                </c:pt>
                <c:pt idx="8601">
                  <c:v>2.4447932569000002</c:v>
                </c:pt>
                <c:pt idx="8602">
                  <c:v>2.1457911878</c:v>
                </c:pt>
                <c:pt idx="8603">
                  <c:v>-11.6397467056</c:v>
                </c:pt>
                <c:pt idx="8604">
                  <c:v>3.2951229967</c:v>
                </c:pt>
                <c:pt idx="8605">
                  <c:v>2.6162198921000002</c:v>
                </c:pt>
                <c:pt idx="8606">
                  <c:v>5.3508552663</c:v>
                </c:pt>
                <c:pt idx="8607">
                  <c:v>3.2833116308000001</c:v>
                </c:pt>
                <c:pt idx="8608">
                  <c:v>-10.775235203799999</c:v>
                </c:pt>
                <c:pt idx="8609">
                  <c:v>-10.7231675576</c:v>
                </c:pt>
                <c:pt idx="8610">
                  <c:v>-11.505879432</c:v>
                </c:pt>
                <c:pt idx="8611">
                  <c:v>2.1437349567999999</c:v>
                </c:pt>
                <c:pt idx="8612">
                  <c:v>-10.591793253600001</c:v>
                </c:pt>
                <c:pt idx="8613">
                  <c:v>5.0962594608999998</c:v>
                </c:pt>
                <c:pt idx="8614">
                  <c:v>3.8598710441000001</c:v>
                </c:pt>
                <c:pt idx="8615">
                  <c:v>3.1771755594000002</c:v>
                </c:pt>
                <c:pt idx="8616">
                  <c:v>-11.6548008634</c:v>
                </c:pt>
                <c:pt idx="8617">
                  <c:v>6.5587858021000001</c:v>
                </c:pt>
                <c:pt idx="8618">
                  <c:v>5.1006537914000001</c:v>
                </c:pt>
                <c:pt idx="8619">
                  <c:v>-10.591707320499999</c:v>
                </c:pt>
                <c:pt idx="8620">
                  <c:v>-10.089887161</c:v>
                </c:pt>
                <c:pt idx="8621">
                  <c:v>-11.0843107956</c:v>
                </c:pt>
                <c:pt idx="8622">
                  <c:v>-11.955335139600001</c:v>
                </c:pt>
                <c:pt idx="8623">
                  <c:v>1.8239687414000001</c:v>
                </c:pt>
                <c:pt idx="8624">
                  <c:v>-9.7171583902999998</c:v>
                </c:pt>
                <c:pt idx="8625">
                  <c:v>1.6422310710000001</c:v>
                </c:pt>
                <c:pt idx="8626">
                  <c:v>1.322455055</c:v>
                </c:pt>
                <c:pt idx="8627">
                  <c:v>6.1329456924999999</c:v>
                </c:pt>
                <c:pt idx="8628">
                  <c:v>1.2393031419</c:v>
                </c:pt>
                <c:pt idx="8629">
                  <c:v>4.2350559418999998</c:v>
                </c:pt>
                <c:pt idx="8630">
                  <c:v>-11.0556171719</c:v>
                </c:pt>
                <c:pt idx="8631">
                  <c:v>4.2670904508999996</c:v>
                </c:pt>
                <c:pt idx="8632">
                  <c:v>1.9134839267999999</c:v>
                </c:pt>
                <c:pt idx="8633">
                  <c:v>3.4012794040999998</c:v>
                </c:pt>
                <c:pt idx="8634">
                  <c:v>-10.7641958924</c:v>
                </c:pt>
                <c:pt idx="8635">
                  <c:v>-10.710220983599999</c:v>
                </c:pt>
                <c:pt idx="8636">
                  <c:v>3.4592169620000002</c:v>
                </c:pt>
                <c:pt idx="8637">
                  <c:v>2.5821968784</c:v>
                </c:pt>
                <c:pt idx="8638">
                  <c:v>2.5823352575</c:v>
                </c:pt>
                <c:pt idx="8639">
                  <c:v>2.7436993153000002</c:v>
                </c:pt>
                <c:pt idx="8640">
                  <c:v>1.4827962257</c:v>
                </c:pt>
                <c:pt idx="8641">
                  <c:v>3.4035086891000002</c:v>
                </c:pt>
                <c:pt idx="8642">
                  <c:v>3.2332793829000002</c:v>
                </c:pt>
                <c:pt idx="8643">
                  <c:v>2.8417060253000002</c:v>
                </c:pt>
                <c:pt idx="8644">
                  <c:v>2.1695976467000002</c:v>
                </c:pt>
                <c:pt idx="8645">
                  <c:v>2.5267881338999998</c:v>
                </c:pt>
                <c:pt idx="8646">
                  <c:v>-10.1048600771</c:v>
                </c:pt>
                <c:pt idx="8647">
                  <c:v>2.4821492093000002</c:v>
                </c:pt>
                <c:pt idx="8648">
                  <c:v>2.2447639342999999</c:v>
                </c:pt>
                <c:pt idx="8649">
                  <c:v>1.7709175604</c:v>
                </c:pt>
                <c:pt idx="8650">
                  <c:v>2.8232966450000001</c:v>
                </c:pt>
                <c:pt idx="8651">
                  <c:v>3.6463730372000001</c:v>
                </c:pt>
                <c:pt idx="8652">
                  <c:v>1.6090794545</c:v>
                </c:pt>
                <c:pt idx="8653">
                  <c:v>-9.7973298257000003</c:v>
                </c:pt>
                <c:pt idx="8654">
                  <c:v>-10.4860874152</c:v>
                </c:pt>
                <c:pt idx="8655">
                  <c:v>-9.6908303122999992</c:v>
                </c:pt>
                <c:pt idx="8656">
                  <c:v>1.7852037894999999</c:v>
                </c:pt>
                <c:pt idx="8657">
                  <c:v>1.4574257316999999</c:v>
                </c:pt>
                <c:pt idx="8658">
                  <c:v>1.662548038</c:v>
                </c:pt>
                <c:pt idx="8659">
                  <c:v>3.1831047891000002</c:v>
                </c:pt>
                <c:pt idx="8660">
                  <c:v>-11.2889015445</c:v>
                </c:pt>
                <c:pt idx="8661">
                  <c:v>3.7009915802000002</c:v>
                </c:pt>
                <c:pt idx="8662">
                  <c:v>1.9159614116999999</c:v>
                </c:pt>
                <c:pt idx="8663">
                  <c:v>3.5730135856</c:v>
                </c:pt>
                <c:pt idx="8664">
                  <c:v>4.1358337412999999</c:v>
                </c:pt>
                <c:pt idx="8665">
                  <c:v>2.4627437394</c:v>
                </c:pt>
                <c:pt idx="8666">
                  <c:v>-11.801637982900001</c:v>
                </c:pt>
                <c:pt idx="8667">
                  <c:v>1.0281692626000001</c:v>
                </c:pt>
                <c:pt idx="8668">
                  <c:v>2.6400872094999999</c:v>
                </c:pt>
                <c:pt idx="8669">
                  <c:v>3.5355502970999999</c:v>
                </c:pt>
                <c:pt idx="8670">
                  <c:v>-9.7324060773000003</c:v>
                </c:pt>
                <c:pt idx="8671">
                  <c:v>3.3031127856000002</c:v>
                </c:pt>
                <c:pt idx="8672">
                  <c:v>2.8886737562999998</c:v>
                </c:pt>
                <c:pt idx="8673">
                  <c:v>3.1540632070000001</c:v>
                </c:pt>
                <c:pt idx="8674">
                  <c:v>3.9597146378999999</c:v>
                </c:pt>
                <c:pt idx="8675">
                  <c:v>4.4809370475000003</c:v>
                </c:pt>
                <c:pt idx="8676">
                  <c:v>3.0942712925000002</c:v>
                </c:pt>
                <c:pt idx="8677">
                  <c:v>3.6113264507</c:v>
                </c:pt>
                <c:pt idx="8678">
                  <c:v>-7.8465798000999998</c:v>
                </c:pt>
                <c:pt idx="8679">
                  <c:v>3.9244006476000002</c:v>
                </c:pt>
                <c:pt idx="8680">
                  <c:v>-11.1102740976</c:v>
                </c:pt>
                <c:pt idx="8681">
                  <c:v>3.1136495335999999</c:v>
                </c:pt>
                <c:pt idx="8682">
                  <c:v>1.2433017604000001</c:v>
                </c:pt>
                <c:pt idx="8683">
                  <c:v>2.5425745389999999</c:v>
                </c:pt>
                <c:pt idx="8684">
                  <c:v>1.8672735666</c:v>
                </c:pt>
                <c:pt idx="8685">
                  <c:v>3.3567461142999999</c:v>
                </c:pt>
                <c:pt idx="8686">
                  <c:v>3.0818385042999998</c:v>
                </c:pt>
                <c:pt idx="8687">
                  <c:v>2.7594593972000001</c:v>
                </c:pt>
                <c:pt idx="8688">
                  <c:v>4.2572784094999996</c:v>
                </c:pt>
                <c:pt idx="8689">
                  <c:v>2.4533172411000002</c:v>
                </c:pt>
                <c:pt idx="8690">
                  <c:v>5.3827339937999996</c:v>
                </c:pt>
                <c:pt idx="8691">
                  <c:v>1.0483377118999999</c:v>
                </c:pt>
                <c:pt idx="8692">
                  <c:v>2.5950126046999999</c:v>
                </c:pt>
                <c:pt idx="8693">
                  <c:v>-8.8132611692000005</c:v>
                </c:pt>
                <c:pt idx="8694">
                  <c:v>3.3086388547999999</c:v>
                </c:pt>
                <c:pt idx="8695">
                  <c:v>3.2844579170000001</c:v>
                </c:pt>
                <c:pt idx="8696">
                  <c:v>4.5947378231</c:v>
                </c:pt>
                <c:pt idx="8697">
                  <c:v>2.7497569502000001</c:v>
                </c:pt>
                <c:pt idx="8698">
                  <c:v>-9.2207555003999992</c:v>
                </c:pt>
                <c:pt idx="8699">
                  <c:v>-9.7267154899000001</c:v>
                </c:pt>
                <c:pt idx="8700">
                  <c:v>4.6817860040000001</c:v>
                </c:pt>
                <c:pt idx="8701">
                  <c:v>2.5333206435000002</c:v>
                </c:pt>
                <c:pt idx="8702">
                  <c:v>2.6358353655000002</c:v>
                </c:pt>
                <c:pt idx="8703">
                  <c:v>3.0344622256</c:v>
                </c:pt>
                <c:pt idx="8704">
                  <c:v>2.7436868982</c:v>
                </c:pt>
                <c:pt idx="8705">
                  <c:v>4.0799108315000003</c:v>
                </c:pt>
                <c:pt idx="8706">
                  <c:v>4.3958062499999997</c:v>
                </c:pt>
                <c:pt idx="8707">
                  <c:v>2.6371824333</c:v>
                </c:pt>
                <c:pt idx="8708">
                  <c:v>2.9464532833999999</c:v>
                </c:pt>
                <c:pt idx="8709">
                  <c:v>-10.646591794600001</c:v>
                </c:pt>
                <c:pt idx="8710">
                  <c:v>-11.0675682651</c:v>
                </c:pt>
                <c:pt idx="8711">
                  <c:v>-8.9772831824000008</c:v>
                </c:pt>
                <c:pt idx="8712">
                  <c:v>-11.095308945699999</c:v>
                </c:pt>
                <c:pt idx="8713">
                  <c:v>3.7824850905999998</c:v>
                </c:pt>
                <c:pt idx="8714">
                  <c:v>2.7740426436000001</c:v>
                </c:pt>
                <c:pt idx="8715">
                  <c:v>-11.098264181599999</c:v>
                </c:pt>
                <c:pt idx="8716">
                  <c:v>3.2121552387999999</c:v>
                </c:pt>
                <c:pt idx="8717">
                  <c:v>2.4082013219</c:v>
                </c:pt>
                <c:pt idx="8718">
                  <c:v>-10.4486055766</c:v>
                </c:pt>
                <c:pt idx="8719">
                  <c:v>-8.2696479487999994</c:v>
                </c:pt>
                <c:pt idx="8720">
                  <c:v>4.3210925188999996</c:v>
                </c:pt>
                <c:pt idx="8721">
                  <c:v>1.1914888190999999</c:v>
                </c:pt>
                <c:pt idx="8722">
                  <c:v>1.6132482248</c:v>
                </c:pt>
                <c:pt idx="8723">
                  <c:v>2.6996807665000002</c:v>
                </c:pt>
                <c:pt idx="8724">
                  <c:v>4.1165265308999999</c:v>
                </c:pt>
                <c:pt idx="8725">
                  <c:v>3.5439844493999999</c:v>
                </c:pt>
                <c:pt idx="8726">
                  <c:v>1.2301267023</c:v>
                </c:pt>
                <c:pt idx="8727">
                  <c:v>2.1400634717</c:v>
                </c:pt>
                <c:pt idx="8728">
                  <c:v>4.6434747978999997</c:v>
                </c:pt>
                <c:pt idx="8729">
                  <c:v>3.4773109934000002</c:v>
                </c:pt>
                <c:pt idx="8730">
                  <c:v>-10.9485565214</c:v>
                </c:pt>
                <c:pt idx="8731">
                  <c:v>2.0724122559000002</c:v>
                </c:pt>
                <c:pt idx="8732">
                  <c:v>3.5090518549</c:v>
                </c:pt>
                <c:pt idx="8733">
                  <c:v>2.2706895199999999</c:v>
                </c:pt>
                <c:pt idx="8734">
                  <c:v>2.9702065553999999</c:v>
                </c:pt>
                <c:pt idx="8735">
                  <c:v>4.4422282683000001</c:v>
                </c:pt>
                <c:pt idx="8736">
                  <c:v>2.7589620208999999</c:v>
                </c:pt>
                <c:pt idx="8737">
                  <c:v>-8.9133447958000005</c:v>
                </c:pt>
                <c:pt idx="8738">
                  <c:v>2.5934084624999998</c:v>
                </c:pt>
                <c:pt idx="8739">
                  <c:v>-11.714002578100001</c:v>
                </c:pt>
                <c:pt idx="8740">
                  <c:v>-10.851076199</c:v>
                </c:pt>
                <c:pt idx="8741">
                  <c:v>-10.127628363199999</c:v>
                </c:pt>
                <c:pt idx="8742">
                  <c:v>1.8207766275999999</c:v>
                </c:pt>
                <c:pt idx="8743">
                  <c:v>2.9964302075</c:v>
                </c:pt>
                <c:pt idx="8744">
                  <c:v>-9.5108212673000008</c:v>
                </c:pt>
                <c:pt idx="8745">
                  <c:v>-10.2946925897</c:v>
                </c:pt>
                <c:pt idx="8746">
                  <c:v>3.2470005631999999</c:v>
                </c:pt>
                <c:pt idx="8747">
                  <c:v>-10.5414899142</c:v>
                </c:pt>
                <c:pt idx="8748">
                  <c:v>1.87848014</c:v>
                </c:pt>
                <c:pt idx="8749">
                  <c:v>-10.8944955314</c:v>
                </c:pt>
                <c:pt idx="8750">
                  <c:v>2.7863833107999998</c:v>
                </c:pt>
                <c:pt idx="8751">
                  <c:v>2.9164197333000001</c:v>
                </c:pt>
                <c:pt idx="8752">
                  <c:v>-8.2832417588999991</c:v>
                </c:pt>
                <c:pt idx="8753">
                  <c:v>1.8755316133</c:v>
                </c:pt>
                <c:pt idx="8754">
                  <c:v>-10.4411386399</c:v>
                </c:pt>
                <c:pt idx="8755">
                  <c:v>4.3073429437000001</c:v>
                </c:pt>
                <c:pt idx="8756">
                  <c:v>3.0868668422000001</c:v>
                </c:pt>
                <c:pt idx="8757">
                  <c:v>-12.2584516823</c:v>
                </c:pt>
                <c:pt idx="8758">
                  <c:v>2.6613170864</c:v>
                </c:pt>
                <c:pt idx="8759">
                  <c:v>3.0592027729</c:v>
                </c:pt>
                <c:pt idx="8760">
                  <c:v>-10.8034903615</c:v>
                </c:pt>
                <c:pt idx="8761">
                  <c:v>-9.7273048263999993</c:v>
                </c:pt>
                <c:pt idx="8762">
                  <c:v>2.4797032869</c:v>
                </c:pt>
                <c:pt idx="8763">
                  <c:v>2.5367096943999998</c:v>
                </c:pt>
                <c:pt idx="8764">
                  <c:v>1.7485059454</c:v>
                </c:pt>
                <c:pt idx="8765">
                  <c:v>-11.421107366499999</c:v>
                </c:pt>
                <c:pt idx="8766">
                  <c:v>-10.842750025200001</c:v>
                </c:pt>
                <c:pt idx="8767">
                  <c:v>-12.524501491100001</c:v>
                </c:pt>
                <c:pt idx="8768">
                  <c:v>-8.8259653164999996</c:v>
                </c:pt>
                <c:pt idx="8769">
                  <c:v>-9.8331415931000006</c:v>
                </c:pt>
                <c:pt idx="8770">
                  <c:v>-10.6454756098</c:v>
                </c:pt>
                <c:pt idx="8771">
                  <c:v>2.3570532231999999</c:v>
                </c:pt>
                <c:pt idx="8772">
                  <c:v>3.8708804755999999</c:v>
                </c:pt>
                <c:pt idx="8773">
                  <c:v>3.0370158797000002</c:v>
                </c:pt>
                <c:pt idx="8774">
                  <c:v>2.6428986498999998</c:v>
                </c:pt>
                <c:pt idx="8775">
                  <c:v>4.6702580806</c:v>
                </c:pt>
                <c:pt idx="8776">
                  <c:v>3.3730105623000002</c:v>
                </c:pt>
                <c:pt idx="8777">
                  <c:v>3.3517249991</c:v>
                </c:pt>
                <c:pt idx="8778">
                  <c:v>-9.6404730175999997</c:v>
                </c:pt>
                <c:pt idx="8779">
                  <c:v>1.4647896177999999</c:v>
                </c:pt>
                <c:pt idx="8780">
                  <c:v>-9.8825305297000003</c:v>
                </c:pt>
                <c:pt idx="8781">
                  <c:v>-10.7423105559</c:v>
                </c:pt>
                <c:pt idx="8782">
                  <c:v>-10.956845936700001</c:v>
                </c:pt>
                <c:pt idx="8783">
                  <c:v>2.7245995253999999</c:v>
                </c:pt>
                <c:pt idx="8784">
                  <c:v>-8.9370210576000009</c:v>
                </c:pt>
                <c:pt idx="8785">
                  <c:v>3.8211880089000001</c:v>
                </c:pt>
                <c:pt idx="8786">
                  <c:v>-9.8022968802000001</c:v>
                </c:pt>
                <c:pt idx="8787">
                  <c:v>-11.2966304851</c:v>
                </c:pt>
                <c:pt idx="8788">
                  <c:v>1.7161917281000001</c:v>
                </c:pt>
                <c:pt idx="8789">
                  <c:v>1.0708955667</c:v>
                </c:pt>
                <c:pt idx="8790">
                  <c:v>3.5012234851000001</c:v>
                </c:pt>
                <c:pt idx="8791">
                  <c:v>-10.2688299429</c:v>
                </c:pt>
                <c:pt idx="8792">
                  <c:v>-10.1151597969</c:v>
                </c:pt>
                <c:pt idx="8793">
                  <c:v>-11.557291128699999</c:v>
                </c:pt>
                <c:pt idx="8794">
                  <c:v>3.6915618220000002</c:v>
                </c:pt>
                <c:pt idx="8795">
                  <c:v>3.2003958532999999</c:v>
                </c:pt>
                <c:pt idx="8796">
                  <c:v>3.6855478625</c:v>
                </c:pt>
                <c:pt idx="8797">
                  <c:v>-10.0190006885</c:v>
                </c:pt>
                <c:pt idx="8798">
                  <c:v>2.3160926275999998</c:v>
                </c:pt>
                <c:pt idx="8799">
                  <c:v>1.5802641478999999</c:v>
                </c:pt>
                <c:pt idx="8800">
                  <c:v>2.1626116303999998</c:v>
                </c:pt>
                <c:pt idx="8801">
                  <c:v>-10.299608489800001</c:v>
                </c:pt>
                <c:pt idx="8802">
                  <c:v>3.8049208794</c:v>
                </c:pt>
                <c:pt idx="8803">
                  <c:v>-9.0591219355000003</c:v>
                </c:pt>
                <c:pt idx="8804">
                  <c:v>4.3187122905999997</c:v>
                </c:pt>
                <c:pt idx="8805">
                  <c:v>-11.7325355286</c:v>
                </c:pt>
                <c:pt idx="8806">
                  <c:v>-11.709603685199999</c:v>
                </c:pt>
                <c:pt idx="8807">
                  <c:v>1.5341985621000001</c:v>
                </c:pt>
                <c:pt idx="8808">
                  <c:v>-11.0189023321</c:v>
                </c:pt>
                <c:pt idx="8809">
                  <c:v>2.7449842636000001</c:v>
                </c:pt>
                <c:pt idx="8810">
                  <c:v>-10.9136771534</c:v>
                </c:pt>
                <c:pt idx="8811">
                  <c:v>5.4609058640999999</c:v>
                </c:pt>
                <c:pt idx="8812">
                  <c:v>-11.493392050900001</c:v>
                </c:pt>
                <c:pt idx="8813">
                  <c:v>3.6786649491999999</c:v>
                </c:pt>
                <c:pt idx="8814">
                  <c:v>1.5580027621999999</c:v>
                </c:pt>
                <c:pt idx="8815">
                  <c:v>3.9182517674000001</c:v>
                </c:pt>
                <c:pt idx="8816">
                  <c:v>3.3076330005000001</c:v>
                </c:pt>
                <c:pt idx="8817">
                  <c:v>2.7883716009000001</c:v>
                </c:pt>
                <c:pt idx="8818">
                  <c:v>3.5737056098000002</c:v>
                </c:pt>
                <c:pt idx="8819">
                  <c:v>3.1275786604000002</c:v>
                </c:pt>
                <c:pt idx="8820">
                  <c:v>-11.374079779900001</c:v>
                </c:pt>
                <c:pt idx="8821">
                  <c:v>1.9289711839000001</c:v>
                </c:pt>
                <c:pt idx="8822">
                  <c:v>2.8750227482000001</c:v>
                </c:pt>
                <c:pt idx="8823">
                  <c:v>1.4536663984</c:v>
                </c:pt>
                <c:pt idx="8824">
                  <c:v>-10.170258305300001</c:v>
                </c:pt>
                <c:pt idx="8825">
                  <c:v>1.2346924349999999</c:v>
                </c:pt>
                <c:pt idx="8826">
                  <c:v>-10.2618323803</c:v>
                </c:pt>
                <c:pt idx="8827">
                  <c:v>-9.9375045093000001</c:v>
                </c:pt>
                <c:pt idx="8828">
                  <c:v>1.4993451681000001</c:v>
                </c:pt>
                <c:pt idx="8829">
                  <c:v>3.4519266368000001</c:v>
                </c:pt>
                <c:pt idx="8830">
                  <c:v>4.7418486938999997</c:v>
                </c:pt>
                <c:pt idx="8831">
                  <c:v>-8.0978190037999997</c:v>
                </c:pt>
                <c:pt idx="8832">
                  <c:v>5.3444900860000004</c:v>
                </c:pt>
                <c:pt idx="8833">
                  <c:v>1.8268930334</c:v>
                </c:pt>
                <c:pt idx="8834">
                  <c:v>3.5591851294999999</c:v>
                </c:pt>
                <c:pt idx="8835">
                  <c:v>-11.626930438500001</c:v>
                </c:pt>
                <c:pt idx="8836">
                  <c:v>-8.4461362700000002</c:v>
                </c:pt>
                <c:pt idx="8837">
                  <c:v>1.2635108463</c:v>
                </c:pt>
                <c:pt idx="8838">
                  <c:v>3.7544729625</c:v>
                </c:pt>
                <c:pt idx="8839">
                  <c:v>-11.562764579</c:v>
                </c:pt>
                <c:pt idx="8840">
                  <c:v>3.7912837965000001</c:v>
                </c:pt>
                <c:pt idx="8841">
                  <c:v>-11.273660443200001</c:v>
                </c:pt>
                <c:pt idx="8842">
                  <c:v>4.0329323355</c:v>
                </c:pt>
                <c:pt idx="8843">
                  <c:v>1.7637779897000001</c:v>
                </c:pt>
                <c:pt idx="8844">
                  <c:v>4.0996312149999996</c:v>
                </c:pt>
                <c:pt idx="8845">
                  <c:v>5.1723703684000002</c:v>
                </c:pt>
                <c:pt idx="8846">
                  <c:v>3.5845313202</c:v>
                </c:pt>
                <c:pt idx="8847">
                  <c:v>5.3778451376999996</c:v>
                </c:pt>
                <c:pt idx="8848">
                  <c:v>3.8783513894000001</c:v>
                </c:pt>
                <c:pt idx="8849">
                  <c:v>-9.7131377074999996</c:v>
                </c:pt>
                <c:pt idx="8850">
                  <c:v>2.5191058886</c:v>
                </c:pt>
                <c:pt idx="8851">
                  <c:v>5.6792648253999998</c:v>
                </c:pt>
                <c:pt idx="8852">
                  <c:v>1.3176453696999999</c:v>
                </c:pt>
                <c:pt idx="8853">
                  <c:v>4.3755934090000004</c:v>
                </c:pt>
                <c:pt idx="8854">
                  <c:v>2.8881640117999998</c:v>
                </c:pt>
                <c:pt idx="8855">
                  <c:v>-10.7634952014</c:v>
                </c:pt>
                <c:pt idx="8856">
                  <c:v>-9.3928157251000002</c:v>
                </c:pt>
                <c:pt idx="8857">
                  <c:v>3.0228184328999999</c:v>
                </c:pt>
                <c:pt idx="8858">
                  <c:v>4.9540129878999997</c:v>
                </c:pt>
                <c:pt idx="8859">
                  <c:v>2.9789371704000001</c:v>
                </c:pt>
                <c:pt idx="8860">
                  <c:v>5.1955969599999996</c:v>
                </c:pt>
                <c:pt idx="8861">
                  <c:v>4.8487140649000002</c:v>
                </c:pt>
                <c:pt idx="8862">
                  <c:v>-10.5964013586</c:v>
                </c:pt>
                <c:pt idx="8863">
                  <c:v>1.9737954696</c:v>
                </c:pt>
                <c:pt idx="8864">
                  <c:v>3.5487264977000001</c:v>
                </c:pt>
                <c:pt idx="8865">
                  <c:v>4.0069730945000002</c:v>
                </c:pt>
                <c:pt idx="8866">
                  <c:v>2.1018199253000001</c:v>
                </c:pt>
                <c:pt idx="8867">
                  <c:v>2.4833945351</c:v>
                </c:pt>
                <c:pt idx="8868">
                  <c:v>-8.7836452991999998</c:v>
                </c:pt>
                <c:pt idx="8869">
                  <c:v>2.7530702900000001</c:v>
                </c:pt>
                <c:pt idx="8870">
                  <c:v>-10.788857949100001</c:v>
                </c:pt>
                <c:pt idx="8871">
                  <c:v>2.0705937911999999</c:v>
                </c:pt>
                <c:pt idx="8872">
                  <c:v>2.3219334494999999</c:v>
                </c:pt>
                <c:pt idx="8873">
                  <c:v>4.0926373599000003</c:v>
                </c:pt>
                <c:pt idx="8874">
                  <c:v>4.7396525877000002</c:v>
                </c:pt>
                <c:pt idx="8875">
                  <c:v>-9.2720754880000005</c:v>
                </c:pt>
                <c:pt idx="8876">
                  <c:v>3.8645839306999998</c:v>
                </c:pt>
                <c:pt idx="8877">
                  <c:v>-10.409051076600001</c:v>
                </c:pt>
                <c:pt idx="8878">
                  <c:v>-11.434030960099999</c:v>
                </c:pt>
                <c:pt idx="8879">
                  <c:v>1.2596431077000001</c:v>
                </c:pt>
                <c:pt idx="8880">
                  <c:v>4.4197460419999999</c:v>
                </c:pt>
                <c:pt idx="8881">
                  <c:v>-11.136073893900001</c:v>
                </c:pt>
                <c:pt idx="8882">
                  <c:v>2.5779107147000002</c:v>
                </c:pt>
                <c:pt idx="8883">
                  <c:v>2.7568360062999999</c:v>
                </c:pt>
                <c:pt idx="8884">
                  <c:v>-10.439346219600001</c:v>
                </c:pt>
                <c:pt idx="8885">
                  <c:v>5.459183457</c:v>
                </c:pt>
                <c:pt idx="8886">
                  <c:v>5.9011301512000003</c:v>
                </c:pt>
                <c:pt idx="8887">
                  <c:v>3.1204156023</c:v>
                </c:pt>
                <c:pt idx="8888">
                  <c:v>-10.950314973799999</c:v>
                </c:pt>
                <c:pt idx="8889">
                  <c:v>3.2363781675999999</c:v>
                </c:pt>
                <c:pt idx="8890">
                  <c:v>-10.756585236999999</c:v>
                </c:pt>
                <c:pt idx="8891">
                  <c:v>1.3792284558000001</c:v>
                </c:pt>
                <c:pt idx="8892">
                  <c:v>-9.7900600850000004</c:v>
                </c:pt>
                <c:pt idx="8893">
                  <c:v>-11.7016829667</c:v>
                </c:pt>
                <c:pt idx="8894">
                  <c:v>-10.0939049415</c:v>
                </c:pt>
                <c:pt idx="8895">
                  <c:v>-10.1500381667</c:v>
                </c:pt>
                <c:pt idx="8896">
                  <c:v>-10.8358275773</c:v>
                </c:pt>
                <c:pt idx="8897">
                  <c:v>-11.221518419200001</c:v>
                </c:pt>
                <c:pt idx="8898">
                  <c:v>4.9926241019999997</c:v>
                </c:pt>
                <c:pt idx="8899">
                  <c:v>2.2541917393999999</c:v>
                </c:pt>
                <c:pt idx="8900">
                  <c:v>3.2531026669999998</c:v>
                </c:pt>
                <c:pt idx="8901">
                  <c:v>4.1526869282999996</c:v>
                </c:pt>
                <c:pt idx="8902">
                  <c:v>-10.726461436799999</c:v>
                </c:pt>
                <c:pt idx="8903">
                  <c:v>3.0524612611999999</c:v>
                </c:pt>
                <c:pt idx="8904">
                  <c:v>-10.4889824105</c:v>
                </c:pt>
                <c:pt idx="8905">
                  <c:v>3.3277379777</c:v>
                </c:pt>
                <c:pt idx="8906">
                  <c:v>3.8594086586</c:v>
                </c:pt>
                <c:pt idx="8907">
                  <c:v>-10.2346213089</c:v>
                </c:pt>
                <c:pt idx="8908">
                  <c:v>3.1163249988000001</c:v>
                </c:pt>
                <c:pt idx="8909">
                  <c:v>3.7244666116</c:v>
                </c:pt>
                <c:pt idx="8910">
                  <c:v>2.7754370852000001</c:v>
                </c:pt>
                <c:pt idx="8911">
                  <c:v>2.0147826287999999</c:v>
                </c:pt>
                <c:pt idx="8912">
                  <c:v>4.0439485348000002</c:v>
                </c:pt>
                <c:pt idx="8913">
                  <c:v>4.0203894193999998</c:v>
                </c:pt>
                <c:pt idx="8914">
                  <c:v>2.9413585229999999</c:v>
                </c:pt>
                <c:pt idx="8915">
                  <c:v>-10.9669652319</c:v>
                </c:pt>
                <c:pt idx="8916">
                  <c:v>2.1657538923000001</c:v>
                </c:pt>
                <c:pt idx="8917">
                  <c:v>-11.3875271021</c:v>
                </c:pt>
                <c:pt idx="8918">
                  <c:v>-8.7183603670000007</c:v>
                </c:pt>
                <c:pt idx="8919">
                  <c:v>-8.8249886699999998</c:v>
                </c:pt>
                <c:pt idx="8920">
                  <c:v>-9.8047705061000006</c:v>
                </c:pt>
                <c:pt idx="8921">
                  <c:v>-9.9515896452000003</c:v>
                </c:pt>
                <c:pt idx="8922">
                  <c:v>-9.8348125921000005</c:v>
                </c:pt>
                <c:pt idx="8923">
                  <c:v>-9.3200845946000008</c:v>
                </c:pt>
                <c:pt idx="8924">
                  <c:v>-11.867882097400001</c:v>
                </c:pt>
                <c:pt idx="8925">
                  <c:v>-9.6279974021000001</c:v>
                </c:pt>
                <c:pt idx="8926">
                  <c:v>-8.8351272378000001</c:v>
                </c:pt>
                <c:pt idx="8927">
                  <c:v>1.2076476511000001</c:v>
                </c:pt>
                <c:pt idx="8928">
                  <c:v>3.6619901600000002</c:v>
                </c:pt>
                <c:pt idx="8929">
                  <c:v>-10.456369202199999</c:v>
                </c:pt>
                <c:pt idx="8930">
                  <c:v>4.8562160732999997</c:v>
                </c:pt>
                <c:pt idx="8931">
                  <c:v>-12.6760538418</c:v>
                </c:pt>
                <c:pt idx="8932">
                  <c:v>-11.6796157701</c:v>
                </c:pt>
                <c:pt idx="8933">
                  <c:v>2.3288559318000002</c:v>
                </c:pt>
                <c:pt idx="8934">
                  <c:v>3.2753827012999999</c:v>
                </c:pt>
                <c:pt idx="8935">
                  <c:v>3.9123840391</c:v>
                </c:pt>
                <c:pt idx="8936">
                  <c:v>1.2739209216</c:v>
                </c:pt>
                <c:pt idx="8937">
                  <c:v>-8.5875064266999992</c:v>
                </c:pt>
                <c:pt idx="8938">
                  <c:v>-10.3879870536</c:v>
                </c:pt>
                <c:pt idx="8939">
                  <c:v>5.0180875171999997</c:v>
                </c:pt>
                <c:pt idx="8940">
                  <c:v>4.7113632602999997</c:v>
                </c:pt>
                <c:pt idx="8941">
                  <c:v>-10.909862436199999</c:v>
                </c:pt>
                <c:pt idx="8942">
                  <c:v>2.6918531583999998</c:v>
                </c:pt>
                <c:pt idx="8943">
                  <c:v>-11.102383028</c:v>
                </c:pt>
                <c:pt idx="8944">
                  <c:v>3.1374453668000002</c:v>
                </c:pt>
                <c:pt idx="8945">
                  <c:v>2.4103411874999998</c:v>
                </c:pt>
                <c:pt idx="8946">
                  <c:v>-0.3397236756</c:v>
                </c:pt>
                <c:pt idx="8947">
                  <c:v>1.5379728301</c:v>
                </c:pt>
                <c:pt idx="8948">
                  <c:v>4.4903882030000002</c:v>
                </c:pt>
                <c:pt idx="8949">
                  <c:v>-9.8716310774</c:v>
                </c:pt>
                <c:pt idx="8950">
                  <c:v>3.3572458104999998</c:v>
                </c:pt>
                <c:pt idx="8951">
                  <c:v>-10.1553886236</c:v>
                </c:pt>
                <c:pt idx="8952">
                  <c:v>3.7827143733000002</c:v>
                </c:pt>
                <c:pt idx="8953">
                  <c:v>-11.1144059101</c:v>
                </c:pt>
                <c:pt idx="8954">
                  <c:v>3.5121088552000002</c:v>
                </c:pt>
                <c:pt idx="8955">
                  <c:v>1.9928223676000001</c:v>
                </c:pt>
                <c:pt idx="8956">
                  <c:v>2.2213430243999999</c:v>
                </c:pt>
                <c:pt idx="8957">
                  <c:v>3.2102453415999999</c:v>
                </c:pt>
                <c:pt idx="8958">
                  <c:v>4.2418493946</c:v>
                </c:pt>
                <c:pt idx="8959">
                  <c:v>-10.4879419573</c:v>
                </c:pt>
                <c:pt idx="8960">
                  <c:v>2.4004189333000001</c:v>
                </c:pt>
                <c:pt idx="8961">
                  <c:v>3.4324742356</c:v>
                </c:pt>
                <c:pt idx="8962">
                  <c:v>2.7672667467999998</c:v>
                </c:pt>
                <c:pt idx="8963">
                  <c:v>2.6315226520000001</c:v>
                </c:pt>
                <c:pt idx="8964">
                  <c:v>3.5045929235000002</c:v>
                </c:pt>
                <c:pt idx="8965">
                  <c:v>2.9105921636000001</c:v>
                </c:pt>
                <c:pt idx="8966">
                  <c:v>3.5630334259000001</c:v>
                </c:pt>
                <c:pt idx="8967">
                  <c:v>1.94109887</c:v>
                </c:pt>
                <c:pt idx="8968">
                  <c:v>-11.974500384800001</c:v>
                </c:pt>
                <c:pt idx="8969">
                  <c:v>3.3108021661000002</c:v>
                </c:pt>
                <c:pt idx="8970">
                  <c:v>5.3452518840999996</c:v>
                </c:pt>
                <c:pt idx="8971">
                  <c:v>2.6127399901000001</c:v>
                </c:pt>
                <c:pt idx="8972">
                  <c:v>-10.9191678389</c:v>
                </c:pt>
                <c:pt idx="8973">
                  <c:v>-10.588090537299999</c:v>
                </c:pt>
                <c:pt idx="8974">
                  <c:v>-10.0443321886</c:v>
                </c:pt>
                <c:pt idx="8975">
                  <c:v>-11.220229633000001</c:v>
                </c:pt>
                <c:pt idx="8976">
                  <c:v>0.99139245090000006</c:v>
                </c:pt>
                <c:pt idx="8977">
                  <c:v>2.7140378601999999</c:v>
                </c:pt>
                <c:pt idx="8978">
                  <c:v>2.3742587713000001</c:v>
                </c:pt>
                <c:pt idx="8979">
                  <c:v>2.92063724E-2</c:v>
                </c:pt>
                <c:pt idx="8980">
                  <c:v>-10.824849653399999</c:v>
                </c:pt>
                <c:pt idx="8981">
                  <c:v>3.7966805146999998</c:v>
                </c:pt>
                <c:pt idx="8982">
                  <c:v>1.9260385942</c:v>
                </c:pt>
                <c:pt idx="8983">
                  <c:v>1.6613613378000001</c:v>
                </c:pt>
                <c:pt idx="8984">
                  <c:v>2.9034955142999999</c:v>
                </c:pt>
                <c:pt idx="8985">
                  <c:v>-10.7338360255</c:v>
                </c:pt>
                <c:pt idx="8986">
                  <c:v>-10.0485265253</c:v>
                </c:pt>
                <c:pt idx="8987">
                  <c:v>3.4107851740999999</c:v>
                </c:pt>
                <c:pt idx="8988">
                  <c:v>-10.813434388899999</c:v>
                </c:pt>
                <c:pt idx="8989">
                  <c:v>3.8042012500000002</c:v>
                </c:pt>
                <c:pt idx="8990">
                  <c:v>5.1280506509999997</c:v>
                </c:pt>
                <c:pt idx="8991">
                  <c:v>3.6198696455000001</c:v>
                </c:pt>
                <c:pt idx="8992">
                  <c:v>4.3787333142999998</c:v>
                </c:pt>
                <c:pt idx="8993">
                  <c:v>1.8288997525999999</c:v>
                </c:pt>
                <c:pt idx="8994">
                  <c:v>3.7104855818</c:v>
                </c:pt>
                <c:pt idx="8995">
                  <c:v>2.3694178677000002</c:v>
                </c:pt>
                <c:pt idx="8996">
                  <c:v>-11.9898844451</c:v>
                </c:pt>
                <c:pt idx="8997">
                  <c:v>3.2816568196000002</c:v>
                </c:pt>
                <c:pt idx="8998">
                  <c:v>4.0467790602999996</c:v>
                </c:pt>
                <c:pt idx="8999">
                  <c:v>-9.3104259219000003</c:v>
                </c:pt>
                <c:pt idx="9000">
                  <c:v>3.4990962326999999</c:v>
                </c:pt>
                <c:pt idx="9001">
                  <c:v>1.7527620922</c:v>
                </c:pt>
                <c:pt idx="9002">
                  <c:v>-9.8661254133000007</c:v>
                </c:pt>
                <c:pt idx="9003">
                  <c:v>-8.5955335665000003</c:v>
                </c:pt>
                <c:pt idx="9004">
                  <c:v>3.7050089611999999</c:v>
                </c:pt>
                <c:pt idx="9005">
                  <c:v>-11.452431215300001</c:v>
                </c:pt>
                <c:pt idx="9006">
                  <c:v>3.0490300434000002</c:v>
                </c:pt>
                <c:pt idx="9007">
                  <c:v>2.3664741662000002</c:v>
                </c:pt>
                <c:pt idx="9008">
                  <c:v>-11.575289487899999</c:v>
                </c:pt>
                <c:pt idx="9009">
                  <c:v>3.7941454671999999</c:v>
                </c:pt>
                <c:pt idx="9010">
                  <c:v>3.8445755930000001</c:v>
                </c:pt>
                <c:pt idx="9011">
                  <c:v>-11.068282100199999</c:v>
                </c:pt>
                <c:pt idx="9012">
                  <c:v>1.3961377308</c:v>
                </c:pt>
                <c:pt idx="9013">
                  <c:v>3.8726332105000001</c:v>
                </c:pt>
                <c:pt idx="9014">
                  <c:v>2.0717526982000001</c:v>
                </c:pt>
                <c:pt idx="9015">
                  <c:v>-9.9350466009999998</c:v>
                </c:pt>
                <c:pt idx="9016">
                  <c:v>3.8745289074000002</c:v>
                </c:pt>
                <c:pt idx="9017">
                  <c:v>2.8458615013999999</c:v>
                </c:pt>
                <c:pt idx="9018">
                  <c:v>2.0324825993000002</c:v>
                </c:pt>
                <c:pt idx="9019">
                  <c:v>-10.6880631344</c:v>
                </c:pt>
                <c:pt idx="9020">
                  <c:v>-9.0344279671999992</c:v>
                </c:pt>
                <c:pt idx="9021">
                  <c:v>2.9242861796000001</c:v>
                </c:pt>
                <c:pt idx="9022">
                  <c:v>2.7190937483000002</c:v>
                </c:pt>
                <c:pt idx="9023">
                  <c:v>3.6297811583000001</c:v>
                </c:pt>
                <c:pt idx="9024">
                  <c:v>-9.7236356241999999</c:v>
                </c:pt>
                <c:pt idx="9025">
                  <c:v>3.8175671023</c:v>
                </c:pt>
                <c:pt idx="9026">
                  <c:v>-10.2496223997</c:v>
                </c:pt>
                <c:pt idx="9027">
                  <c:v>-12.170951776200001</c:v>
                </c:pt>
                <c:pt idx="9028">
                  <c:v>-12.9233247863</c:v>
                </c:pt>
                <c:pt idx="9029">
                  <c:v>2.9687941105000002</c:v>
                </c:pt>
                <c:pt idx="9030">
                  <c:v>1.1665214401999999</c:v>
                </c:pt>
                <c:pt idx="9031">
                  <c:v>2.8898671409999999</c:v>
                </c:pt>
                <c:pt idx="9032">
                  <c:v>-10.3076871934</c:v>
                </c:pt>
                <c:pt idx="9033">
                  <c:v>2.4536686786000002</c:v>
                </c:pt>
                <c:pt idx="9034">
                  <c:v>1.1089627147000001</c:v>
                </c:pt>
                <c:pt idx="9035">
                  <c:v>2.4271095418000002</c:v>
                </c:pt>
                <c:pt idx="9036">
                  <c:v>-11.879103708200001</c:v>
                </c:pt>
                <c:pt idx="9037">
                  <c:v>-10.470735381600001</c:v>
                </c:pt>
                <c:pt idx="9038">
                  <c:v>-10.911762872200001</c:v>
                </c:pt>
                <c:pt idx="9039">
                  <c:v>4.5796232186000001</c:v>
                </c:pt>
                <c:pt idx="9040">
                  <c:v>4.0906537785000001</c:v>
                </c:pt>
                <c:pt idx="9041">
                  <c:v>2.1310197002</c:v>
                </c:pt>
                <c:pt idx="9042">
                  <c:v>1.9077139127</c:v>
                </c:pt>
                <c:pt idx="9043">
                  <c:v>2.6134530775</c:v>
                </c:pt>
                <c:pt idx="9044">
                  <c:v>1.9306911409</c:v>
                </c:pt>
                <c:pt idx="9045">
                  <c:v>1.5837369563999999</c:v>
                </c:pt>
                <c:pt idx="9046">
                  <c:v>-9.6409362176000002</c:v>
                </c:pt>
                <c:pt idx="9047">
                  <c:v>-11.303259776100001</c:v>
                </c:pt>
                <c:pt idx="9048">
                  <c:v>0.81593916720000004</c:v>
                </c:pt>
                <c:pt idx="9049">
                  <c:v>3.6296072390999998</c:v>
                </c:pt>
                <c:pt idx="9050">
                  <c:v>-11.3678736953</c:v>
                </c:pt>
                <c:pt idx="9051">
                  <c:v>2.6781643364000001</c:v>
                </c:pt>
                <c:pt idx="9052">
                  <c:v>3.2821739337000002</c:v>
                </c:pt>
                <c:pt idx="9053">
                  <c:v>3.7521052943000002</c:v>
                </c:pt>
                <c:pt idx="9054">
                  <c:v>3.4877037447000001</c:v>
                </c:pt>
                <c:pt idx="9055">
                  <c:v>2.4312087084999998</c:v>
                </c:pt>
                <c:pt idx="9056">
                  <c:v>-11.482608625099999</c:v>
                </c:pt>
                <c:pt idx="9057">
                  <c:v>-11.277475513400001</c:v>
                </c:pt>
                <c:pt idx="9058">
                  <c:v>2.9055184161000001</c:v>
                </c:pt>
                <c:pt idx="9059">
                  <c:v>3.7386344186999998</c:v>
                </c:pt>
                <c:pt idx="9060">
                  <c:v>-12.048333941199999</c:v>
                </c:pt>
                <c:pt idx="9061">
                  <c:v>1.1281959285000001</c:v>
                </c:pt>
                <c:pt idx="9062">
                  <c:v>3.2516581711999999</c:v>
                </c:pt>
                <c:pt idx="9063">
                  <c:v>2.4402638382999999</c:v>
                </c:pt>
                <c:pt idx="9064">
                  <c:v>-10.927651926799999</c:v>
                </c:pt>
                <c:pt idx="9065">
                  <c:v>-12.3550078582</c:v>
                </c:pt>
                <c:pt idx="9066">
                  <c:v>3.8778834408999998</c:v>
                </c:pt>
                <c:pt idx="9067">
                  <c:v>4.3245879515999999</c:v>
                </c:pt>
                <c:pt idx="9068">
                  <c:v>4.5418279845000002</c:v>
                </c:pt>
                <c:pt idx="9069">
                  <c:v>1.6013199116000001</c:v>
                </c:pt>
                <c:pt idx="9070">
                  <c:v>-10.3582116769</c:v>
                </c:pt>
                <c:pt idx="9071">
                  <c:v>4.0025877635000002</c:v>
                </c:pt>
                <c:pt idx="9072">
                  <c:v>1.7237338966</c:v>
                </c:pt>
                <c:pt idx="9073">
                  <c:v>-9.6286950469000008</c:v>
                </c:pt>
                <c:pt idx="9074">
                  <c:v>0.85344722139999996</c:v>
                </c:pt>
                <c:pt idx="9075">
                  <c:v>-10.243349327700001</c:v>
                </c:pt>
                <c:pt idx="9076">
                  <c:v>-8.4319248338000001</c:v>
                </c:pt>
                <c:pt idx="9077">
                  <c:v>2.1271026627</c:v>
                </c:pt>
                <c:pt idx="9078">
                  <c:v>-12.426957784200001</c:v>
                </c:pt>
                <c:pt idx="9079">
                  <c:v>-10.4953965669</c:v>
                </c:pt>
                <c:pt idx="9080">
                  <c:v>3.619377574</c:v>
                </c:pt>
                <c:pt idx="9081">
                  <c:v>3.1652135917000002</c:v>
                </c:pt>
                <c:pt idx="9082">
                  <c:v>2.9223160349000001</c:v>
                </c:pt>
                <c:pt idx="9083">
                  <c:v>3.1637706554</c:v>
                </c:pt>
                <c:pt idx="9084">
                  <c:v>-11.2595485935</c:v>
                </c:pt>
                <c:pt idx="9085">
                  <c:v>-10.861715890799999</c:v>
                </c:pt>
                <c:pt idx="9086">
                  <c:v>2.4216755473</c:v>
                </c:pt>
                <c:pt idx="9087">
                  <c:v>0.98855325689999995</c:v>
                </c:pt>
                <c:pt idx="9088">
                  <c:v>-9.6594851639999995</c:v>
                </c:pt>
                <c:pt idx="9089">
                  <c:v>3.1075599641</c:v>
                </c:pt>
                <c:pt idx="9090">
                  <c:v>2.0569907962</c:v>
                </c:pt>
                <c:pt idx="9091">
                  <c:v>4.0260736715999998</c:v>
                </c:pt>
                <c:pt idx="9092">
                  <c:v>-11.085607339399999</c:v>
                </c:pt>
                <c:pt idx="9093">
                  <c:v>-10.1683061157</c:v>
                </c:pt>
                <c:pt idx="9094">
                  <c:v>-10.7081455739</c:v>
                </c:pt>
                <c:pt idx="9095">
                  <c:v>4.1117983272999998</c:v>
                </c:pt>
                <c:pt idx="9096">
                  <c:v>1.4737417537999999</c:v>
                </c:pt>
                <c:pt idx="9097">
                  <c:v>3.6583480135999999</c:v>
                </c:pt>
                <c:pt idx="9098">
                  <c:v>3.4176331961000002</c:v>
                </c:pt>
                <c:pt idx="9099">
                  <c:v>3.3434334913999999</c:v>
                </c:pt>
                <c:pt idx="9100">
                  <c:v>2.3758342140000002</c:v>
                </c:pt>
                <c:pt idx="9101">
                  <c:v>-1.0441048600000001E-2</c:v>
                </c:pt>
                <c:pt idx="9102">
                  <c:v>-9.6925268800000008</c:v>
                </c:pt>
                <c:pt idx="9103">
                  <c:v>3.1004742917999999</c:v>
                </c:pt>
                <c:pt idx="9104">
                  <c:v>2.2992977553</c:v>
                </c:pt>
                <c:pt idx="9105">
                  <c:v>-10.210954514399999</c:v>
                </c:pt>
                <c:pt idx="9106">
                  <c:v>3.4861940822999999</c:v>
                </c:pt>
                <c:pt idx="9107">
                  <c:v>-10.7914664375</c:v>
                </c:pt>
                <c:pt idx="9108">
                  <c:v>4.0163777372</c:v>
                </c:pt>
                <c:pt idx="9109">
                  <c:v>4.7311866595999996</c:v>
                </c:pt>
                <c:pt idx="9110">
                  <c:v>-12.662005536300001</c:v>
                </c:pt>
                <c:pt idx="9111">
                  <c:v>-9.0087557530000009</c:v>
                </c:pt>
                <c:pt idx="9112">
                  <c:v>4.2527540937000001</c:v>
                </c:pt>
                <c:pt idx="9113">
                  <c:v>2.4888759587</c:v>
                </c:pt>
                <c:pt idx="9114">
                  <c:v>1.4404282487</c:v>
                </c:pt>
                <c:pt idx="9115">
                  <c:v>3.4686296284</c:v>
                </c:pt>
                <c:pt idx="9116">
                  <c:v>3.1022008024000001</c:v>
                </c:pt>
                <c:pt idx="9117">
                  <c:v>2.0247699819</c:v>
                </c:pt>
                <c:pt idx="9118">
                  <c:v>4.4893397313000003</c:v>
                </c:pt>
                <c:pt idx="9119">
                  <c:v>3.4514126223999999</c:v>
                </c:pt>
                <c:pt idx="9120">
                  <c:v>3.4212439204999998</c:v>
                </c:pt>
                <c:pt idx="9121">
                  <c:v>2.5107857803</c:v>
                </c:pt>
                <c:pt idx="9122">
                  <c:v>-12.1751380326</c:v>
                </c:pt>
                <c:pt idx="9123">
                  <c:v>-9.8646526573000006</c:v>
                </c:pt>
                <c:pt idx="9124">
                  <c:v>1.4811318217</c:v>
                </c:pt>
                <c:pt idx="9125">
                  <c:v>2.5468467535000001</c:v>
                </c:pt>
                <c:pt idx="9126">
                  <c:v>4.0145457019000004</c:v>
                </c:pt>
                <c:pt idx="9127">
                  <c:v>0.21057318829999999</c:v>
                </c:pt>
                <c:pt idx="9128">
                  <c:v>2.6604012055999999</c:v>
                </c:pt>
                <c:pt idx="9129">
                  <c:v>1.9558068929000001</c:v>
                </c:pt>
                <c:pt idx="9130">
                  <c:v>2.8502886601999999</c:v>
                </c:pt>
                <c:pt idx="9131">
                  <c:v>4.7223698127000002</c:v>
                </c:pt>
                <c:pt idx="9132">
                  <c:v>1.3286494132</c:v>
                </c:pt>
                <c:pt idx="9133">
                  <c:v>3.3564348690000001</c:v>
                </c:pt>
                <c:pt idx="9134">
                  <c:v>3.8873712064000001</c:v>
                </c:pt>
                <c:pt idx="9135">
                  <c:v>3.7604019434999998</c:v>
                </c:pt>
                <c:pt idx="9136">
                  <c:v>3.2687747518000001</c:v>
                </c:pt>
                <c:pt idx="9137">
                  <c:v>1.3961626423</c:v>
                </c:pt>
                <c:pt idx="9138">
                  <c:v>7.98611771E-2</c:v>
                </c:pt>
                <c:pt idx="9139">
                  <c:v>0.80137561130000001</c:v>
                </c:pt>
                <c:pt idx="9140">
                  <c:v>2.6065343368999998</c:v>
                </c:pt>
                <c:pt idx="9141">
                  <c:v>2.1533155860000002</c:v>
                </c:pt>
                <c:pt idx="9142">
                  <c:v>2.9785216128999998</c:v>
                </c:pt>
                <c:pt idx="9143">
                  <c:v>2.4400719554000001</c:v>
                </c:pt>
                <c:pt idx="9144">
                  <c:v>3.2270799488000002</c:v>
                </c:pt>
                <c:pt idx="9145">
                  <c:v>-11.351936543800001</c:v>
                </c:pt>
                <c:pt idx="9146">
                  <c:v>1.7688747893000001</c:v>
                </c:pt>
                <c:pt idx="9147">
                  <c:v>-9.7786411101000006</c:v>
                </c:pt>
                <c:pt idx="9148">
                  <c:v>1.6481477286999999</c:v>
                </c:pt>
                <c:pt idx="9149">
                  <c:v>-9.3959795002999993</c:v>
                </c:pt>
                <c:pt idx="9150">
                  <c:v>1.5145444782999999</c:v>
                </c:pt>
                <c:pt idx="9151">
                  <c:v>1.1382497317</c:v>
                </c:pt>
                <c:pt idx="9152">
                  <c:v>4.5649777035000003</c:v>
                </c:pt>
                <c:pt idx="9153">
                  <c:v>-12.232587413599999</c:v>
                </c:pt>
                <c:pt idx="9154">
                  <c:v>3.2707309717999999</c:v>
                </c:pt>
                <c:pt idx="9155">
                  <c:v>4.9455550913000002</c:v>
                </c:pt>
                <c:pt idx="9156">
                  <c:v>4.1035304930000001</c:v>
                </c:pt>
                <c:pt idx="9157">
                  <c:v>2.9517256562999998</c:v>
                </c:pt>
                <c:pt idx="9158">
                  <c:v>3.4851656443999999</c:v>
                </c:pt>
                <c:pt idx="9159">
                  <c:v>1.5179900647</c:v>
                </c:pt>
                <c:pt idx="9160">
                  <c:v>-9.4762568808999994</c:v>
                </c:pt>
                <c:pt idx="9161">
                  <c:v>-10.8590667211</c:v>
                </c:pt>
                <c:pt idx="9162">
                  <c:v>2.6722115914</c:v>
                </c:pt>
                <c:pt idx="9163">
                  <c:v>-12.3340252898</c:v>
                </c:pt>
                <c:pt idx="9164">
                  <c:v>2.4406448532999998</c:v>
                </c:pt>
                <c:pt idx="9165">
                  <c:v>-11.130359882900001</c:v>
                </c:pt>
                <c:pt idx="9166">
                  <c:v>2.4214506102</c:v>
                </c:pt>
                <c:pt idx="9167">
                  <c:v>-9.6113834933</c:v>
                </c:pt>
                <c:pt idx="9168">
                  <c:v>-11.4589351431</c:v>
                </c:pt>
                <c:pt idx="9169">
                  <c:v>-9.7053338065000005</c:v>
                </c:pt>
                <c:pt idx="9170">
                  <c:v>4.1221490530000002</c:v>
                </c:pt>
                <c:pt idx="9171">
                  <c:v>-9.9647893517000004</c:v>
                </c:pt>
                <c:pt idx="9172">
                  <c:v>3.4622771046</c:v>
                </c:pt>
                <c:pt idx="9173">
                  <c:v>2.6082891432999999</c:v>
                </c:pt>
                <c:pt idx="9174">
                  <c:v>3.4661697030999998</c:v>
                </c:pt>
                <c:pt idx="9175">
                  <c:v>2.7898513078999998</c:v>
                </c:pt>
                <c:pt idx="9176">
                  <c:v>0.97642208890000004</c:v>
                </c:pt>
                <c:pt idx="9177">
                  <c:v>3.6498526620999998</c:v>
                </c:pt>
                <c:pt idx="9178">
                  <c:v>4.2369701403000004</c:v>
                </c:pt>
                <c:pt idx="9179">
                  <c:v>-9.0391293405000006</c:v>
                </c:pt>
                <c:pt idx="9180">
                  <c:v>-11.4682100717</c:v>
                </c:pt>
                <c:pt idx="9181">
                  <c:v>4.2595539696999998</c:v>
                </c:pt>
                <c:pt idx="9182">
                  <c:v>1.3604012235</c:v>
                </c:pt>
                <c:pt idx="9183">
                  <c:v>2.2535296890000001</c:v>
                </c:pt>
                <c:pt idx="9184">
                  <c:v>1.137078746</c:v>
                </c:pt>
                <c:pt idx="9185">
                  <c:v>-10.3861163727</c:v>
                </c:pt>
                <c:pt idx="9186">
                  <c:v>-10.401333943699999</c:v>
                </c:pt>
                <c:pt idx="9187">
                  <c:v>2.7716029008</c:v>
                </c:pt>
                <c:pt idx="9188">
                  <c:v>3.6337074163</c:v>
                </c:pt>
                <c:pt idx="9189">
                  <c:v>4.7131147091000001</c:v>
                </c:pt>
                <c:pt idx="9190">
                  <c:v>-11.521224914699999</c:v>
                </c:pt>
                <c:pt idx="9191">
                  <c:v>-9.2674084385000004</c:v>
                </c:pt>
                <c:pt idx="9192">
                  <c:v>2.3668408352000001</c:v>
                </c:pt>
                <c:pt idx="9193">
                  <c:v>2.7129903398000002</c:v>
                </c:pt>
                <c:pt idx="9194">
                  <c:v>1.9193532723</c:v>
                </c:pt>
                <c:pt idx="9195">
                  <c:v>4.9912041748</c:v>
                </c:pt>
                <c:pt idx="9196">
                  <c:v>3.9257695153999999</c:v>
                </c:pt>
                <c:pt idx="9197">
                  <c:v>3.0325311001999999</c:v>
                </c:pt>
                <c:pt idx="9198">
                  <c:v>3.6802518801000002</c:v>
                </c:pt>
                <c:pt idx="9199">
                  <c:v>4.1855594451</c:v>
                </c:pt>
                <c:pt idx="9200">
                  <c:v>1.9311988023</c:v>
                </c:pt>
                <c:pt idx="9201">
                  <c:v>1.4509205761999999</c:v>
                </c:pt>
                <c:pt idx="9202">
                  <c:v>1.3705030432</c:v>
                </c:pt>
                <c:pt idx="9203">
                  <c:v>2.3618790783999999</c:v>
                </c:pt>
                <c:pt idx="9204">
                  <c:v>-11.027681853700001</c:v>
                </c:pt>
                <c:pt idx="9205">
                  <c:v>2.8959313340000001</c:v>
                </c:pt>
                <c:pt idx="9206">
                  <c:v>-12.1908217139</c:v>
                </c:pt>
                <c:pt idx="9207">
                  <c:v>-9.9762854103999992</c:v>
                </c:pt>
                <c:pt idx="9208">
                  <c:v>-10.326563630600001</c:v>
                </c:pt>
                <c:pt idx="9209">
                  <c:v>2.8627156933000002</c:v>
                </c:pt>
                <c:pt idx="9210">
                  <c:v>0.81249733859999995</c:v>
                </c:pt>
                <c:pt idx="9211">
                  <c:v>2.8359911951000001</c:v>
                </c:pt>
                <c:pt idx="9212">
                  <c:v>2.8845936535000001</c:v>
                </c:pt>
                <c:pt idx="9213">
                  <c:v>4.8432838313</c:v>
                </c:pt>
                <c:pt idx="9214">
                  <c:v>-11.5560666901</c:v>
                </c:pt>
                <c:pt idx="9215">
                  <c:v>2.4612247155999998</c:v>
                </c:pt>
                <c:pt idx="9216">
                  <c:v>-10.520402982</c:v>
                </c:pt>
                <c:pt idx="9217">
                  <c:v>-10.9424952944</c:v>
                </c:pt>
                <c:pt idx="9218">
                  <c:v>1.6984756551</c:v>
                </c:pt>
                <c:pt idx="9219">
                  <c:v>3.7203434752</c:v>
                </c:pt>
                <c:pt idx="9220">
                  <c:v>-10.864402849799999</c:v>
                </c:pt>
                <c:pt idx="9221">
                  <c:v>-12.024986289199999</c:v>
                </c:pt>
                <c:pt idx="9222">
                  <c:v>-10.0649601142</c:v>
                </c:pt>
                <c:pt idx="9223">
                  <c:v>2.0235550705000001</c:v>
                </c:pt>
                <c:pt idx="9224">
                  <c:v>-11.5171181299</c:v>
                </c:pt>
                <c:pt idx="9225">
                  <c:v>1.2509022499</c:v>
                </c:pt>
                <c:pt idx="9226">
                  <c:v>-10.3506458111</c:v>
                </c:pt>
                <c:pt idx="9227">
                  <c:v>4.3443936014000002</c:v>
                </c:pt>
                <c:pt idx="9228">
                  <c:v>-11.4546247574</c:v>
                </c:pt>
                <c:pt idx="9229">
                  <c:v>-9.4584393881000004</c:v>
                </c:pt>
                <c:pt idx="9230">
                  <c:v>2.0730335272999998</c:v>
                </c:pt>
                <c:pt idx="9231">
                  <c:v>-10.689117103099999</c:v>
                </c:pt>
                <c:pt idx="9232">
                  <c:v>3.0687589930999999</c:v>
                </c:pt>
                <c:pt idx="9233">
                  <c:v>3.4539716323</c:v>
                </c:pt>
                <c:pt idx="9234">
                  <c:v>2.4036672233999998</c:v>
                </c:pt>
                <c:pt idx="9235">
                  <c:v>2.5535982307</c:v>
                </c:pt>
                <c:pt idx="9236">
                  <c:v>1.5052626484</c:v>
                </c:pt>
                <c:pt idx="9237">
                  <c:v>2.253415634</c:v>
                </c:pt>
                <c:pt idx="9238">
                  <c:v>1.9553296862</c:v>
                </c:pt>
                <c:pt idx="9239">
                  <c:v>3.1009197516000002</c:v>
                </c:pt>
                <c:pt idx="9240">
                  <c:v>3.7773542235000002</c:v>
                </c:pt>
                <c:pt idx="9241">
                  <c:v>-8.5254481585999997</c:v>
                </c:pt>
                <c:pt idx="9242">
                  <c:v>3.4683199104</c:v>
                </c:pt>
                <c:pt idx="9243">
                  <c:v>-10.051540580499999</c:v>
                </c:pt>
                <c:pt idx="9244">
                  <c:v>-10.394308136699999</c:v>
                </c:pt>
                <c:pt idx="9245">
                  <c:v>3.7117004218999998</c:v>
                </c:pt>
                <c:pt idx="9246">
                  <c:v>4.2963787901000003</c:v>
                </c:pt>
                <c:pt idx="9247">
                  <c:v>1.7715370695999999</c:v>
                </c:pt>
                <c:pt idx="9248">
                  <c:v>2.5021776179000002</c:v>
                </c:pt>
                <c:pt idx="9249">
                  <c:v>1.9404898875000001</c:v>
                </c:pt>
                <c:pt idx="9250">
                  <c:v>5.6719547926000002</c:v>
                </c:pt>
                <c:pt idx="9251">
                  <c:v>3.44584051</c:v>
                </c:pt>
                <c:pt idx="9252">
                  <c:v>4.2447828951000002</c:v>
                </c:pt>
                <c:pt idx="9253">
                  <c:v>-11.5596765146</c:v>
                </c:pt>
                <c:pt idx="9254">
                  <c:v>-11.1335111257</c:v>
                </c:pt>
                <c:pt idx="9255">
                  <c:v>-12.172807349599999</c:v>
                </c:pt>
                <c:pt idx="9256">
                  <c:v>2.8437039031000002</c:v>
                </c:pt>
                <c:pt idx="9257">
                  <c:v>2.6461501671000001</c:v>
                </c:pt>
                <c:pt idx="9258">
                  <c:v>2.4637551695000002</c:v>
                </c:pt>
                <c:pt idx="9259">
                  <c:v>-10.954968410699999</c:v>
                </c:pt>
                <c:pt idx="9260">
                  <c:v>0.69291281000000005</c:v>
                </c:pt>
                <c:pt idx="9261">
                  <c:v>-9.2397421644000008</c:v>
                </c:pt>
                <c:pt idx="9262">
                  <c:v>-11.567852218200001</c:v>
                </c:pt>
                <c:pt idx="9263">
                  <c:v>0.97339417269999995</c:v>
                </c:pt>
                <c:pt idx="9264">
                  <c:v>-9.7909136462999999</c:v>
                </c:pt>
                <c:pt idx="9265">
                  <c:v>2.2348504901999999</c:v>
                </c:pt>
                <c:pt idx="9266">
                  <c:v>-11.093222198499999</c:v>
                </c:pt>
                <c:pt idx="9267">
                  <c:v>1.4250197339999999</c:v>
                </c:pt>
                <c:pt idx="9268">
                  <c:v>2.2765773722999998</c:v>
                </c:pt>
                <c:pt idx="9269">
                  <c:v>-10.898279200599999</c:v>
                </c:pt>
                <c:pt idx="9270">
                  <c:v>3.7760556609</c:v>
                </c:pt>
                <c:pt idx="9271">
                  <c:v>3.5256727671000001</c:v>
                </c:pt>
                <c:pt idx="9272">
                  <c:v>3.5390311485999999</c:v>
                </c:pt>
                <c:pt idx="9273">
                  <c:v>-10.312787394800001</c:v>
                </c:pt>
                <c:pt idx="9274">
                  <c:v>2.8159318623999998</c:v>
                </c:pt>
                <c:pt idx="9275">
                  <c:v>3.1813885208000001</c:v>
                </c:pt>
                <c:pt idx="9276">
                  <c:v>4.2471355073000003</c:v>
                </c:pt>
                <c:pt idx="9277">
                  <c:v>3.0294191614999999</c:v>
                </c:pt>
                <c:pt idx="9278">
                  <c:v>-11.1713879074</c:v>
                </c:pt>
                <c:pt idx="9279">
                  <c:v>2.1221080958999998</c:v>
                </c:pt>
                <c:pt idx="9280">
                  <c:v>4.8263334202000001</c:v>
                </c:pt>
                <c:pt idx="9281">
                  <c:v>0.61245952530000003</c:v>
                </c:pt>
                <c:pt idx="9282">
                  <c:v>1.7199711263999999</c:v>
                </c:pt>
                <c:pt idx="9283">
                  <c:v>1.8757366272</c:v>
                </c:pt>
                <c:pt idx="9284">
                  <c:v>-11.1891961363</c:v>
                </c:pt>
                <c:pt idx="9285">
                  <c:v>-10.4004661917</c:v>
                </c:pt>
                <c:pt idx="9286">
                  <c:v>0.92548230720000002</c:v>
                </c:pt>
                <c:pt idx="9287">
                  <c:v>3.1228471831000002</c:v>
                </c:pt>
                <c:pt idx="9288">
                  <c:v>-9.6620306646999996</c:v>
                </c:pt>
                <c:pt idx="9289">
                  <c:v>3.0663984353</c:v>
                </c:pt>
                <c:pt idx="9290">
                  <c:v>2.0765206919999999</c:v>
                </c:pt>
                <c:pt idx="9291">
                  <c:v>4.2778297102999998</c:v>
                </c:pt>
                <c:pt idx="9292">
                  <c:v>3.2043990245999998</c:v>
                </c:pt>
                <c:pt idx="9293">
                  <c:v>1.2094450295000001</c:v>
                </c:pt>
                <c:pt idx="9294">
                  <c:v>3.2898600024000002</c:v>
                </c:pt>
                <c:pt idx="9295">
                  <c:v>2.3574159131000001</c:v>
                </c:pt>
                <c:pt idx="9296">
                  <c:v>2.1966972543000001</c:v>
                </c:pt>
                <c:pt idx="9297">
                  <c:v>4.2255680287999997</c:v>
                </c:pt>
                <c:pt idx="9298">
                  <c:v>2.0046966267999999</c:v>
                </c:pt>
                <c:pt idx="9299">
                  <c:v>4.6973383669000004</c:v>
                </c:pt>
                <c:pt idx="9300">
                  <c:v>2.8190678460999998</c:v>
                </c:pt>
                <c:pt idx="9301">
                  <c:v>3.2542659566999999</c:v>
                </c:pt>
                <c:pt idx="9302">
                  <c:v>-11.9963260046</c:v>
                </c:pt>
                <c:pt idx="9303">
                  <c:v>-9.7515120193999998</c:v>
                </c:pt>
                <c:pt idx="9304">
                  <c:v>3.4450642830999998</c:v>
                </c:pt>
                <c:pt idx="9305">
                  <c:v>2.7666711638999999</c:v>
                </c:pt>
                <c:pt idx="9306">
                  <c:v>4.4878394839000002</c:v>
                </c:pt>
                <c:pt idx="9307">
                  <c:v>1.9157511293</c:v>
                </c:pt>
                <c:pt idx="9308">
                  <c:v>-8.8657333507999994</c:v>
                </c:pt>
                <c:pt idx="9309">
                  <c:v>4.7816505438999997</c:v>
                </c:pt>
                <c:pt idx="9310">
                  <c:v>-11.4878044047</c:v>
                </c:pt>
                <c:pt idx="9311">
                  <c:v>4.3611986620999996</c:v>
                </c:pt>
                <c:pt idx="9312">
                  <c:v>1.7764932157</c:v>
                </c:pt>
                <c:pt idx="9313">
                  <c:v>-12.0025970193</c:v>
                </c:pt>
                <c:pt idx="9314">
                  <c:v>1.0994418211999999</c:v>
                </c:pt>
                <c:pt idx="9315">
                  <c:v>3.5283614904</c:v>
                </c:pt>
                <c:pt idx="9316">
                  <c:v>2.1053352344</c:v>
                </c:pt>
                <c:pt idx="9317">
                  <c:v>3.9482943065999998</c:v>
                </c:pt>
                <c:pt idx="9318">
                  <c:v>2.5713036408000001</c:v>
                </c:pt>
                <c:pt idx="9319">
                  <c:v>-10.927703064599999</c:v>
                </c:pt>
                <c:pt idx="9320">
                  <c:v>4.3815336279999997</c:v>
                </c:pt>
                <c:pt idx="9321">
                  <c:v>-10.8069503203</c:v>
                </c:pt>
                <c:pt idx="9322">
                  <c:v>-10.263245999700001</c:v>
                </c:pt>
                <c:pt idx="9323">
                  <c:v>3.2324388668999999</c:v>
                </c:pt>
                <c:pt idx="9324">
                  <c:v>3.7034946693999999</c:v>
                </c:pt>
                <c:pt idx="9325">
                  <c:v>3.6176597979</c:v>
                </c:pt>
                <c:pt idx="9326">
                  <c:v>-11.4183870305</c:v>
                </c:pt>
                <c:pt idx="9327">
                  <c:v>4.4857478229999996</c:v>
                </c:pt>
                <c:pt idx="9328">
                  <c:v>1.5719432697</c:v>
                </c:pt>
                <c:pt idx="9329">
                  <c:v>2.4206121412999999</c:v>
                </c:pt>
                <c:pt idx="9330">
                  <c:v>2.5932089007000001</c:v>
                </c:pt>
                <c:pt idx="9331">
                  <c:v>-10.991727329</c:v>
                </c:pt>
                <c:pt idx="9332">
                  <c:v>2.3579805629999999</c:v>
                </c:pt>
                <c:pt idx="9333">
                  <c:v>1.5847215188999999</c:v>
                </c:pt>
                <c:pt idx="9334">
                  <c:v>2.6234377214000002</c:v>
                </c:pt>
                <c:pt idx="9335">
                  <c:v>2.7534102097000002</c:v>
                </c:pt>
                <c:pt idx="9336">
                  <c:v>4.2739820757000002</c:v>
                </c:pt>
                <c:pt idx="9337">
                  <c:v>-9.7602886722999997</c:v>
                </c:pt>
                <c:pt idx="9338">
                  <c:v>1.9931597512999999</c:v>
                </c:pt>
                <c:pt idx="9339">
                  <c:v>2.2140180799000002</c:v>
                </c:pt>
                <c:pt idx="9340">
                  <c:v>-11.510722315100001</c:v>
                </c:pt>
                <c:pt idx="9341">
                  <c:v>4.7292092498000002</c:v>
                </c:pt>
                <c:pt idx="9342">
                  <c:v>5.0806911636000001</c:v>
                </c:pt>
                <c:pt idx="9343">
                  <c:v>3.5415657789999999</c:v>
                </c:pt>
                <c:pt idx="9344">
                  <c:v>3.9446747470000001</c:v>
                </c:pt>
                <c:pt idx="9345">
                  <c:v>2.0609847498999998</c:v>
                </c:pt>
                <c:pt idx="9346">
                  <c:v>3.1641856918000002</c:v>
                </c:pt>
                <c:pt idx="9347">
                  <c:v>1.6666470530999999</c:v>
                </c:pt>
                <c:pt idx="9348">
                  <c:v>3.0549875142</c:v>
                </c:pt>
                <c:pt idx="9349">
                  <c:v>4.0268496281999999</c:v>
                </c:pt>
                <c:pt idx="9350">
                  <c:v>-9.9657134843000001</c:v>
                </c:pt>
                <c:pt idx="9351">
                  <c:v>3.9478869607</c:v>
                </c:pt>
                <c:pt idx="9352">
                  <c:v>5.0546358786000001</c:v>
                </c:pt>
                <c:pt idx="9353">
                  <c:v>3.7017463286000001</c:v>
                </c:pt>
                <c:pt idx="9354">
                  <c:v>0.30010599980000002</c:v>
                </c:pt>
                <c:pt idx="9355">
                  <c:v>-12.117819773100001</c:v>
                </c:pt>
                <c:pt idx="9356">
                  <c:v>2.6351971912000001</c:v>
                </c:pt>
                <c:pt idx="9357">
                  <c:v>4.5994541128000002</c:v>
                </c:pt>
                <c:pt idx="9358">
                  <c:v>1.2183961863999999</c:v>
                </c:pt>
                <c:pt idx="9359">
                  <c:v>-11.0775784188</c:v>
                </c:pt>
                <c:pt idx="9360">
                  <c:v>-11.4233863395</c:v>
                </c:pt>
                <c:pt idx="9361">
                  <c:v>1.5577599485</c:v>
                </c:pt>
                <c:pt idx="9362">
                  <c:v>3.3729856109999998</c:v>
                </c:pt>
                <c:pt idx="9363">
                  <c:v>-10.148189908200001</c:v>
                </c:pt>
                <c:pt idx="9364">
                  <c:v>3.3254481469999999</c:v>
                </c:pt>
                <c:pt idx="9365">
                  <c:v>-10.221213994099999</c:v>
                </c:pt>
                <c:pt idx="9366">
                  <c:v>5.3707966755000003</c:v>
                </c:pt>
                <c:pt idx="9367">
                  <c:v>-9.5467147671999992</c:v>
                </c:pt>
                <c:pt idx="9368">
                  <c:v>-11.3191895866</c:v>
                </c:pt>
                <c:pt idx="9369">
                  <c:v>2.4647444719</c:v>
                </c:pt>
                <c:pt idx="9370">
                  <c:v>3.6344986057000002</c:v>
                </c:pt>
                <c:pt idx="9371">
                  <c:v>-10.866234860900001</c:v>
                </c:pt>
                <c:pt idx="9372">
                  <c:v>3.5530164343999999</c:v>
                </c:pt>
                <c:pt idx="9373">
                  <c:v>-10.093278096600001</c:v>
                </c:pt>
                <c:pt idx="9374">
                  <c:v>-12.380484565</c:v>
                </c:pt>
                <c:pt idx="9375">
                  <c:v>1.3124345458</c:v>
                </c:pt>
                <c:pt idx="9376">
                  <c:v>2.7276369407000001</c:v>
                </c:pt>
                <c:pt idx="9377">
                  <c:v>-10.7035679055</c:v>
                </c:pt>
                <c:pt idx="9378">
                  <c:v>3.5258480589999999</c:v>
                </c:pt>
                <c:pt idx="9379">
                  <c:v>3.6667337556000001</c:v>
                </c:pt>
                <c:pt idx="9380">
                  <c:v>4.9780404237000004</c:v>
                </c:pt>
                <c:pt idx="9381">
                  <c:v>2.9247482087000001</c:v>
                </c:pt>
                <c:pt idx="9382">
                  <c:v>-10.6606469014</c:v>
                </c:pt>
                <c:pt idx="9383">
                  <c:v>-9.136259956</c:v>
                </c:pt>
                <c:pt idx="9384">
                  <c:v>3.8802359380999998</c:v>
                </c:pt>
                <c:pt idx="9385">
                  <c:v>1.9186891456999999</c:v>
                </c:pt>
                <c:pt idx="9386">
                  <c:v>4.9058335442000001</c:v>
                </c:pt>
                <c:pt idx="9387">
                  <c:v>3.3823474117000001</c:v>
                </c:pt>
                <c:pt idx="9388">
                  <c:v>1.7698097457999999</c:v>
                </c:pt>
                <c:pt idx="9389">
                  <c:v>3.4954824235999999</c:v>
                </c:pt>
                <c:pt idx="9390">
                  <c:v>1.9917487171999999</c:v>
                </c:pt>
                <c:pt idx="9391">
                  <c:v>-11.285270668300001</c:v>
                </c:pt>
                <c:pt idx="9392">
                  <c:v>2.8515973862999999</c:v>
                </c:pt>
                <c:pt idx="9393">
                  <c:v>-10.2109785256</c:v>
                </c:pt>
                <c:pt idx="9394">
                  <c:v>-9.4363971885000009</c:v>
                </c:pt>
                <c:pt idx="9395">
                  <c:v>1.9519468463</c:v>
                </c:pt>
                <c:pt idx="9396">
                  <c:v>-9.9759039413000004</c:v>
                </c:pt>
                <c:pt idx="9397">
                  <c:v>2.1542805476</c:v>
                </c:pt>
                <c:pt idx="9398">
                  <c:v>3.0462471336000001</c:v>
                </c:pt>
                <c:pt idx="9399">
                  <c:v>2.7549995374999998</c:v>
                </c:pt>
                <c:pt idx="9400">
                  <c:v>-8.2204312078000008</c:v>
                </c:pt>
                <c:pt idx="9401">
                  <c:v>-11.3569664347</c:v>
                </c:pt>
                <c:pt idx="9402">
                  <c:v>1.5298041249000001</c:v>
                </c:pt>
                <c:pt idx="9403">
                  <c:v>5.0969207762000002</c:v>
                </c:pt>
                <c:pt idx="9404">
                  <c:v>-12.210596795300001</c:v>
                </c:pt>
                <c:pt idx="9405">
                  <c:v>-9.3644631342999993</c:v>
                </c:pt>
                <c:pt idx="9406">
                  <c:v>4.6436251679999998</c:v>
                </c:pt>
                <c:pt idx="9407">
                  <c:v>-11.419389831</c:v>
                </c:pt>
                <c:pt idx="9408">
                  <c:v>3.5547912896999998</c:v>
                </c:pt>
                <c:pt idx="9409">
                  <c:v>3.1858050018999999</c:v>
                </c:pt>
                <c:pt idx="9410">
                  <c:v>-9.9933549066000005</c:v>
                </c:pt>
                <c:pt idx="9411">
                  <c:v>2.2774385545000002</c:v>
                </c:pt>
                <c:pt idx="9412">
                  <c:v>4.1975957246000002</c:v>
                </c:pt>
                <c:pt idx="9413">
                  <c:v>2.5549354193</c:v>
                </c:pt>
                <c:pt idx="9414">
                  <c:v>-11.3670790603</c:v>
                </c:pt>
                <c:pt idx="9415">
                  <c:v>3.3393287761999999</c:v>
                </c:pt>
                <c:pt idx="9416">
                  <c:v>4.7455795458000001</c:v>
                </c:pt>
                <c:pt idx="9417">
                  <c:v>1.3712378343</c:v>
                </c:pt>
                <c:pt idx="9418">
                  <c:v>1.6328258809</c:v>
                </c:pt>
                <c:pt idx="9419">
                  <c:v>-10.224737689099999</c:v>
                </c:pt>
                <c:pt idx="9420">
                  <c:v>3.6222185155000002</c:v>
                </c:pt>
                <c:pt idx="9421">
                  <c:v>-11.1164763148</c:v>
                </c:pt>
                <c:pt idx="9422">
                  <c:v>-11.006164672500001</c:v>
                </c:pt>
                <c:pt idx="9423">
                  <c:v>2.8351575562</c:v>
                </c:pt>
                <c:pt idx="9424">
                  <c:v>-10.6237041919</c:v>
                </c:pt>
                <c:pt idx="9425">
                  <c:v>-10.7194919445</c:v>
                </c:pt>
                <c:pt idx="9426">
                  <c:v>2.1478014667999998</c:v>
                </c:pt>
                <c:pt idx="9427">
                  <c:v>2.3724904268999998</c:v>
                </c:pt>
                <c:pt idx="9428">
                  <c:v>-12.325064231900001</c:v>
                </c:pt>
                <c:pt idx="9429">
                  <c:v>4.7130335561000001</c:v>
                </c:pt>
                <c:pt idx="9430">
                  <c:v>-10.667340766800001</c:v>
                </c:pt>
                <c:pt idx="9431">
                  <c:v>3.2850635340999998</c:v>
                </c:pt>
                <c:pt idx="9432">
                  <c:v>-12.2809023991</c:v>
                </c:pt>
                <c:pt idx="9433">
                  <c:v>-12.4205252622</c:v>
                </c:pt>
                <c:pt idx="9434">
                  <c:v>-12.2097856916</c:v>
                </c:pt>
                <c:pt idx="9435">
                  <c:v>-11.7881127308</c:v>
                </c:pt>
                <c:pt idx="9436">
                  <c:v>2.9696049454</c:v>
                </c:pt>
                <c:pt idx="9437">
                  <c:v>-10.748207992599999</c:v>
                </c:pt>
                <c:pt idx="9438">
                  <c:v>-11.447493813099999</c:v>
                </c:pt>
                <c:pt idx="9439">
                  <c:v>2.6724263145</c:v>
                </c:pt>
                <c:pt idx="9440">
                  <c:v>2.5644342203999999</c:v>
                </c:pt>
                <c:pt idx="9441">
                  <c:v>3.0011222992</c:v>
                </c:pt>
                <c:pt idx="9442">
                  <c:v>2.8399849378000002</c:v>
                </c:pt>
                <c:pt idx="9443">
                  <c:v>-9.0350070100999993</c:v>
                </c:pt>
                <c:pt idx="9444">
                  <c:v>0.96441463969999996</c:v>
                </c:pt>
                <c:pt idx="9445">
                  <c:v>-10.5775514748</c:v>
                </c:pt>
                <c:pt idx="9446">
                  <c:v>-8.6139324328000004</c:v>
                </c:pt>
                <c:pt idx="9447">
                  <c:v>3.4868862365000002</c:v>
                </c:pt>
                <c:pt idx="9448">
                  <c:v>-10.3619478107</c:v>
                </c:pt>
                <c:pt idx="9449">
                  <c:v>-10.0678227544</c:v>
                </c:pt>
                <c:pt idx="9450">
                  <c:v>3.6049170211999999</c:v>
                </c:pt>
                <c:pt idx="9451">
                  <c:v>2.6154175174000001</c:v>
                </c:pt>
                <c:pt idx="9452">
                  <c:v>-11.736937536399999</c:v>
                </c:pt>
                <c:pt idx="9453">
                  <c:v>-11.7025143829</c:v>
                </c:pt>
                <c:pt idx="9454">
                  <c:v>4.1687619099999997</c:v>
                </c:pt>
                <c:pt idx="9455">
                  <c:v>3.3359682277</c:v>
                </c:pt>
                <c:pt idx="9456">
                  <c:v>1.9093844725</c:v>
                </c:pt>
                <c:pt idx="9457">
                  <c:v>3.9170256229999998</c:v>
                </c:pt>
                <c:pt idx="9458">
                  <c:v>0.83681191210000005</c:v>
                </c:pt>
                <c:pt idx="9459">
                  <c:v>2.6685392174000002</c:v>
                </c:pt>
                <c:pt idx="9460">
                  <c:v>-9.9559381026999993</c:v>
                </c:pt>
                <c:pt idx="9461">
                  <c:v>2.7059317954000002</c:v>
                </c:pt>
                <c:pt idx="9462">
                  <c:v>3.1692640667999998</c:v>
                </c:pt>
                <c:pt idx="9463">
                  <c:v>4.7789854250000001</c:v>
                </c:pt>
                <c:pt idx="9464">
                  <c:v>3.8074725722</c:v>
                </c:pt>
                <c:pt idx="9465">
                  <c:v>3.1421475726999999</c:v>
                </c:pt>
                <c:pt idx="9466">
                  <c:v>0.98956400529999999</c:v>
                </c:pt>
                <c:pt idx="9467">
                  <c:v>-10.329108417500001</c:v>
                </c:pt>
                <c:pt idx="9468">
                  <c:v>3.8667915003000002</c:v>
                </c:pt>
                <c:pt idx="9469">
                  <c:v>2.7105339765999998</c:v>
                </c:pt>
                <c:pt idx="9470">
                  <c:v>0.51597030050000003</c:v>
                </c:pt>
                <c:pt idx="9471">
                  <c:v>4.7967986436999999</c:v>
                </c:pt>
                <c:pt idx="9472">
                  <c:v>4.0545994719999996</c:v>
                </c:pt>
                <c:pt idx="9473">
                  <c:v>3.1659720151999999</c:v>
                </c:pt>
                <c:pt idx="9474">
                  <c:v>1.6549898437999999</c:v>
                </c:pt>
                <c:pt idx="9475">
                  <c:v>3.4622958763999998</c:v>
                </c:pt>
                <c:pt idx="9476">
                  <c:v>2.5131394341000002</c:v>
                </c:pt>
                <c:pt idx="9477">
                  <c:v>-10.351022803099999</c:v>
                </c:pt>
                <c:pt idx="9478">
                  <c:v>-11.131652613</c:v>
                </c:pt>
                <c:pt idx="9479">
                  <c:v>2.4330136561</c:v>
                </c:pt>
                <c:pt idx="9480">
                  <c:v>2.8388494799999999</c:v>
                </c:pt>
                <c:pt idx="9481">
                  <c:v>1.4919964348999999</c:v>
                </c:pt>
                <c:pt idx="9482">
                  <c:v>-7.8429816139000001</c:v>
                </c:pt>
                <c:pt idx="9483">
                  <c:v>-10.000243705200001</c:v>
                </c:pt>
                <c:pt idx="9484">
                  <c:v>-11.3615269976</c:v>
                </c:pt>
                <c:pt idx="9485">
                  <c:v>2.8186185776000001</c:v>
                </c:pt>
                <c:pt idx="9486">
                  <c:v>3.1600238616</c:v>
                </c:pt>
                <c:pt idx="9487">
                  <c:v>2.2058853185</c:v>
                </c:pt>
                <c:pt idx="9488">
                  <c:v>3.8752805562999999</c:v>
                </c:pt>
                <c:pt idx="9489">
                  <c:v>3.2742794056000002</c:v>
                </c:pt>
                <c:pt idx="9490">
                  <c:v>2.4358577945</c:v>
                </c:pt>
                <c:pt idx="9491">
                  <c:v>4.2769492153000002</c:v>
                </c:pt>
                <c:pt idx="9492">
                  <c:v>3.6657030503999999</c:v>
                </c:pt>
                <c:pt idx="9493">
                  <c:v>2.9888439167</c:v>
                </c:pt>
                <c:pt idx="9494">
                  <c:v>3.8866968783</c:v>
                </c:pt>
                <c:pt idx="9495">
                  <c:v>-10.341767018600001</c:v>
                </c:pt>
                <c:pt idx="9496">
                  <c:v>3.2842011726</c:v>
                </c:pt>
                <c:pt idx="9497">
                  <c:v>4.5114403001000003</c:v>
                </c:pt>
                <c:pt idx="9498">
                  <c:v>3.5697305573999998</c:v>
                </c:pt>
                <c:pt idx="9499">
                  <c:v>3.5265778059000001</c:v>
                </c:pt>
                <c:pt idx="9500">
                  <c:v>2.8614619418</c:v>
                </c:pt>
                <c:pt idx="9501">
                  <c:v>2.931673124</c:v>
                </c:pt>
                <c:pt idx="9502">
                  <c:v>0.55114927650000001</c:v>
                </c:pt>
                <c:pt idx="9503">
                  <c:v>5.6273153549000003</c:v>
                </c:pt>
                <c:pt idx="9504">
                  <c:v>-10.4685103358</c:v>
                </c:pt>
                <c:pt idx="9505">
                  <c:v>3.1312096571999999</c:v>
                </c:pt>
                <c:pt idx="9506">
                  <c:v>1.3753083015000001</c:v>
                </c:pt>
                <c:pt idx="9507">
                  <c:v>1.6433359396</c:v>
                </c:pt>
                <c:pt idx="9508">
                  <c:v>3.6071091117999998</c:v>
                </c:pt>
                <c:pt idx="9509">
                  <c:v>-9.8859166209999998</c:v>
                </c:pt>
                <c:pt idx="9510">
                  <c:v>4.2294749806</c:v>
                </c:pt>
                <c:pt idx="9511">
                  <c:v>1.9943321856</c:v>
                </c:pt>
                <c:pt idx="9512">
                  <c:v>2.9547340229999999</c:v>
                </c:pt>
                <c:pt idx="9513">
                  <c:v>3.4588192316000002</c:v>
                </c:pt>
                <c:pt idx="9514">
                  <c:v>4.4903704047000002</c:v>
                </c:pt>
                <c:pt idx="9515">
                  <c:v>2.3321781798000001</c:v>
                </c:pt>
                <c:pt idx="9516">
                  <c:v>2.4255170232999999</c:v>
                </c:pt>
                <c:pt idx="9517">
                  <c:v>3.2314392670999998</c:v>
                </c:pt>
                <c:pt idx="9518">
                  <c:v>0.75481232799999998</c:v>
                </c:pt>
                <c:pt idx="9519">
                  <c:v>4.2473154762999998</c:v>
                </c:pt>
                <c:pt idx="9520">
                  <c:v>0.8767763784</c:v>
                </c:pt>
                <c:pt idx="9521">
                  <c:v>2.2587520449</c:v>
                </c:pt>
                <c:pt idx="9522">
                  <c:v>3.1744862076999998</c:v>
                </c:pt>
                <c:pt idx="9523">
                  <c:v>3.3085667501999998</c:v>
                </c:pt>
                <c:pt idx="9524">
                  <c:v>3.6794522186999998</c:v>
                </c:pt>
                <c:pt idx="9525">
                  <c:v>-11.6388205694</c:v>
                </c:pt>
                <c:pt idx="9526">
                  <c:v>1.2188539155</c:v>
                </c:pt>
                <c:pt idx="9527">
                  <c:v>3.5798268743000001</c:v>
                </c:pt>
                <c:pt idx="9528">
                  <c:v>-10.614258699900001</c:v>
                </c:pt>
                <c:pt idx="9529">
                  <c:v>1.5673908967000001</c:v>
                </c:pt>
                <c:pt idx="9530">
                  <c:v>3.4056717083999999</c:v>
                </c:pt>
                <c:pt idx="9531">
                  <c:v>-10.514566333199999</c:v>
                </c:pt>
                <c:pt idx="9532">
                  <c:v>0.93161439199999996</c:v>
                </c:pt>
                <c:pt idx="9533">
                  <c:v>1.7296319333000001</c:v>
                </c:pt>
                <c:pt idx="9534">
                  <c:v>3.5290963317999999</c:v>
                </c:pt>
                <c:pt idx="9535">
                  <c:v>4.2192158771999999</c:v>
                </c:pt>
                <c:pt idx="9536">
                  <c:v>3.2645276500999998</c:v>
                </c:pt>
                <c:pt idx="9537">
                  <c:v>3.8120438468</c:v>
                </c:pt>
                <c:pt idx="9538">
                  <c:v>2.5865275053999999</c:v>
                </c:pt>
                <c:pt idx="9539">
                  <c:v>1.8968443579000001</c:v>
                </c:pt>
                <c:pt idx="9540">
                  <c:v>5.2243560966000002</c:v>
                </c:pt>
                <c:pt idx="9541">
                  <c:v>-10.263257083299999</c:v>
                </c:pt>
                <c:pt idx="9542">
                  <c:v>4.3313062458999996</c:v>
                </c:pt>
                <c:pt idx="9543">
                  <c:v>4.2775086554000001</c:v>
                </c:pt>
                <c:pt idx="9544">
                  <c:v>4.1430089383000004</c:v>
                </c:pt>
                <c:pt idx="9545">
                  <c:v>3.4495467470999999</c:v>
                </c:pt>
                <c:pt idx="9546">
                  <c:v>1.9957569071000001</c:v>
                </c:pt>
                <c:pt idx="9547">
                  <c:v>3.4052906833000001</c:v>
                </c:pt>
                <c:pt idx="9548">
                  <c:v>-8.8235632473999992</c:v>
                </c:pt>
                <c:pt idx="9549">
                  <c:v>-9.9047836277000005</c:v>
                </c:pt>
                <c:pt idx="9550">
                  <c:v>-9.9957787209000006</c:v>
                </c:pt>
                <c:pt idx="9551">
                  <c:v>-11.139520195999999</c:v>
                </c:pt>
                <c:pt idx="9552">
                  <c:v>-11.277902539899999</c:v>
                </c:pt>
                <c:pt idx="9553">
                  <c:v>-9.8649698182000005</c:v>
                </c:pt>
                <c:pt idx="9554">
                  <c:v>2.5961512503000002</c:v>
                </c:pt>
                <c:pt idx="9555">
                  <c:v>3.7524804610000002</c:v>
                </c:pt>
                <c:pt idx="9556">
                  <c:v>-9.0597398731999998</c:v>
                </c:pt>
                <c:pt idx="9557">
                  <c:v>2.7022834859999998</c:v>
                </c:pt>
                <c:pt idx="9558">
                  <c:v>2.5674391529</c:v>
                </c:pt>
                <c:pt idx="9559">
                  <c:v>-9.2911256235999993</c:v>
                </c:pt>
                <c:pt idx="9560">
                  <c:v>5.0569220046999996</c:v>
                </c:pt>
                <c:pt idx="9561">
                  <c:v>2.6193405506</c:v>
                </c:pt>
                <c:pt idx="9562">
                  <c:v>2.6335587425</c:v>
                </c:pt>
                <c:pt idx="9563">
                  <c:v>1.7257600998</c:v>
                </c:pt>
                <c:pt idx="9564">
                  <c:v>0.79113836370000001</c:v>
                </c:pt>
                <c:pt idx="9565">
                  <c:v>2.8615012129999999</c:v>
                </c:pt>
                <c:pt idx="9566">
                  <c:v>2.6635261558000001</c:v>
                </c:pt>
                <c:pt idx="9567">
                  <c:v>2.3440117518000001</c:v>
                </c:pt>
                <c:pt idx="9568">
                  <c:v>2.2001565611</c:v>
                </c:pt>
                <c:pt idx="9569">
                  <c:v>-10.357424396700001</c:v>
                </c:pt>
                <c:pt idx="9570">
                  <c:v>1.0469136837999999</c:v>
                </c:pt>
                <c:pt idx="9571">
                  <c:v>4.0514692047</c:v>
                </c:pt>
                <c:pt idx="9572">
                  <c:v>3.2551528084000001</c:v>
                </c:pt>
                <c:pt idx="9573">
                  <c:v>2.5303329479999999</c:v>
                </c:pt>
                <c:pt idx="9574">
                  <c:v>-10.7057605388</c:v>
                </c:pt>
                <c:pt idx="9575">
                  <c:v>-10.3043620476</c:v>
                </c:pt>
                <c:pt idx="9576">
                  <c:v>-8.9446795186999992</c:v>
                </c:pt>
                <c:pt idx="9577">
                  <c:v>2.7518907556999999</c:v>
                </c:pt>
                <c:pt idx="9578">
                  <c:v>4.1231793294000001</c:v>
                </c:pt>
                <c:pt idx="9579">
                  <c:v>2.5556329024000002</c:v>
                </c:pt>
                <c:pt idx="9580">
                  <c:v>-11.562784015</c:v>
                </c:pt>
                <c:pt idx="9581">
                  <c:v>-10.7007617496</c:v>
                </c:pt>
                <c:pt idx="9582">
                  <c:v>-10.668579722700001</c:v>
                </c:pt>
                <c:pt idx="9583">
                  <c:v>4.1194893082000004</c:v>
                </c:pt>
                <c:pt idx="9584">
                  <c:v>-10.5857248081</c:v>
                </c:pt>
                <c:pt idx="9585">
                  <c:v>4.3342468194999997</c:v>
                </c:pt>
                <c:pt idx="9586">
                  <c:v>3.8383780655000002</c:v>
                </c:pt>
                <c:pt idx="9587">
                  <c:v>-10.4886131229</c:v>
                </c:pt>
                <c:pt idx="9588">
                  <c:v>2.3070698408000001</c:v>
                </c:pt>
                <c:pt idx="9589">
                  <c:v>1.4263054880999999</c:v>
                </c:pt>
                <c:pt idx="9590">
                  <c:v>4.5175741839999999</c:v>
                </c:pt>
                <c:pt idx="9591">
                  <c:v>1.2587887463</c:v>
                </c:pt>
                <c:pt idx="9592">
                  <c:v>2.1037141054999999</c:v>
                </c:pt>
                <c:pt idx="9593">
                  <c:v>4.9282050141999996</c:v>
                </c:pt>
                <c:pt idx="9594">
                  <c:v>-0.31313948860000002</c:v>
                </c:pt>
                <c:pt idx="9595">
                  <c:v>2.5486897063999998</c:v>
                </c:pt>
                <c:pt idx="9596">
                  <c:v>-9.7163562680000002</c:v>
                </c:pt>
                <c:pt idx="9597">
                  <c:v>-10.613452087700001</c:v>
                </c:pt>
                <c:pt idx="9598">
                  <c:v>1.6682218053</c:v>
                </c:pt>
                <c:pt idx="9599">
                  <c:v>3.3192834494999999</c:v>
                </c:pt>
                <c:pt idx="9600">
                  <c:v>-11.7275439162</c:v>
                </c:pt>
                <c:pt idx="9601">
                  <c:v>2.9934568504999999</c:v>
                </c:pt>
                <c:pt idx="9602">
                  <c:v>2.9970479801000001</c:v>
                </c:pt>
                <c:pt idx="9603">
                  <c:v>-9.1542550160000005</c:v>
                </c:pt>
                <c:pt idx="9604">
                  <c:v>3.9632959741999998</c:v>
                </c:pt>
                <c:pt idx="9605">
                  <c:v>-9.7752870853000005</c:v>
                </c:pt>
                <c:pt idx="9606">
                  <c:v>-9.0567350600999994</c:v>
                </c:pt>
                <c:pt idx="9607">
                  <c:v>3.5671848695000001</c:v>
                </c:pt>
                <c:pt idx="9608">
                  <c:v>-11.5061680531</c:v>
                </c:pt>
                <c:pt idx="9609">
                  <c:v>-9.6076507061999994</c:v>
                </c:pt>
                <c:pt idx="9610">
                  <c:v>4.2709298657000003</c:v>
                </c:pt>
                <c:pt idx="9611">
                  <c:v>-9.5854890604000005</c:v>
                </c:pt>
                <c:pt idx="9612">
                  <c:v>0.85588815500000004</c:v>
                </c:pt>
                <c:pt idx="9613">
                  <c:v>-12.2016588994</c:v>
                </c:pt>
                <c:pt idx="9614">
                  <c:v>-8.4988841708000002</c:v>
                </c:pt>
                <c:pt idx="9615">
                  <c:v>4.8651579565</c:v>
                </c:pt>
                <c:pt idx="9616">
                  <c:v>5.1612555838</c:v>
                </c:pt>
                <c:pt idx="9617">
                  <c:v>-10.183748147299999</c:v>
                </c:pt>
                <c:pt idx="9618">
                  <c:v>-0.39507711359999997</c:v>
                </c:pt>
                <c:pt idx="9619">
                  <c:v>2.3180359629999998</c:v>
                </c:pt>
                <c:pt idx="9620">
                  <c:v>3.2484070286</c:v>
                </c:pt>
                <c:pt idx="9621">
                  <c:v>3.8635219336</c:v>
                </c:pt>
                <c:pt idx="9622">
                  <c:v>-8.9356271136000007</c:v>
                </c:pt>
                <c:pt idx="9623">
                  <c:v>-10.790176649699999</c:v>
                </c:pt>
                <c:pt idx="9624">
                  <c:v>-10.8460492875</c:v>
                </c:pt>
                <c:pt idx="9625">
                  <c:v>2.4788782152</c:v>
                </c:pt>
                <c:pt idx="9626">
                  <c:v>-9.3805463234000008</c:v>
                </c:pt>
                <c:pt idx="9627">
                  <c:v>1.9688456503</c:v>
                </c:pt>
                <c:pt idx="9628">
                  <c:v>-10.056396403300001</c:v>
                </c:pt>
                <c:pt idx="9629">
                  <c:v>2.4558736348000001</c:v>
                </c:pt>
                <c:pt idx="9630">
                  <c:v>1.5016542275</c:v>
                </c:pt>
                <c:pt idx="9631">
                  <c:v>-11.1090419742</c:v>
                </c:pt>
                <c:pt idx="9632">
                  <c:v>1.8327918538000001</c:v>
                </c:pt>
                <c:pt idx="9633">
                  <c:v>1.9551436630000001</c:v>
                </c:pt>
                <c:pt idx="9634">
                  <c:v>-9.2349486101</c:v>
                </c:pt>
                <c:pt idx="9635">
                  <c:v>2.3847597705000001</c:v>
                </c:pt>
                <c:pt idx="9636">
                  <c:v>-8.2520987333000004</c:v>
                </c:pt>
                <c:pt idx="9637">
                  <c:v>4.4052835671999997</c:v>
                </c:pt>
                <c:pt idx="9638">
                  <c:v>1.4787218878999999</c:v>
                </c:pt>
                <c:pt idx="9639">
                  <c:v>0.45474741549999997</c:v>
                </c:pt>
                <c:pt idx="9640">
                  <c:v>2.8542322804000002</c:v>
                </c:pt>
                <c:pt idx="9641">
                  <c:v>2.7440436284</c:v>
                </c:pt>
                <c:pt idx="9642">
                  <c:v>-11.274980343799999</c:v>
                </c:pt>
                <c:pt idx="9643">
                  <c:v>2.9529141441000002</c:v>
                </c:pt>
                <c:pt idx="9644">
                  <c:v>1.3248186549000001</c:v>
                </c:pt>
                <c:pt idx="9645">
                  <c:v>-11.5650126902</c:v>
                </c:pt>
                <c:pt idx="9646">
                  <c:v>4.4323257694000002</c:v>
                </c:pt>
                <c:pt idx="9647">
                  <c:v>2.9157840840999998</c:v>
                </c:pt>
                <c:pt idx="9648">
                  <c:v>-11.102449572699999</c:v>
                </c:pt>
                <c:pt idx="9649">
                  <c:v>2.2020424343</c:v>
                </c:pt>
                <c:pt idx="9650">
                  <c:v>2.7292006358999998</c:v>
                </c:pt>
                <c:pt idx="9651">
                  <c:v>-9.8954073252000008</c:v>
                </c:pt>
                <c:pt idx="9652">
                  <c:v>-11.3323331106</c:v>
                </c:pt>
                <c:pt idx="9653">
                  <c:v>3.3074368548000002</c:v>
                </c:pt>
                <c:pt idx="9654">
                  <c:v>-8.7068506293999999</c:v>
                </c:pt>
                <c:pt idx="9655">
                  <c:v>4.0748743489999999</c:v>
                </c:pt>
                <c:pt idx="9656">
                  <c:v>1.3219016671999999</c:v>
                </c:pt>
                <c:pt idx="9657">
                  <c:v>2.0625216657999998</c:v>
                </c:pt>
                <c:pt idx="9658">
                  <c:v>3.8197584002</c:v>
                </c:pt>
                <c:pt idx="9659">
                  <c:v>2.7136713210000001</c:v>
                </c:pt>
                <c:pt idx="9660">
                  <c:v>1.5743768562</c:v>
                </c:pt>
                <c:pt idx="9661">
                  <c:v>3.3705297048</c:v>
                </c:pt>
                <c:pt idx="9662">
                  <c:v>2.4942241652999999</c:v>
                </c:pt>
                <c:pt idx="9663">
                  <c:v>2.8869509817000001</c:v>
                </c:pt>
                <c:pt idx="9664">
                  <c:v>2.7563721802000001</c:v>
                </c:pt>
                <c:pt idx="9665">
                  <c:v>3.5841654876</c:v>
                </c:pt>
                <c:pt idx="9666">
                  <c:v>-9.4521934146</c:v>
                </c:pt>
                <c:pt idx="9667">
                  <c:v>-11.0647179009</c:v>
                </c:pt>
                <c:pt idx="9668">
                  <c:v>2.1187578435000001</c:v>
                </c:pt>
                <c:pt idx="9669">
                  <c:v>-11.3916681823</c:v>
                </c:pt>
                <c:pt idx="9670">
                  <c:v>-9.0003815849999995</c:v>
                </c:pt>
                <c:pt idx="9671">
                  <c:v>3.8380715221999999</c:v>
                </c:pt>
                <c:pt idx="9672">
                  <c:v>4.6999200027999999</c:v>
                </c:pt>
                <c:pt idx="9673">
                  <c:v>-8.9198778022000003</c:v>
                </c:pt>
                <c:pt idx="9674">
                  <c:v>-9.7010743644000001</c:v>
                </c:pt>
                <c:pt idx="9675">
                  <c:v>2.4880328259</c:v>
                </c:pt>
                <c:pt idx="9676">
                  <c:v>5.0402263726000003</c:v>
                </c:pt>
                <c:pt idx="9677">
                  <c:v>-9.2263719391999999</c:v>
                </c:pt>
                <c:pt idx="9678">
                  <c:v>3.4675685106</c:v>
                </c:pt>
                <c:pt idx="9679">
                  <c:v>-10.328993200499999</c:v>
                </c:pt>
                <c:pt idx="9680">
                  <c:v>3.8460661003999999</c:v>
                </c:pt>
                <c:pt idx="9681">
                  <c:v>2.2355028581999998</c:v>
                </c:pt>
                <c:pt idx="9682">
                  <c:v>-9.8047152220000005</c:v>
                </c:pt>
                <c:pt idx="9683">
                  <c:v>1.7138418918</c:v>
                </c:pt>
                <c:pt idx="9684">
                  <c:v>1.9973408158999999</c:v>
                </c:pt>
                <c:pt idx="9685">
                  <c:v>-10.481236213500001</c:v>
                </c:pt>
                <c:pt idx="9686">
                  <c:v>-8.3308414782</c:v>
                </c:pt>
                <c:pt idx="9687">
                  <c:v>-10.226510338300001</c:v>
                </c:pt>
                <c:pt idx="9688">
                  <c:v>1.8140057593000001</c:v>
                </c:pt>
                <c:pt idx="9689">
                  <c:v>1.8214863484999999</c:v>
                </c:pt>
                <c:pt idx="9690">
                  <c:v>2.2098401729999999</c:v>
                </c:pt>
                <c:pt idx="9691">
                  <c:v>2.1837274078000002</c:v>
                </c:pt>
                <c:pt idx="9692">
                  <c:v>1.9033333187999999</c:v>
                </c:pt>
                <c:pt idx="9693">
                  <c:v>5.0496249207000004</c:v>
                </c:pt>
                <c:pt idx="9694">
                  <c:v>-10.312884091100001</c:v>
                </c:pt>
                <c:pt idx="9695">
                  <c:v>2.2913919762999999</c:v>
                </c:pt>
                <c:pt idx="9696">
                  <c:v>3.4770442881000001</c:v>
                </c:pt>
                <c:pt idx="9697">
                  <c:v>-10.728106218300001</c:v>
                </c:pt>
                <c:pt idx="9698">
                  <c:v>3.8246511225000002</c:v>
                </c:pt>
                <c:pt idx="9699">
                  <c:v>3.2546919710000002</c:v>
                </c:pt>
                <c:pt idx="9700">
                  <c:v>-9.9239700305999996</c:v>
                </c:pt>
                <c:pt idx="9701">
                  <c:v>2.3168554146</c:v>
                </c:pt>
                <c:pt idx="9702">
                  <c:v>-8.8341008239000001</c:v>
                </c:pt>
                <c:pt idx="9703">
                  <c:v>5.9349234722000004</c:v>
                </c:pt>
                <c:pt idx="9704">
                  <c:v>2.4298449730999998</c:v>
                </c:pt>
                <c:pt idx="9705">
                  <c:v>2.0709339395000002</c:v>
                </c:pt>
                <c:pt idx="9706">
                  <c:v>-11.0826170975</c:v>
                </c:pt>
                <c:pt idx="9707">
                  <c:v>1.3746682193999999</c:v>
                </c:pt>
                <c:pt idx="9708">
                  <c:v>-8.8730329746999992</c:v>
                </c:pt>
                <c:pt idx="9709">
                  <c:v>-11.529610205799999</c:v>
                </c:pt>
                <c:pt idx="9710">
                  <c:v>4.3913519964000001</c:v>
                </c:pt>
                <c:pt idx="9711">
                  <c:v>-12.148952445600001</c:v>
                </c:pt>
                <c:pt idx="9712">
                  <c:v>-11.752230133599999</c:v>
                </c:pt>
                <c:pt idx="9713">
                  <c:v>3.7402886609000001</c:v>
                </c:pt>
                <c:pt idx="9714">
                  <c:v>3.6946255723000001</c:v>
                </c:pt>
                <c:pt idx="9715">
                  <c:v>2.9804137502999999</c:v>
                </c:pt>
                <c:pt idx="9716">
                  <c:v>-10.107699538</c:v>
                </c:pt>
                <c:pt idx="9717">
                  <c:v>3.9065007127000002</c:v>
                </c:pt>
                <c:pt idx="9718">
                  <c:v>1.4607904949999999</c:v>
                </c:pt>
                <c:pt idx="9719">
                  <c:v>3.1411632705999999</c:v>
                </c:pt>
                <c:pt idx="9720">
                  <c:v>3.4661480922000001</c:v>
                </c:pt>
                <c:pt idx="9721">
                  <c:v>2.0253398738000001</c:v>
                </c:pt>
                <c:pt idx="9722">
                  <c:v>-10.064491199500001</c:v>
                </c:pt>
                <c:pt idx="9723">
                  <c:v>3.6889014169999998</c:v>
                </c:pt>
                <c:pt idx="9724">
                  <c:v>-11.347341630500001</c:v>
                </c:pt>
                <c:pt idx="9725">
                  <c:v>4.8125539264999997</c:v>
                </c:pt>
                <c:pt idx="9726">
                  <c:v>2.2125991949000001</c:v>
                </c:pt>
                <c:pt idx="9727">
                  <c:v>4.5046999943000001</c:v>
                </c:pt>
                <c:pt idx="9728">
                  <c:v>1.4771947445</c:v>
                </c:pt>
                <c:pt idx="9729">
                  <c:v>1.2436219738000001</c:v>
                </c:pt>
                <c:pt idx="9730">
                  <c:v>3.6325751648</c:v>
                </c:pt>
                <c:pt idx="9731">
                  <c:v>-10.207971845499999</c:v>
                </c:pt>
                <c:pt idx="9732">
                  <c:v>1.7510898215999999</c:v>
                </c:pt>
                <c:pt idx="9733">
                  <c:v>3.2954986136</c:v>
                </c:pt>
                <c:pt idx="9734">
                  <c:v>3.6380941398000002</c:v>
                </c:pt>
                <c:pt idx="9735">
                  <c:v>4.5040943436000003</c:v>
                </c:pt>
                <c:pt idx="9736">
                  <c:v>2.0526876918000001</c:v>
                </c:pt>
                <c:pt idx="9737">
                  <c:v>-11.0851977885</c:v>
                </c:pt>
                <c:pt idx="9738">
                  <c:v>-11.4635227601</c:v>
                </c:pt>
                <c:pt idx="9739">
                  <c:v>-9.9725125006000006</c:v>
                </c:pt>
                <c:pt idx="9740">
                  <c:v>-10.499741994600001</c:v>
                </c:pt>
                <c:pt idx="9741">
                  <c:v>-6.8486748709</c:v>
                </c:pt>
                <c:pt idx="9742">
                  <c:v>3.5969463697999999</c:v>
                </c:pt>
                <c:pt idx="9743">
                  <c:v>2.7489994971999998</c:v>
                </c:pt>
                <c:pt idx="9744">
                  <c:v>2.0770383364999998</c:v>
                </c:pt>
                <c:pt idx="9745">
                  <c:v>-10.834666522999999</c:v>
                </c:pt>
                <c:pt idx="9746">
                  <c:v>2.3479795228999998</c:v>
                </c:pt>
                <c:pt idx="9747">
                  <c:v>-11.8791831352</c:v>
                </c:pt>
                <c:pt idx="9748">
                  <c:v>3.4329741342000002</c:v>
                </c:pt>
                <c:pt idx="9749">
                  <c:v>-11.220700327499999</c:v>
                </c:pt>
                <c:pt idx="9750">
                  <c:v>2.3368398575999998</c:v>
                </c:pt>
                <c:pt idx="9751">
                  <c:v>1.9288470017999999</c:v>
                </c:pt>
                <c:pt idx="9752">
                  <c:v>2.5786846083000001</c:v>
                </c:pt>
                <c:pt idx="9753">
                  <c:v>-12.484163032</c:v>
                </c:pt>
                <c:pt idx="9754">
                  <c:v>-10.340311594799999</c:v>
                </c:pt>
                <c:pt idx="9755">
                  <c:v>3.2011959510999999</c:v>
                </c:pt>
                <c:pt idx="9756">
                  <c:v>2.5043996138</c:v>
                </c:pt>
                <c:pt idx="9757">
                  <c:v>2.6288620009999999</c:v>
                </c:pt>
                <c:pt idx="9758">
                  <c:v>-8.9439398502999996</c:v>
                </c:pt>
                <c:pt idx="9759">
                  <c:v>4.7653892584999999</c:v>
                </c:pt>
                <c:pt idx="9760">
                  <c:v>2.4788893247999999</c:v>
                </c:pt>
                <c:pt idx="9761">
                  <c:v>2.9056640214999998</c:v>
                </c:pt>
                <c:pt idx="9762">
                  <c:v>-9.4889972256000004</c:v>
                </c:pt>
                <c:pt idx="9763">
                  <c:v>3.5194941610999999</c:v>
                </c:pt>
                <c:pt idx="9764">
                  <c:v>3.5336362466</c:v>
                </c:pt>
                <c:pt idx="9765">
                  <c:v>4.6214319488999998</c:v>
                </c:pt>
                <c:pt idx="9766">
                  <c:v>-12.0743564722</c:v>
                </c:pt>
                <c:pt idx="9767">
                  <c:v>5.1368971654999998</c:v>
                </c:pt>
                <c:pt idx="9768">
                  <c:v>-11.250014399599999</c:v>
                </c:pt>
                <c:pt idx="9769">
                  <c:v>2.2185204804000001</c:v>
                </c:pt>
                <c:pt idx="9770">
                  <c:v>-11.415130349</c:v>
                </c:pt>
                <c:pt idx="9771">
                  <c:v>5.6724464270999997</c:v>
                </c:pt>
                <c:pt idx="9772">
                  <c:v>3.2012843153000001</c:v>
                </c:pt>
                <c:pt idx="9773">
                  <c:v>-10.387193461800001</c:v>
                </c:pt>
                <c:pt idx="9774">
                  <c:v>3.4906067275999999</c:v>
                </c:pt>
                <c:pt idx="9775">
                  <c:v>3.4030167373000002</c:v>
                </c:pt>
                <c:pt idx="9776">
                  <c:v>4.3481750956000003</c:v>
                </c:pt>
                <c:pt idx="9777">
                  <c:v>0.59128466570000004</c:v>
                </c:pt>
                <c:pt idx="9778">
                  <c:v>3.5886232113999998</c:v>
                </c:pt>
                <c:pt idx="9779">
                  <c:v>-11.623125228099999</c:v>
                </c:pt>
                <c:pt idx="9780">
                  <c:v>3.7755037883</c:v>
                </c:pt>
                <c:pt idx="9781">
                  <c:v>3.2528788491</c:v>
                </c:pt>
                <c:pt idx="9782">
                  <c:v>3.7441906953999999</c:v>
                </c:pt>
                <c:pt idx="9783">
                  <c:v>3.0296297801000001</c:v>
                </c:pt>
                <c:pt idx="9784">
                  <c:v>3.095507982</c:v>
                </c:pt>
                <c:pt idx="9785">
                  <c:v>1.7018369638999999</c:v>
                </c:pt>
                <c:pt idx="9786">
                  <c:v>-12.693372649700001</c:v>
                </c:pt>
                <c:pt idx="9787">
                  <c:v>-9.8312587968000003</c:v>
                </c:pt>
                <c:pt idx="9788">
                  <c:v>2.3282408922000002</c:v>
                </c:pt>
                <c:pt idx="9789">
                  <c:v>3.0066452260999998</c:v>
                </c:pt>
                <c:pt idx="9790">
                  <c:v>4.2489527616</c:v>
                </c:pt>
                <c:pt idx="9791">
                  <c:v>-9.6188797235999992</c:v>
                </c:pt>
                <c:pt idx="9792">
                  <c:v>1.904826737</c:v>
                </c:pt>
                <c:pt idx="9793">
                  <c:v>-10.666635166500001</c:v>
                </c:pt>
                <c:pt idx="9794">
                  <c:v>4.1010767395999999</c:v>
                </c:pt>
                <c:pt idx="9795">
                  <c:v>2.9359239118999998</c:v>
                </c:pt>
                <c:pt idx="9796">
                  <c:v>1.6605065787</c:v>
                </c:pt>
                <c:pt idx="9797">
                  <c:v>3.3350277818</c:v>
                </c:pt>
                <c:pt idx="9798">
                  <c:v>1.8839107231000001</c:v>
                </c:pt>
                <c:pt idx="9799">
                  <c:v>0.47476767959999999</c:v>
                </c:pt>
                <c:pt idx="9800">
                  <c:v>3.1218404799999999</c:v>
                </c:pt>
                <c:pt idx="9801">
                  <c:v>3.9474142014</c:v>
                </c:pt>
                <c:pt idx="9802">
                  <c:v>4.1941324725999998</c:v>
                </c:pt>
                <c:pt idx="9803">
                  <c:v>-9.4339714000000008</c:v>
                </c:pt>
                <c:pt idx="9804">
                  <c:v>3.7136663943000001</c:v>
                </c:pt>
                <c:pt idx="9805">
                  <c:v>1.323156947</c:v>
                </c:pt>
                <c:pt idx="9806">
                  <c:v>4.0950305439000001</c:v>
                </c:pt>
                <c:pt idx="9807">
                  <c:v>-11.3150449222</c:v>
                </c:pt>
                <c:pt idx="9808">
                  <c:v>-10.1108099687</c:v>
                </c:pt>
                <c:pt idx="9809">
                  <c:v>4.7164896618999999</c:v>
                </c:pt>
                <c:pt idx="9810">
                  <c:v>-11.440466599800001</c:v>
                </c:pt>
                <c:pt idx="9811">
                  <c:v>5.3542523156000001</c:v>
                </c:pt>
                <c:pt idx="9812">
                  <c:v>3.0764779672000002</c:v>
                </c:pt>
                <c:pt idx="9813">
                  <c:v>3.6826643184000001</c:v>
                </c:pt>
                <c:pt idx="9814">
                  <c:v>4.5872979270999998</c:v>
                </c:pt>
                <c:pt idx="9815">
                  <c:v>1.5070136330999999</c:v>
                </c:pt>
                <c:pt idx="9816">
                  <c:v>2.0343727641</c:v>
                </c:pt>
                <c:pt idx="9817">
                  <c:v>4.2597664599999998</c:v>
                </c:pt>
                <c:pt idx="9818">
                  <c:v>0.1073018501</c:v>
                </c:pt>
                <c:pt idx="9819">
                  <c:v>3.7432277036000001</c:v>
                </c:pt>
                <c:pt idx="9820">
                  <c:v>2.2250608748</c:v>
                </c:pt>
                <c:pt idx="9821">
                  <c:v>-9.2731453189999993</c:v>
                </c:pt>
                <c:pt idx="9822">
                  <c:v>-13.2690497901</c:v>
                </c:pt>
                <c:pt idx="9823">
                  <c:v>3.5825607838</c:v>
                </c:pt>
                <c:pt idx="9824">
                  <c:v>3.1089324677999999</c:v>
                </c:pt>
                <c:pt idx="9825">
                  <c:v>0.82424655390000001</c:v>
                </c:pt>
                <c:pt idx="9826">
                  <c:v>4.5210700037000002</c:v>
                </c:pt>
                <c:pt idx="9827">
                  <c:v>-9.1928230115999998</c:v>
                </c:pt>
                <c:pt idx="9828">
                  <c:v>3.1564082791999999</c:v>
                </c:pt>
                <c:pt idx="9829">
                  <c:v>3.1305649832000002</c:v>
                </c:pt>
                <c:pt idx="9830">
                  <c:v>2.4444730065</c:v>
                </c:pt>
                <c:pt idx="9831">
                  <c:v>-9.0524315207000008</c:v>
                </c:pt>
                <c:pt idx="9832">
                  <c:v>1.4296820133000001</c:v>
                </c:pt>
                <c:pt idx="9833">
                  <c:v>2.7787815209</c:v>
                </c:pt>
                <c:pt idx="9834">
                  <c:v>3.0458667939000001</c:v>
                </c:pt>
                <c:pt idx="9835">
                  <c:v>2.814812436</c:v>
                </c:pt>
                <c:pt idx="9836">
                  <c:v>1.2140986855</c:v>
                </c:pt>
                <c:pt idx="9837">
                  <c:v>3.3365093444</c:v>
                </c:pt>
                <c:pt idx="9838">
                  <c:v>3.0770559037999998</c:v>
                </c:pt>
                <c:pt idx="9839">
                  <c:v>3.6049831609999998</c:v>
                </c:pt>
                <c:pt idx="9840">
                  <c:v>3.3582686667999999</c:v>
                </c:pt>
                <c:pt idx="9841">
                  <c:v>-8.1655030530000001</c:v>
                </c:pt>
                <c:pt idx="9842">
                  <c:v>3.7052451455000002</c:v>
                </c:pt>
                <c:pt idx="9843">
                  <c:v>-11.070951671</c:v>
                </c:pt>
                <c:pt idx="9844">
                  <c:v>3.0323873472999998</c:v>
                </c:pt>
                <c:pt idx="9845">
                  <c:v>-11.6797404619</c:v>
                </c:pt>
                <c:pt idx="9846">
                  <c:v>4.8720461888999997</c:v>
                </c:pt>
                <c:pt idx="9847">
                  <c:v>3.1657785052</c:v>
                </c:pt>
                <c:pt idx="9848">
                  <c:v>3.6567724125000001</c:v>
                </c:pt>
                <c:pt idx="9849">
                  <c:v>3.2905160328999998</c:v>
                </c:pt>
                <c:pt idx="9850">
                  <c:v>-9.5572924154999992</c:v>
                </c:pt>
                <c:pt idx="9851">
                  <c:v>1.2659598988</c:v>
                </c:pt>
                <c:pt idx="9852">
                  <c:v>3.1338018765000002</c:v>
                </c:pt>
                <c:pt idx="9853">
                  <c:v>3.5335872465999998</c:v>
                </c:pt>
                <c:pt idx="9854">
                  <c:v>-11.073385928900001</c:v>
                </c:pt>
                <c:pt idx="9855">
                  <c:v>-11.990342298</c:v>
                </c:pt>
                <c:pt idx="9856">
                  <c:v>3.2067237648</c:v>
                </c:pt>
                <c:pt idx="9857">
                  <c:v>-9.9228539963000006</c:v>
                </c:pt>
                <c:pt idx="9858">
                  <c:v>-10.181782820600001</c:v>
                </c:pt>
                <c:pt idx="9859">
                  <c:v>4.2882439514000001</c:v>
                </c:pt>
                <c:pt idx="9860">
                  <c:v>-14.2564597543</c:v>
                </c:pt>
                <c:pt idx="9861">
                  <c:v>2.9030461566999999</c:v>
                </c:pt>
                <c:pt idx="9862">
                  <c:v>3.6039904750999998</c:v>
                </c:pt>
                <c:pt idx="9863">
                  <c:v>-12.977895602</c:v>
                </c:pt>
                <c:pt idx="9864">
                  <c:v>3.0131732582000001</c:v>
                </c:pt>
                <c:pt idx="9865">
                  <c:v>0.78945508779999995</c:v>
                </c:pt>
                <c:pt idx="9866">
                  <c:v>-10.955317266</c:v>
                </c:pt>
                <c:pt idx="9867">
                  <c:v>2.0998244587000001</c:v>
                </c:pt>
                <c:pt idx="9868">
                  <c:v>3.1060992620999999</c:v>
                </c:pt>
                <c:pt idx="9869">
                  <c:v>3.1671521202999999</c:v>
                </c:pt>
                <c:pt idx="9870">
                  <c:v>3.2593362458000001</c:v>
                </c:pt>
                <c:pt idx="9871">
                  <c:v>2.1047598617999999</c:v>
                </c:pt>
                <c:pt idx="9872">
                  <c:v>5.8946906244999999</c:v>
                </c:pt>
                <c:pt idx="9873">
                  <c:v>3.6919588095</c:v>
                </c:pt>
                <c:pt idx="9874">
                  <c:v>2.8806097917</c:v>
                </c:pt>
                <c:pt idx="9875">
                  <c:v>2.8807775724</c:v>
                </c:pt>
                <c:pt idx="9876">
                  <c:v>-9.7503860757999998</c:v>
                </c:pt>
                <c:pt idx="9877">
                  <c:v>2.9652964514</c:v>
                </c:pt>
                <c:pt idx="9878">
                  <c:v>2.7390766536000002</c:v>
                </c:pt>
                <c:pt idx="9879">
                  <c:v>3.5838917207000001</c:v>
                </c:pt>
                <c:pt idx="9880">
                  <c:v>-11.096523413</c:v>
                </c:pt>
                <c:pt idx="9881">
                  <c:v>2.3231493974999999</c:v>
                </c:pt>
                <c:pt idx="9882">
                  <c:v>1.9896494751</c:v>
                </c:pt>
                <c:pt idx="9883">
                  <c:v>4.2940027240000003</c:v>
                </c:pt>
                <c:pt idx="9884">
                  <c:v>-9.3326383484999997</c:v>
                </c:pt>
                <c:pt idx="9885">
                  <c:v>-10.620479511499999</c:v>
                </c:pt>
                <c:pt idx="9886">
                  <c:v>2.2807125660000001</c:v>
                </c:pt>
                <c:pt idx="9887">
                  <c:v>1.5330697692999999</c:v>
                </c:pt>
                <c:pt idx="9888">
                  <c:v>-9.5832972504999994</c:v>
                </c:pt>
                <c:pt idx="9889">
                  <c:v>-8.8567045826000008</c:v>
                </c:pt>
                <c:pt idx="9890">
                  <c:v>-12.390281415</c:v>
                </c:pt>
                <c:pt idx="9891">
                  <c:v>2.3134843351000001</c:v>
                </c:pt>
                <c:pt idx="9892">
                  <c:v>3.680506319</c:v>
                </c:pt>
                <c:pt idx="9893">
                  <c:v>3.5647052897</c:v>
                </c:pt>
                <c:pt idx="9894">
                  <c:v>3.7012044470999999</c:v>
                </c:pt>
                <c:pt idx="9895">
                  <c:v>3.2683923635999999</c:v>
                </c:pt>
                <c:pt idx="9896">
                  <c:v>-10.6073343709</c:v>
                </c:pt>
                <c:pt idx="9897">
                  <c:v>3.7198263184</c:v>
                </c:pt>
                <c:pt idx="9898">
                  <c:v>-11.3463901306</c:v>
                </c:pt>
                <c:pt idx="9899">
                  <c:v>4.1469794734000001</c:v>
                </c:pt>
                <c:pt idx="9900">
                  <c:v>2.8783622619</c:v>
                </c:pt>
                <c:pt idx="9901">
                  <c:v>0.62965502240000004</c:v>
                </c:pt>
                <c:pt idx="9902">
                  <c:v>-9.3147267815999992</c:v>
                </c:pt>
                <c:pt idx="9903">
                  <c:v>-11.580005354800001</c:v>
                </c:pt>
                <c:pt idx="9904">
                  <c:v>-10.9050904309</c:v>
                </c:pt>
                <c:pt idx="9905">
                  <c:v>2.3111086499</c:v>
                </c:pt>
                <c:pt idx="9906">
                  <c:v>1.8229372643999999</c:v>
                </c:pt>
                <c:pt idx="9907">
                  <c:v>-11.954187127499999</c:v>
                </c:pt>
                <c:pt idx="9908">
                  <c:v>5.0227566248000004</c:v>
                </c:pt>
                <c:pt idx="9909">
                  <c:v>2.2143590239000002</c:v>
                </c:pt>
                <c:pt idx="9910">
                  <c:v>-10.5785907663</c:v>
                </c:pt>
                <c:pt idx="9911">
                  <c:v>2.5461946783</c:v>
                </c:pt>
                <c:pt idx="9912">
                  <c:v>-9.7358742061000001</c:v>
                </c:pt>
                <c:pt idx="9913">
                  <c:v>3.0945684104</c:v>
                </c:pt>
                <c:pt idx="9914">
                  <c:v>1.8261003693</c:v>
                </c:pt>
                <c:pt idx="9915">
                  <c:v>1.8506895819</c:v>
                </c:pt>
                <c:pt idx="9916">
                  <c:v>2.2546493720999998</c:v>
                </c:pt>
                <c:pt idx="9917">
                  <c:v>4.0284196629000002</c:v>
                </c:pt>
                <c:pt idx="9918">
                  <c:v>1.9581945225999999</c:v>
                </c:pt>
                <c:pt idx="9919">
                  <c:v>-10.0994087066</c:v>
                </c:pt>
                <c:pt idx="9920">
                  <c:v>-10.208700223199999</c:v>
                </c:pt>
                <c:pt idx="9921">
                  <c:v>-11.6639544474</c:v>
                </c:pt>
                <c:pt idx="9922">
                  <c:v>1.2148027606</c:v>
                </c:pt>
                <c:pt idx="9923">
                  <c:v>-10.1844093832</c:v>
                </c:pt>
                <c:pt idx="9924">
                  <c:v>4.6816896091000002</c:v>
                </c:pt>
                <c:pt idx="9925">
                  <c:v>5.3316576609000004</c:v>
                </c:pt>
                <c:pt idx="9926">
                  <c:v>2.8061099067000002</c:v>
                </c:pt>
                <c:pt idx="9927">
                  <c:v>2.8093258254000002</c:v>
                </c:pt>
                <c:pt idx="9928">
                  <c:v>-9.4575637780000008</c:v>
                </c:pt>
                <c:pt idx="9929">
                  <c:v>4.5037610245000002</c:v>
                </c:pt>
                <c:pt idx="9930">
                  <c:v>2.3291871639999999</c:v>
                </c:pt>
                <c:pt idx="9931">
                  <c:v>3.3057510089000002</c:v>
                </c:pt>
                <c:pt idx="9932">
                  <c:v>0.2896599051</c:v>
                </c:pt>
                <c:pt idx="9933">
                  <c:v>-9.0944689608000004</c:v>
                </c:pt>
                <c:pt idx="9934">
                  <c:v>4.7375454961000001</c:v>
                </c:pt>
                <c:pt idx="9935">
                  <c:v>-8.9126001884000008</c:v>
                </c:pt>
                <c:pt idx="9936">
                  <c:v>4.5150459280000002</c:v>
                </c:pt>
                <c:pt idx="9937">
                  <c:v>-9.6733211448999992</c:v>
                </c:pt>
                <c:pt idx="9938">
                  <c:v>1.6405483497</c:v>
                </c:pt>
                <c:pt idx="9939">
                  <c:v>-9.3287943407</c:v>
                </c:pt>
                <c:pt idx="9940">
                  <c:v>0.76460674819999996</c:v>
                </c:pt>
                <c:pt idx="9941">
                  <c:v>-11.434813504199999</c:v>
                </c:pt>
                <c:pt idx="9942">
                  <c:v>-10.1046123967</c:v>
                </c:pt>
                <c:pt idx="9943">
                  <c:v>2.9319716464000001</c:v>
                </c:pt>
                <c:pt idx="9944">
                  <c:v>-11.269773861699999</c:v>
                </c:pt>
                <c:pt idx="9945">
                  <c:v>-10.9919964911</c:v>
                </c:pt>
                <c:pt idx="9946">
                  <c:v>-10.624648605699999</c:v>
                </c:pt>
                <c:pt idx="9947">
                  <c:v>5.881401833</c:v>
                </c:pt>
                <c:pt idx="9948">
                  <c:v>-11.6639982916</c:v>
                </c:pt>
                <c:pt idx="9949">
                  <c:v>-9.5965183011999997</c:v>
                </c:pt>
                <c:pt idx="9950">
                  <c:v>2.4291601250000001</c:v>
                </c:pt>
                <c:pt idx="9951">
                  <c:v>1.7248612981</c:v>
                </c:pt>
                <c:pt idx="9952">
                  <c:v>2.7380304900999999</c:v>
                </c:pt>
                <c:pt idx="9953">
                  <c:v>2.2502217511999998</c:v>
                </c:pt>
                <c:pt idx="9954">
                  <c:v>-11.387950077899999</c:v>
                </c:pt>
                <c:pt idx="9955">
                  <c:v>4.8368263241999996</c:v>
                </c:pt>
                <c:pt idx="9956">
                  <c:v>-9.1045563629000004</c:v>
                </c:pt>
                <c:pt idx="9957">
                  <c:v>1.6374338214999999</c:v>
                </c:pt>
                <c:pt idx="9958">
                  <c:v>-10.5244383478</c:v>
                </c:pt>
                <c:pt idx="9959">
                  <c:v>4.0363834069999998</c:v>
                </c:pt>
                <c:pt idx="9960">
                  <c:v>3.0656241759</c:v>
                </c:pt>
                <c:pt idx="9961">
                  <c:v>-10.952543503599999</c:v>
                </c:pt>
                <c:pt idx="9962">
                  <c:v>3.3490816927</c:v>
                </c:pt>
                <c:pt idx="9963">
                  <c:v>2.2439588929999998</c:v>
                </c:pt>
                <c:pt idx="9964">
                  <c:v>-11.6098708333</c:v>
                </c:pt>
                <c:pt idx="9965">
                  <c:v>4.2527278678</c:v>
                </c:pt>
                <c:pt idx="9966">
                  <c:v>2.1000264621000002</c:v>
                </c:pt>
                <c:pt idx="9967">
                  <c:v>-9.7581921576999999</c:v>
                </c:pt>
                <c:pt idx="9968">
                  <c:v>3.1399693931999999</c:v>
                </c:pt>
                <c:pt idx="9969">
                  <c:v>1.5870965234000001</c:v>
                </c:pt>
                <c:pt idx="9970">
                  <c:v>-10.913215259999999</c:v>
                </c:pt>
                <c:pt idx="9971">
                  <c:v>-11.115408539300001</c:v>
                </c:pt>
                <c:pt idx="9972">
                  <c:v>1.791315005</c:v>
                </c:pt>
                <c:pt idx="9973">
                  <c:v>3.5846059101000001</c:v>
                </c:pt>
                <c:pt idx="9974">
                  <c:v>-13.2746103938</c:v>
                </c:pt>
                <c:pt idx="9975">
                  <c:v>3.5599165932000001</c:v>
                </c:pt>
                <c:pt idx="9976">
                  <c:v>-10.972913420099999</c:v>
                </c:pt>
                <c:pt idx="9977">
                  <c:v>-10.1010386349</c:v>
                </c:pt>
                <c:pt idx="9978">
                  <c:v>-9.8610305956000008</c:v>
                </c:pt>
                <c:pt idx="9979">
                  <c:v>2.4438727305999999</c:v>
                </c:pt>
                <c:pt idx="9980">
                  <c:v>1.2274924929</c:v>
                </c:pt>
                <c:pt idx="9981">
                  <c:v>2.1944680450999998</c:v>
                </c:pt>
                <c:pt idx="9982">
                  <c:v>3.5519380495999999</c:v>
                </c:pt>
                <c:pt idx="9983">
                  <c:v>-9.7159773771999998</c:v>
                </c:pt>
                <c:pt idx="9984">
                  <c:v>-10.0807572568</c:v>
                </c:pt>
                <c:pt idx="9985">
                  <c:v>-9.7420346928000008</c:v>
                </c:pt>
                <c:pt idx="9986">
                  <c:v>2.0139303086</c:v>
                </c:pt>
                <c:pt idx="9987">
                  <c:v>1.9808817184</c:v>
                </c:pt>
                <c:pt idx="9988">
                  <c:v>0.95611949110000005</c:v>
                </c:pt>
                <c:pt idx="9989">
                  <c:v>-10.883193461799999</c:v>
                </c:pt>
                <c:pt idx="9990">
                  <c:v>-10.5652123589</c:v>
                </c:pt>
                <c:pt idx="9991">
                  <c:v>3.0580979487</c:v>
                </c:pt>
                <c:pt idx="9992">
                  <c:v>-9.0072871581000005</c:v>
                </c:pt>
                <c:pt idx="9993">
                  <c:v>-10.3165903248</c:v>
                </c:pt>
                <c:pt idx="9994">
                  <c:v>3.0574123408</c:v>
                </c:pt>
                <c:pt idx="9995">
                  <c:v>-9.2578307743000003</c:v>
                </c:pt>
                <c:pt idx="9996">
                  <c:v>4.0884380395999997</c:v>
                </c:pt>
                <c:pt idx="9997">
                  <c:v>-10.3336036275</c:v>
                </c:pt>
                <c:pt idx="9998">
                  <c:v>3.9948094086000001</c:v>
                </c:pt>
                <c:pt idx="9999">
                  <c:v>3.0867451061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-6.0895028340000001</c:v>
                </c:pt>
                <c:pt idx="1">
                  <c:v>-5.7249807870999998</c:v>
                </c:pt>
                <c:pt idx="2">
                  <c:v>-9.5382791304999994</c:v>
                </c:pt>
                <c:pt idx="3">
                  <c:v>-3.5320064372000002</c:v>
                </c:pt>
                <c:pt idx="4">
                  <c:v>-5.2048267543</c:v>
                </c:pt>
                <c:pt idx="5">
                  <c:v>-10.7025696195</c:v>
                </c:pt>
                <c:pt idx="6">
                  <c:v>-4.5582413946999996</c:v>
                </c:pt>
                <c:pt idx="7">
                  <c:v>4.3642903248999998</c:v>
                </c:pt>
                <c:pt idx="8">
                  <c:v>3.5507415660000001</c:v>
                </c:pt>
                <c:pt idx="9">
                  <c:v>2.1760039118000001</c:v>
                </c:pt>
                <c:pt idx="10">
                  <c:v>-5.5730789019999998</c:v>
                </c:pt>
                <c:pt idx="11">
                  <c:v>-5.6853034574999999</c:v>
                </c:pt>
                <c:pt idx="12">
                  <c:v>1.9806818337000001</c:v>
                </c:pt>
                <c:pt idx="13">
                  <c:v>2.6995180306000002</c:v>
                </c:pt>
                <c:pt idx="14">
                  <c:v>3.1208415565999998</c:v>
                </c:pt>
                <c:pt idx="15">
                  <c:v>3.7348126932999999</c:v>
                </c:pt>
                <c:pt idx="16">
                  <c:v>3.1886878505</c:v>
                </c:pt>
                <c:pt idx="17">
                  <c:v>-5.3005919261000001</c:v>
                </c:pt>
                <c:pt idx="18">
                  <c:v>-4.7387789345</c:v>
                </c:pt>
                <c:pt idx="19">
                  <c:v>4.0913643517000002</c:v>
                </c:pt>
                <c:pt idx="20">
                  <c:v>-9.5640592239999993</c:v>
                </c:pt>
                <c:pt idx="21">
                  <c:v>-8.6379793710000001</c:v>
                </c:pt>
                <c:pt idx="22">
                  <c:v>-9.7314580529000008</c:v>
                </c:pt>
                <c:pt idx="23">
                  <c:v>3.1075514045000001</c:v>
                </c:pt>
                <c:pt idx="24">
                  <c:v>-9.7534329579999994</c:v>
                </c:pt>
                <c:pt idx="25">
                  <c:v>2.5894148825999999</c:v>
                </c:pt>
                <c:pt idx="26">
                  <c:v>-5.3505035932</c:v>
                </c:pt>
                <c:pt idx="27">
                  <c:v>3.0162214785999999</c:v>
                </c:pt>
                <c:pt idx="28">
                  <c:v>2.0552439185</c:v>
                </c:pt>
                <c:pt idx="29">
                  <c:v>-3.7345326785999999</c:v>
                </c:pt>
                <c:pt idx="30">
                  <c:v>-9.3265855362999996</c:v>
                </c:pt>
                <c:pt idx="31">
                  <c:v>-4.5559763095000001</c:v>
                </c:pt>
                <c:pt idx="32">
                  <c:v>2.3418203990999999</c:v>
                </c:pt>
                <c:pt idx="33">
                  <c:v>-4.7550629581999999</c:v>
                </c:pt>
                <c:pt idx="34">
                  <c:v>-6.8802242756999998</c:v>
                </c:pt>
                <c:pt idx="35">
                  <c:v>-8.6685848879999998</c:v>
                </c:pt>
                <c:pt idx="36">
                  <c:v>-8.3404248808000006</c:v>
                </c:pt>
                <c:pt idx="37">
                  <c:v>3.9484352022000002</c:v>
                </c:pt>
                <c:pt idx="38">
                  <c:v>2.7012364932000001</c:v>
                </c:pt>
                <c:pt idx="39">
                  <c:v>-4.2196267749</c:v>
                </c:pt>
                <c:pt idx="40">
                  <c:v>-9.4529114708000002</c:v>
                </c:pt>
                <c:pt idx="41">
                  <c:v>-8.6007901214999993</c:v>
                </c:pt>
                <c:pt idx="42">
                  <c:v>2.3315969585</c:v>
                </c:pt>
                <c:pt idx="43">
                  <c:v>-6.0250010793</c:v>
                </c:pt>
                <c:pt idx="44">
                  <c:v>-10.2839271745</c:v>
                </c:pt>
                <c:pt idx="45">
                  <c:v>-5.3220834524000002</c:v>
                </c:pt>
                <c:pt idx="46">
                  <c:v>3.8225421440999998</c:v>
                </c:pt>
                <c:pt idx="47">
                  <c:v>-4.4117323433999998</c:v>
                </c:pt>
                <c:pt idx="48">
                  <c:v>2.9398614659</c:v>
                </c:pt>
                <c:pt idx="49">
                  <c:v>-10.417121529799999</c:v>
                </c:pt>
                <c:pt idx="50">
                  <c:v>-10.290148547399999</c:v>
                </c:pt>
                <c:pt idx="51">
                  <c:v>2.2990957952</c:v>
                </c:pt>
                <c:pt idx="52">
                  <c:v>-5.1947269122000002</c:v>
                </c:pt>
                <c:pt idx="53">
                  <c:v>2.3522243622999999</c:v>
                </c:pt>
                <c:pt idx="54">
                  <c:v>-9.8462923852999999</c:v>
                </c:pt>
                <c:pt idx="55">
                  <c:v>3.1377656921999999</c:v>
                </c:pt>
                <c:pt idx="56">
                  <c:v>-6.4912787152</c:v>
                </c:pt>
                <c:pt idx="57">
                  <c:v>-9.1922049627</c:v>
                </c:pt>
                <c:pt idx="58">
                  <c:v>2.4976724665000001</c:v>
                </c:pt>
                <c:pt idx="59">
                  <c:v>5.1744732485</c:v>
                </c:pt>
                <c:pt idx="60">
                  <c:v>-11.370787137200001</c:v>
                </c:pt>
                <c:pt idx="61">
                  <c:v>-10.182854255800001</c:v>
                </c:pt>
                <c:pt idx="62">
                  <c:v>-9.3316790820000008</c:v>
                </c:pt>
                <c:pt idx="63">
                  <c:v>-9.8456888398999993</c:v>
                </c:pt>
                <c:pt idx="64">
                  <c:v>-8.6875899736999997</c:v>
                </c:pt>
                <c:pt idx="65">
                  <c:v>-9.6412383531000003</c:v>
                </c:pt>
                <c:pt idx="66">
                  <c:v>2.3541948925999998</c:v>
                </c:pt>
                <c:pt idx="67">
                  <c:v>-5.7970857802999998</c:v>
                </c:pt>
                <c:pt idx="68">
                  <c:v>4.8924651018</c:v>
                </c:pt>
                <c:pt idx="69">
                  <c:v>2.6652505293000002</c:v>
                </c:pt>
                <c:pt idx="70">
                  <c:v>2.5771879820999999</c:v>
                </c:pt>
                <c:pt idx="71">
                  <c:v>1.5136168271999999</c:v>
                </c:pt>
                <c:pt idx="72">
                  <c:v>-4.1983633348999998</c:v>
                </c:pt>
                <c:pt idx="73">
                  <c:v>3.5386950287999999</c:v>
                </c:pt>
                <c:pt idx="74">
                  <c:v>-9.9838431298000003</c:v>
                </c:pt>
                <c:pt idx="75">
                  <c:v>-9.8753817939000008</c:v>
                </c:pt>
                <c:pt idx="76">
                  <c:v>4.4195612292000002</c:v>
                </c:pt>
                <c:pt idx="77">
                  <c:v>-8.9327949239999995</c:v>
                </c:pt>
                <c:pt idx="78">
                  <c:v>3.5350390572000001</c:v>
                </c:pt>
                <c:pt idx="79">
                  <c:v>3.9587317239000002</c:v>
                </c:pt>
                <c:pt idx="80">
                  <c:v>1.6132515857</c:v>
                </c:pt>
                <c:pt idx="81">
                  <c:v>-11.6600317508</c:v>
                </c:pt>
                <c:pt idx="82">
                  <c:v>2.7674986695000001</c:v>
                </c:pt>
                <c:pt idx="83">
                  <c:v>-5.6341973468999997</c:v>
                </c:pt>
                <c:pt idx="84">
                  <c:v>3.4959084077</c:v>
                </c:pt>
                <c:pt idx="85">
                  <c:v>-8.0245215924999993</c:v>
                </c:pt>
                <c:pt idx="86">
                  <c:v>-6.4453648402999999</c:v>
                </c:pt>
                <c:pt idx="87">
                  <c:v>2.0462233956000002</c:v>
                </c:pt>
                <c:pt idx="88">
                  <c:v>-8.8583588290000002</c:v>
                </c:pt>
                <c:pt idx="89">
                  <c:v>-9.2167049399999996</c:v>
                </c:pt>
                <c:pt idx="90">
                  <c:v>-3.9542642623000002</c:v>
                </c:pt>
                <c:pt idx="91">
                  <c:v>-3.8126352823</c:v>
                </c:pt>
                <c:pt idx="92">
                  <c:v>-9.5526831598000008</c:v>
                </c:pt>
                <c:pt idx="93">
                  <c:v>4.0582503942999999</c:v>
                </c:pt>
                <c:pt idx="94">
                  <c:v>2.6934206561999998</c:v>
                </c:pt>
                <c:pt idx="95">
                  <c:v>3.1528458848000001</c:v>
                </c:pt>
                <c:pt idx="96">
                  <c:v>3.8645036933000001</c:v>
                </c:pt>
                <c:pt idx="97">
                  <c:v>-11.4517723406</c:v>
                </c:pt>
                <c:pt idx="98">
                  <c:v>-2.9724418420999998</c:v>
                </c:pt>
                <c:pt idx="99">
                  <c:v>-10.2616687884</c:v>
                </c:pt>
                <c:pt idx="100">
                  <c:v>-5.2653814841999997</c:v>
                </c:pt>
                <c:pt idx="101">
                  <c:v>-8.3442138580999998</c:v>
                </c:pt>
                <c:pt idx="102">
                  <c:v>-9.4765043416000001</c:v>
                </c:pt>
                <c:pt idx="103">
                  <c:v>1.9469654249999999</c:v>
                </c:pt>
                <c:pt idx="104">
                  <c:v>-5.7236798401</c:v>
                </c:pt>
                <c:pt idx="105">
                  <c:v>2.8974270626999998</c:v>
                </c:pt>
                <c:pt idx="106">
                  <c:v>-7.7846704801</c:v>
                </c:pt>
                <c:pt idx="107">
                  <c:v>4.9520189014999998</c:v>
                </c:pt>
                <c:pt idx="108">
                  <c:v>1.8482527795999999</c:v>
                </c:pt>
                <c:pt idx="109">
                  <c:v>-9.9302217889000008</c:v>
                </c:pt>
                <c:pt idx="110">
                  <c:v>-5.2624739593000003</c:v>
                </c:pt>
                <c:pt idx="111">
                  <c:v>-6.9489971173000002</c:v>
                </c:pt>
                <c:pt idx="112">
                  <c:v>-9.7170732980000007</c:v>
                </c:pt>
                <c:pt idx="113">
                  <c:v>3.8349121067</c:v>
                </c:pt>
                <c:pt idx="114">
                  <c:v>4.0982326886999996</c:v>
                </c:pt>
                <c:pt idx="115">
                  <c:v>-7.8328585848000003</c:v>
                </c:pt>
                <c:pt idx="116">
                  <c:v>-4.1206979088000004</c:v>
                </c:pt>
                <c:pt idx="117">
                  <c:v>-5.1928100251</c:v>
                </c:pt>
                <c:pt idx="118">
                  <c:v>-6.4207656916999998</c:v>
                </c:pt>
                <c:pt idx="119">
                  <c:v>-8.1371878481</c:v>
                </c:pt>
                <c:pt idx="120">
                  <c:v>-3.4480407803999999</c:v>
                </c:pt>
                <c:pt idx="121">
                  <c:v>-9.7366036989999998</c:v>
                </c:pt>
                <c:pt idx="122">
                  <c:v>-4.7739152565999996</c:v>
                </c:pt>
                <c:pt idx="123">
                  <c:v>3.2832643499</c:v>
                </c:pt>
                <c:pt idx="124">
                  <c:v>-10.1236589776</c:v>
                </c:pt>
                <c:pt idx="125">
                  <c:v>4.7844519614000003</c:v>
                </c:pt>
                <c:pt idx="126">
                  <c:v>-5.7411578675000001</c:v>
                </c:pt>
                <c:pt idx="127">
                  <c:v>-5.7940602570999999</c:v>
                </c:pt>
                <c:pt idx="128">
                  <c:v>1.6811243709999999</c:v>
                </c:pt>
                <c:pt idx="129">
                  <c:v>-11.1110105938</c:v>
                </c:pt>
                <c:pt idx="130">
                  <c:v>-9.3285712200000006</c:v>
                </c:pt>
                <c:pt idx="131">
                  <c:v>-5.1202528725000001</c:v>
                </c:pt>
                <c:pt idx="132">
                  <c:v>-4.2916402385000003</c:v>
                </c:pt>
                <c:pt idx="133">
                  <c:v>-4.2000603311000004</c:v>
                </c:pt>
                <c:pt idx="134">
                  <c:v>-3.8641319943000001</c:v>
                </c:pt>
                <c:pt idx="135">
                  <c:v>-4.3507583004999999</c:v>
                </c:pt>
                <c:pt idx="136">
                  <c:v>2.5783330761999999</c:v>
                </c:pt>
                <c:pt idx="137">
                  <c:v>-10.764533200700001</c:v>
                </c:pt>
                <c:pt idx="138">
                  <c:v>-8.7752618684999995</c:v>
                </c:pt>
                <c:pt idx="139">
                  <c:v>-5.0539840988</c:v>
                </c:pt>
                <c:pt idx="140">
                  <c:v>-8.6238070453999995</c:v>
                </c:pt>
                <c:pt idx="141">
                  <c:v>3.1583163043</c:v>
                </c:pt>
                <c:pt idx="142">
                  <c:v>-8.4886424973000008</c:v>
                </c:pt>
                <c:pt idx="143">
                  <c:v>-5.2589715295000001</c:v>
                </c:pt>
                <c:pt idx="144">
                  <c:v>-10.068290723100001</c:v>
                </c:pt>
                <c:pt idx="145">
                  <c:v>-4.2797883796000002</c:v>
                </c:pt>
                <c:pt idx="146">
                  <c:v>-5.3258907213000004</c:v>
                </c:pt>
                <c:pt idx="147">
                  <c:v>-5.9693855479</c:v>
                </c:pt>
                <c:pt idx="148">
                  <c:v>1.0417231714999999</c:v>
                </c:pt>
                <c:pt idx="149">
                  <c:v>-11.2166549446</c:v>
                </c:pt>
                <c:pt idx="150">
                  <c:v>-8.5816808592000005</c:v>
                </c:pt>
                <c:pt idx="151">
                  <c:v>-7.0720058135999997</c:v>
                </c:pt>
                <c:pt idx="152">
                  <c:v>-8.1290135330000002</c:v>
                </c:pt>
                <c:pt idx="153">
                  <c:v>2.8340095801</c:v>
                </c:pt>
                <c:pt idx="154">
                  <c:v>2.8222735225000002</c:v>
                </c:pt>
                <c:pt idx="155">
                  <c:v>4.0981850524999999</c:v>
                </c:pt>
                <c:pt idx="156">
                  <c:v>4.7531789284999997</c:v>
                </c:pt>
                <c:pt idx="157">
                  <c:v>-9.3408158538000006</c:v>
                </c:pt>
                <c:pt idx="158">
                  <c:v>2.5510353521</c:v>
                </c:pt>
                <c:pt idx="159">
                  <c:v>3.2533159609000002</c:v>
                </c:pt>
                <c:pt idx="160">
                  <c:v>-5.5394684312000004</c:v>
                </c:pt>
                <c:pt idx="161">
                  <c:v>-10.3735397188</c:v>
                </c:pt>
                <c:pt idx="162">
                  <c:v>-10.8280892911</c:v>
                </c:pt>
                <c:pt idx="163">
                  <c:v>2.7188044303000001</c:v>
                </c:pt>
                <c:pt idx="164">
                  <c:v>2.1414777474000002</c:v>
                </c:pt>
                <c:pt idx="165">
                  <c:v>-2.7576216739000001</c:v>
                </c:pt>
                <c:pt idx="166">
                  <c:v>4.3145717089</c:v>
                </c:pt>
                <c:pt idx="167">
                  <c:v>-4.1312461370999998</c:v>
                </c:pt>
                <c:pt idx="168">
                  <c:v>-4.2687279532</c:v>
                </c:pt>
                <c:pt idx="169">
                  <c:v>-5.6764512640999998</c:v>
                </c:pt>
                <c:pt idx="170">
                  <c:v>-9.1928212979000001</c:v>
                </c:pt>
                <c:pt idx="171">
                  <c:v>3.545562307</c:v>
                </c:pt>
                <c:pt idx="172">
                  <c:v>-9.6251432395999998</c:v>
                </c:pt>
                <c:pt idx="173">
                  <c:v>4.0764712440000004</c:v>
                </c:pt>
                <c:pt idx="174">
                  <c:v>-9.1059885973999997</c:v>
                </c:pt>
                <c:pt idx="175">
                  <c:v>-10.211564213899999</c:v>
                </c:pt>
                <c:pt idx="176">
                  <c:v>-8.2536913215999999</c:v>
                </c:pt>
                <c:pt idx="177">
                  <c:v>4.0274422818</c:v>
                </c:pt>
                <c:pt idx="178">
                  <c:v>-5.6786645205999999</c:v>
                </c:pt>
                <c:pt idx="179">
                  <c:v>2.8284543430000002</c:v>
                </c:pt>
                <c:pt idx="180">
                  <c:v>4.2257996942</c:v>
                </c:pt>
                <c:pt idx="181">
                  <c:v>-9.1741670589000002</c:v>
                </c:pt>
                <c:pt idx="182">
                  <c:v>-5.5011436434999998</c:v>
                </c:pt>
                <c:pt idx="183">
                  <c:v>4.5609614789000004</c:v>
                </c:pt>
                <c:pt idx="184">
                  <c:v>-8.4359042672999998</c:v>
                </c:pt>
                <c:pt idx="185">
                  <c:v>-3.4599145475999999</c:v>
                </c:pt>
                <c:pt idx="186">
                  <c:v>-8.3591138242999996</c:v>
                </c:pt>
                <c:pt idx="187">
                  <c:v>4.0664187179000004</c:v>
                </c:pt>
                <c:pt idx="188">
                  <c:v>-10.6635268666</c:v>
                </c:pt>
                <c:pt idx="189">
                  <c:v>-8.9106190078999994</c:v>
                </c:pt>
                <c:pt idx="190">
                  <c:v>-9.9314355221999993</c:v>
                </c:pt>
                <c:pt idx="191">
                  <c:v>-8.3497603357999992</c:v>
                </c:pt>
                <c:pt idx="192">
                  <c:v>-4.3098582300999997</c:v>
                </c:pt>
                <c:pt idx="193">
                  <c:v>3.3528695462</c:v>
                </c:pt>
                <c:pt idx="194">
                  <c:v>1.9344983979000001</c:v>
                </c:pt>
                <c:pt idx="195">
                  <c:v>-8.5802377861999997</c:v>
                </c:pt>
                <c:pt idx="196">
                  <c:v>3.5853859741999998</c:v>
                </c:pt>
                <c:pt idx="197">
                  <c:v>-4.1055605972000002</c:v>
                </c:pt>
                <c:pt idx="198">
                  <c:v>-10.0806189271</c:v>
                </c:pt>
                <c:pt idx="199">
                  <c:v>-2.4433934055000002</c:v>
                </c:pt>
                <c:pt idx="200">
                  <c:v>-9.1816687572000006</c:v>
                </c:pt>
                <c:pt idx="201">
                  <c:v>-6.9757319430000004</c:v>
                </c:pt>
                <c:pt idx="202">
                  <c:v>2.2024943297999999</c:v>
                </c:pt>
                <c:pt idx="203">
                  <c:v>-11.8993769671</c:v>
                </c:pt>
                <c:pt idx="204">
                  <c:v>3.1265257353</c:v>
                </c:pt>
                <c:pt idx="205">
                  <c:v>-10.811325007700001</c:v>
                </c:pt>
                <c:pt idx="206">
                  <c:v>3.0527415851000002</c:v>
                </c:pt>
                <c:pt idx="207">
                  <c:v>-5.5618110574999999</c:v>
                </c:pt>
                <c:pt idx="208">
                  <c:v>-11.1060322694</c:v>
                </c:pt>
                <c:pt idx="209">
                  <c:v>3.4727891808</c:v>
                </c:pt>
                <c:pt idx="210">
                  <c:v>-4.7469691992999996</c:v>
                </c:pt>
                <c:pt idx="211">
                  <c:v>-8.5417050014000004</c:v>
                </c:pt>
                <c:pt idx="212">
                  <c:v>-3.3525868442000002</c:v>
                </c:pt>
                <c:pt idx="213">
                  <c:v>5.6180974859999999</c:v>
                </c:pt>
                <c:pt idx="214">
                  <c:v>0.89658363659999996</c:v>
                </c:pt>
                <c:pt idx="215">
                  <c:v>-7.6306123302</c:v>
                </c:pt>
                <c:pt idx="216">
                  <c:v>-4.9561614832999998</c:v>
                </c:pt>
                <c:pt idx="217">
                  <c:v>-5.8626567996999999</c:v>
                </c:pt>
                <c:pt idx="218">
                  <c:v>-4.4240926298999996</c:v>
                </c:pt>
                <c:pt idx="219">
                  <c:v>3.3216291297999998</c:v>
                </c:pt>
                <c:pt idx="220">
                  <c:v>-6.2355031699000003</c:v>
                </c:pt>
                <c:pt idx="221">
                  <c:v>-9.1442918873999997</c:v>
                </c:pt>
                <c:pt idx="222">
                  <c:v>-9.2257553773000005</c:v>
                </c:pt>
                <c:pt idx="223">
                  <c:v>4.0882803601999997</c:v>
                </c:pt>
                <c:pt idx="224">
                  <c:v>3.7965041931000001</c:v>
                </c:pt>
                <c:pt idx="225">
                  <c:v>-4.6406020075000001</c:v>
                </c:pt>
                <c:pt idx="226">
                  <c:v>3.9225210563999999</c:v>
                </c:pt>
                <c:pt idx="227">
                  <c:v>-4.5890236958999999</c:v>
                </c:pt>
                <c:pt idx="228">
                  <c:v>3.5672574478999999</c:v>
                </c:pt>
                <c:pt idx="229">
                  <c:v>-5.4855856622000001</c:v>
                </c:pt>
                <c:pt idx="230">
                  <c:v>-5.2954328433000004</c:v>
                </c:pt>
                <c:pt idx="231">
                  <c:v>2.2070007133999998</c:v>
                </c:pt>
                <c:pt idx="232">
                  <c:v>-8.7080232154000008</c:v>
                </c:pt>
                <c:pt idx="233">
                  <c:v>-3.5168082252000001</c:v>
                </c:pt>
                <c:pt idx="234">
                  <c:v>-9.2156314265999999</c:v>
                </c:pt>
                <c:pt idx="235">
                  <c:v>-4.0997822611999997</c:v>
                </c:pt>
                <c:pt idx="236">
                  <c:v>-9.6105871107999992</c:v>
                </c:pt>
                <c:pt idx="237">
                  <c:v>6.3774693483</c:v>
                </c:pt>
                <c:pt idx="238">
                  <c:v>3.4691782473999999</c:v>
                </c:pt>
                <c:pt idx="239">
                  <c:v>-8.7931477698999991</c:v>
                </c:pt>
                <c:pt idx="240">
                  <c:v>2.0391906445000001</c:v>
                </c:pt>
                <c:pt idx="241">
                  <c:v>4.0884619544999996</c:v>
                </c:pt>
                <c:pt idx="242">
                  <c:v>-4.3628965567</c:v>
                </c:pt>
                <c:pt idx="243">
                  <c:v>-6.8190960370999996</c:v>
                </c:pt>
                <c:pt idx="244">
                  <c:v>-6.3556411245</c:v>
                </c:pt>
                <c:pt idx="245">
                  <c:v>-9.5733452883000005</c:v>
                </c:pt>
                <c:pt idx="246">
                  <c:v>4.5046456491000004</c:v>
                </c:pt>
                <c:pt idx="247">
                  <c:v>-4.5578687591999998</c:v>
                </c:pt>
                <c:pt idx="248">
                  <c:v>-11.043112562099999</c:v>
                </c:pt>
                <c:pt idx="249">
                  <c:v>3.0541053056999998</c:v>
                </c:pt>
                <c:pt idx="250">
                  <c:v>3.0568131968999999</c:v>
                </c:pt>
                <c:pt idx="251">
                  <c:v>-8.0214071286999999</c:v>
                </c:pt>
                <c:pt idx="252">
                  <c:v>-8.5902701647999997</c:v>
                </c:pt>
                <c:pt idx="253">
                  <c:v>1.4598294736999999</c:v>
                </c:pt>
                <c:pt idx="254">
                  <c:v>-4.3474852150999999</c:v>
                </c:pt>
                <c:pt idx="255">
                  <c:v>5.0589090075999996</c:v>
                </c:pt>
                <c:pt idx="256">
                  <c:v>-4.1224186028999998</c:v>
                </c:pt>
                <c:pt idx="257">
                  <c:v>3.6668016456000001</c:v>
                </c:pt>
                <c:pt idx="258">
                  <c:v>4.4561314226000004</c:v>
                </c:pt>
                <c:pt idx="259">
                  <c:v>-3.7625925693000002</c:v>
                </c:pt>
                <c:pt idx="260">
                  <c:v>-9.9367951400999992</c:v>
                </c:pt>
                <c:pt idx="261">
                  <c:v>4.7836340862000002</c:v>
                </c:pt>
                <c:pt idx="262">
                  <c:v>-7.4472982273000001</c:v>
                </c:pt>
                <c:pt idx="263">
                  <c:v>-9.7870674901000001</c:v>
                </c:pt>
                <c:pt idx="264">
                  <c:v>-5.1765031474000001</c:v>
                </c:pt>
                <c:pt idx="265">
                  <c:v>-5.9314667475</c:v>
                </c:pt>
                <c:pt idx="266">
                  <c:v>2.5674469811999998</c:v>
                </c:pt>
                <c:pt idx="267">
                  <c:v>-5.7303720555000002</c:v>
                </c:pt>
                <c:pt idx="268">
                  <c:v>-4.7411552837000004</c:v>
                </c:pt>
                <c:pt idx="269">
                  <c:v>-8.6870111579000007</c:v>
                </c:pt>
                <c:pt idx="270">
                  <c:v>-5.2464965855000001</c:v>
                </c:pt>
                <c:pt idx="271">
                  <c:v>-5.7054080997999996</c:v>
                </c:pt>
                <c:pt idx="272">
                  <c:v>-8.2116374032999992</c:v>
                </c:pt>
                <c:pt idx="273">
                  <c:v>1.8338317581000001</c:v>
                </c:pt>
                <c:pt idx="274">
                  <c:v>-10.635375958299999</c:v>
                </c:pt>
                <c:pt idx="275">
                  <c:v>4.6339057776999999</c:v>
                </c:pt>
                <c:pt idx="276">
                  <c:v>-4.6678873031999997</c:v>
                </c:pt>
                <c:pt idx="277">
                  <c:v>4.6275826797999997</c:v>
                </c:pt>
                <c:pt idx="278">
                  <c:v>-5.4463211336999997</c:v>
                </c:pt>
                <c:pt idx="279">
                  <c:v>-3.0861774734999998</c:v>
                </c:pt>
                <c:pt idx="280">
                  <c:v>2.0873417716999998</c:v>
                </c:pt>
                <c:pt idx="281">
                  <c:v>1.7841523158000001</c:v>
                </c:pt>
                <c:pt idx="282">
                  <c:v>-7.7215233685999998</c:v>
                </c:pt>
                <c:pt idx="283">
                  <c:v>1.3107393962</c:v>
                </c:pt>
                <c:pt idx="284">
                  <c:v>-8.2178810263000006</c:v>
                </c:pt>
                <c:pt idx="285">
                  <c:v>-10.1332939276</c:v>
                </c:pt>
                <c:pt idx="286">
                  <c:v>-4.2241855264000003</c:v>
                </c:pt>
                <c:pt idx="287">
                  <c:v>-8.1147835357999991</c:v>
                </c:pt>
                <c:pt idx="288">
                  <c:v>2.2009881539</c:v>
                </c:pt>
                <c:pt idx="289">
                  <c:v>-2.7339294860000001</c:v>
                </c:pt>
                <c:pt idx="290">
                  <c:v>4.1012493763000002</c:v>
                </c:pt>
                <c:pt idx="291">
                  <c:v>-4.7035620398000004</c:v>
                </c:pt>
                <c:pt idx="292">
                  <c:v>3.9317420887000001</c:v>
                </c:pt>
                <c:pt idx="293">
                  <c:v>-9.2606640502000008</c:v>
                </c:pt>
                <c:pt idx="294">
                  <c:v>-8.4295946404999995</c:v>
                </c:pt>
                <c:pt idx="295">
                  <c:v>-8.7429210248999993</c:v>
                </c:pt>
                <c:pt idx="296">
                  <c:v>-5.3826287857999997</c:v>
                </c:pt>
                <c:pt idx="297">
                  <c:v>-4.0898346807000001</c:v>
                </c:pt>
                <c:pt idx="298">
                  <c:v>-10.0019698437</c:v>
                </c:pt>
                <c:pt idx="299">
                  <c:v>2.0046411684000001</c:v>
                </c:pt>
                <c:pt idx="300">
                  <c:v>-3.3595470049</c:v>
                </c:pt>
                <c:pt idx="301">
                  <c:v>4.0221813479000001</c:v>
                </c:pt>
                <c:pt idx="302">
                  <c:v>2.3603060500000002</c:v>
                </c:pt>
                <c:pt idx="303">
                  <c:v>-8.3535792230000006</c:v>
                </c:pt>
                <c:pt idx="304">
                  <c:v>-6.1919947534000004</c:v>
                </c:pt>
                <c:pt idx="305">
                  <c:v>-3.5954521502999999</c:v>
                </c:pt>
                <c:pt idx="306">
                  <c:v>-8.2620463351000009</c:v>
                </c:pt>
                <c:pt idx="307">
                  <c:v>-4.1744978156999997</c:v>
                </c:pt>
                <c:pt idx="308">
                  <c:v>-5.9887959583999999</c:v>
                </c:pt>
                <c:pt idx="309">
                  <c:v>-9.7329346028000003</c:v>
                </c:pt>
                <c:pt idx="310">
                  <c:v>1.8832991495</c:v>
                </c:pt>
                <c:pt idx="311">
                  <c:v>1.8290224579000001</c:v>
                </c:pt>
                <c:pt idx="312">
                  <c:v>-8.8109023045000008</c:v>
                </c:pt>
                <c:pt idx="313">
                  <c:v>-5.0211638863000001</c:v>
                </c:pt>
                <c:pt idx="314">
                  <c:v>-5.8848365040999999</c:v>
                </c:pt>
                <c:pt idx="315">
                  <c:v>-5.2481314545000002</c:v>
                </c:pt>
                <c:pt idx="316">
                  <c:v>3.6522353003000001</c:v>
                </c:pt>
                <c:pt idx="317">
                  <c:v>-5.5966725991999997</c:v>
                </c:pt>
                <c:pt idx="318">
                  <c:v>-10.048749796699999</c:v>
                </c:pt>
                <c:pt idx="319">
                  <c:v>-5.6273038006</c:v>
                </c:pt>
                <c:pt idx="320">
                  <c:v>-6.3598684166000004</c:v>
                </c:pt>
                <c:pt idx="321">
                  <c:v>4.5645077549000002</c:v>
                </c:pt>
                <c:pt idx="322">
                  <c:v>2.9968359024</c:v>
                </c:pt>
                <c:pt idx="323">
                  <c:v>-4.7732880788000003</c:v>
                </c:pt>
                <c:pt idx="324">
                  <c:v>-4.0113818120999998</c:v>
                </c:pt>
                <c:pt idx="325">
                  <c:v>-4.8460580818999999</c:v>
                </c:pt>
                <c:pt idx="326">
                  <c:v>4.2990809954999998</c:v>
                </c:pt>
                <c:pt idx="327">
                  <c:v>-9.7865709489999997</c:v>
                </c:pt>
                <c:pt idx="328">
                  <c:v>2.7494128883000002</c:v>
                </c:pt>
                <c:pt idx="329">
                  <c:v>-8.8244253184999994</c:v>
                </c:pt>
                <c:pt idx="330">
                  <c:v>-5.1886190129000003</c:v>
                </c:pt>
                <c:pt idx="331">
                  <c:v>-3.9282929272999998</c:v>
                </c:pt>
                <c:pt idx="332">
                  <c:v>3.7524868213999998</c:v>
                </c:pt>
                <c:pt idx="333">
                  <c:v>2.1540517132999999</c:v>
                </c:pt>
                <c:pt idx="334">
                  <c:v>-9.8683430825999991</c:v>
                </c:pt>
                <c:pt idx="335">
                  <c:v>-4.8936756954999998</c:v>
                </c:pt>
                <c:pt idx="336">
                  <c:v>-6.4530062815000004</c:v>
                </c:pt>
                <c:pt idx="337">
                  <c:v>-6.5307764784</c:v>
                </c:pt>
                <c:pt idx="338">
                  <c:v>2.9925903629000001</c:v>
                </c:pt>
                <c:pt idx="339">
                  <c:v>1.8615116270000001</c:v>
                </c:pt>
                <c:pt idx="340">
                  <c:v>-8.8052831694000009</c:v>
                </c:pt>
                <c:pt idx="341">
                  <c:v>-5.0847374168000004</c:v>
                </c:pt>
                <c:pt idx="342">
                  <c:v>3.7912051139999998</c:v>
                </c:pt>
                <c:pt idx="343">
                  <c:v>3.1743733599000001</c:v>
                </c:pt>
                <c:pt idx="344">
                  <c:v>-8.4198348661000004</c:v>
                </c:pt>
                <c:pt idx="345">
                  <c:v>2.7508003418000002</c:v>
                </c:pt>
                <c:pt idx="346">
                  <c:v>-6.5117241372999999</c:v>
                </c:pt>
                <c:pt idx="347">
                  <c:v>-3.4779957737</c:v>
                </c:pt>
                <c:pt idx="348">
                  <c:v>-10.5643476489</c:v>
                </c:pt>
                <c:pt idx="349">
                  <c:v>-3.9370572417999998</c:v>
                </c:pt>
                <c:pt idx="350">
                  <c:v>-5.3267117289000003</c:v>
                </c:pt>
                <c:pt idx="351">
                  <c:v>4.7952027391999996</c:v>
                </c:pt>
                <c:pt idx="352">
                  <c:v>-10.315119771399999</c:v>
                </c:pt>
                <c:pt idx="353">
                  <c:v>-6.6225796126000001</c:v>
                </c:pt>
                <c:pt idx="354">
                  <c:v>3.7355948210999999</c:v>
                </c:pt>
                <c:pt idx="355">
                  <c:v>-4.9338839893999999</c:v>
                </c:pt>
                <c:pt idx="356">
                  <c:v>-3.4244883247</c:v>
                </c:pt>
                <c:pt idx="357">
                  <c:v>2.9591334055999998</c:v>
                </c:pt>
                <c:pt idx="358">
                  <c:v>4.9422637488000003</c:v>
                </c:pt>
                <c:pt idx="359">
                  <c:v>-10.0860637817</c:v>
                </c:pt>
                <c:pt idx="360">
                  <c:v>2.9996712363000002</c:v>
                </c:pt>
                <c:pt idx="361">
                  <c:v>2.5686654608000001</c:v>
                </c:pt>
                <c:pt idx="362">
                  <c:v>-4.4406883875999998</c:v>
                </c:pt>
                <c:pt idx="363">
                  <c:v>-9.8243640563000003</c:v>
                </c:pt>
                <c:pt idx="364">
                  <c:v>-6.6150606987999998</c:v>
                </c:pt>
                <c:pt idx="365">
                  <c:v>-8.8396478342999991</c:v>
                </c:pt>
                <c:pt idx="366">
                  <c:v>-7.8286473599999997</c:v>
                </c:pt>
                <c:pt idx="367">
                  <c:v>2.8125804273999999</c:v>
                </c:pt>
                <c:pt idx="368">
                  <c:v>-3.1636609548000001</c:v>
                </c:pt>
                <c:pt idx="369">
                  <c:v>4.1991877443999996</c:v>
                </c:pt>
                <c:pt idx="370">
                  <c:v>-5.9633579794999996</c:v>
                </c:pt>
                <c:pt idx="371">
                  <c:v>-3.9572262545000001</c:v>
                </c:pt>
                <c:pt idx="372">
                  <c:v>1.8233482156</c:v>
                </c:pt>
                <c:pt idx="373">
                  <c:v>1.1123577953999999</c:v>
                </c:pt>
                <c:pt idx="374">
                  <c:v>-4.7919241346000003</c:v>
                </c:pt>
                <c:pt idx="375">
                  <c:v>-10.5639432572</c:v>
                </c:pt>
                <c:pt idx="376">
                  <c:v>2.6960897943000002</c:v>
                </c:pt>
                <c:pt idx="377">
                  <c:v>3.1404059666999999</c:v>
                </c:pt>
                <c:pt idx="378">
                  <c:v>2.6720159732000002</c:v>
                </c:pt>
                <c:pt idx="379">
                  <c:v>-8.9972651881000001</c:v>
                </c:pt>
                <c:pt idx="380">
                  <c:v>-5.1839732434999997</c:v>
                </c:pt>
                <c:pt idx="381">
                  <c:v>-9.9207833691000005</c:v>
                </c:pt>
                <c:pt idx="382">
                  <c:v>-4.0814029235999998</c:v>
                </c:pt>
                <c:pt idx="383">
                  <c:v>-5.2629609668999997</c:v>
                </c:pt>
                <c:pt idx="384">
                  <c:v>-1.9654269216</c:v>
                </c:pt>
                <c:pt idx="385">
                  <c:v>-3.4765905814</c:v>
                </c:pt>
                <c:pt idx="386">
                  <c:v>-8.9554693943999997</c:v>
                </c:pt>
                <c:pt idx="387">
                  <c:v>-4.5837478969000003</c:v>
                </c:pt>
                <c:pt idx="388">
                  <c:v>-3.9926439724999998</c:v>
                </c:pt>
                <c:pt idx="389">
                  <c:v>5.4857508046000003</c:v>
                </c:pt>
                <c:pt idx="390">
                  <c:v>-4.9492104814999998</c:v>
                </c:pt>
                <c:pt idx="391">
                  <c:v>-4.6384004986000003</c:v>
                </c:pt>
                <c:pt idx="392">
                  <c:v>4.4931246244</c:v>
                </c:pt>
                <c:pt idx="393">
                  <c:v>2.4769282365</c:v>
                </c:pt>
                <c:pt idx="394">
                  <c:v>-4.882387359</c:v>
                </c:pt>
                <c:pt idx="395">
                  <c:v>2.951113635</c:v>
                </c:pt>
                <c:pt idx="396">
                  <c:v>2.6563412648</c:v>
                </c:pt>
                <c:pt idx="397">
                  <c:v>-4.1482075683000001</c:v>
                </c:pt>
                <c:pt idx="398">
                  <c:v>4.8508182782000002</c:v>
                </c:pt>
                <c:pt idx="399">
                  <c:v>-4.2226559409000002</c:v>
                </c:pt>
                <c:pt idx="400">
                  <c:v>-8.6549150830000006</c:v>
                </c:pt>
                <c:pt idx="401">
                  <c:v>-6.7772594382999998</c:v>
                </c:pt>
                <c:pt idx="402">
                  <c:v>-9.4933852071999993</c:v>
                </c:pt>
                <c:pt idx="403">
                  <c:v>-4.4420347831000004</c:v>
                </c:pt>
                <c:pt idx="404">
                  <c:v>-4.8264132781000004</c:v>
                </c:pt>
                <c:pt idx="405">
                  <c:v>2.9044983593000002</c:v>
                </c:pt>
                <c:pt idx="406">
                  <c:v>-9.6191409380999993</c:v>
                </c:pt>
                <c:pt idx="407">
                  <c:v>-8.1362805721000004</c:v>
                </c:pt>
                <c:pt idx="408">
                  <c:v>3.8143369687000002</c:v>
                </c:pt>
                <c:pt idx="409">
                  <c:v>-4.0716452384000004</c:v>
                </c:pt>
                <c:pt idx="410">
                  <c:v>-11.2077601065</c:v>
                </c:pt>
                <c:pt idx="411">
                  <c:v>2.9345295259999999</c:v>
                </c:pt>
                <c:pt idx="412">
                  <c:v>-10.0638182689</c:v>
                </c:pt>
                <c:pt idx="413">
                  <c:v>-6.6476083806000004</c:v>
                </c:pt>
                <c:pt idx="414">
                  <c:v>4.9625886839</c:v>
                </c:pt>
                <c:pt idx="415">
                  <c:v>-5.7364589473000001</c:v>
                </c:pt>
                <c:pt idx="416">
                  <c:v>-9.1480941255000001</c:v>
                </c:pt>
                <c:pt idx="417">
                  <c:v>-9.7700251100000006</c:v>
                </c:pt>
                <c:pt idx="418">
                  <c:v>-10.536961461700001</c:v>
                </c:pt>
                <c:pt idx="419">
                  <c:v>-5.6658950260000003</c:v>
                </c:pt>
                <c:pt idx="420">
                  <c:v>-9.7018134610000004</c:v>
                </c:pt>
                <c:pt idx="421">
                  <c:v>-10.8461837106</c:v>
                </c:pt>
                <c:pt idx="422">
                  <c:v>2.1211021618000001</c:v>
                </c:pt>
                <c:pt idx="423">
                  <c:v>-9.1265346835999992</c:v>
                </c:pt>
                <c:pt idx="424">
                  <c:v>3.5202803317</c:v>
                </c:pt>
                <c:pt idx="425">
                  <c:v>-7.5904264409</c:v>
                </c:pt>
                <c:pt idx="426">
                  <c:v>1.7266798893999999</c:v>
                </c:pt>
                <c:pt idx="427">
                  <c:v>4.1588907418999996</c:v>
                </c:pt>
                <c:pt idx="428">
                  <c:v>-5.7976975485000004</c:v>
                </c:pt>
                <c:pt idx="429">
                  <c:v>2.5994742543</c:v>
                </c:pt>
                <c:pt idx="430">
                  <c:v>-10.8017870528</c:v>
                </c:pt>
                <c:pt idx="431">
                  <c:v>-4.0281416908000001</c:v>
                </c:pt>
                <c:pt idx="432">
                  <c:v>-7.5428811354</c:v>
                </c:pt>
                <c:pt idx="433">
                  <c:v>-10.698245336199999</c:v>
                </c:pt>
                <c:pt idx="434">
                  <c:v>-9.2672262749000005</c:v>
                </c:pt>
                <c:pt idx="435">
                  <c:v>-6.7952130737000003</c:v>
                </c:pt>
                <c:pt idx="436">
                  <c:v>-8.8730779958999992</c:v>
                </c:pt>
                <c:pt idx="437">
                  <c:v>-9.5699488146</c:v>
                </c:pt>
                <c:pt idx="438">
                  <c:v>3.2348707131999999</c:v>
                </c:pt>
                <c:pt idx="439">
                  <c:v>-8.9419281022000003</c:v>
                </c:pt>
                <c:pt idx="440">
                  <c:v>-4.2035484121</c:v>
                </c:pt>
                <c:pt idx="441">
                  <c:v>-9.1919679065000004</c:v>
                </c:pt>
                <c:pt idx="442">
                  <c:v>-7.0416464939000001</c:v>
                </c:pt>
                <c:pt idx="443">
                  <c:v>-6.7321715935000004</c:v>
                </c:pt>
                <c:pt idx="444">
                  <c:v>-6.8144695284000001</c:v>
                </c:pt>
                <c:pt idx="445">
                  <c:v>-9.5857039699000008</c:v>
                </c:pt>
                <c:pt idx="446">
                  <c:v>-9.7302762732999994</c:v>
                </c:pt>
                <c:pt idx="447">
                  <c:v>-10.370098951499999</c:v>
                </c:pt>
                <c:pt idx="448">
                  <c:v>2.8942089989999999</c:v>
                </c:pt>
                <c:pt idx="449">
                  <c:v>-6.7989921596</c:v>
                </c:pt>
                <c:pt idx="450">
                  <c:v>-5.1228216648</c:v>
                </c:pt>
                <c:pt idx="451">
                  <c:v>-8.5382288181000003</c:v>
                </c:pt>
                <c:pt idx="452">
                  <c:v>3.7261796265</c:v>
                </c:pt>
                <c:pt idx="453">
                  <c:v>2.1470604417999999</c:v>
                </c:pt>
                <c:pt idx="454">
                  <c:v>-6.0936586443999996</c:v>
                </c:pt>
                <c:pt idx="455">
                  <c:v>-5.7737212183000004</c:v>
                </c:pt>
                <c:pt idx="456">
                  <c:v>-8.4054791192000007</c:v>
                </c:pt>
                <c:pt idx="457">
                  <c:v>-11.037128624699999</c:v>
                </c:pt>
                <c:pt idx="458">
                  <c:v>-4.1713718066999999</c:v>
                </c:pt>
                <c:pt idx="459">
                  <c:v>-3.5705941909000001</c:v>
                </c:pt>
                <c:pt idx="460">
                  <c:v>4.4364542947999999</c:v>
                </c:pt>
                <c:pt idx="461">
                  <c:v>-9.2881579474000002</c:v>
                </c:pt>
                <c:pt idx="462">
                  <c:v>-9.3070775185999999</c:v>
                </c:pt>
                <c:pt idx="463">
                  <c:v>3.7222002810000001</c:v>
                </c:pt>
                <c:pt idx="464">
                  <c:v>3.5795395583</c:v>
                </c:pt>
                <c:pt idx="465">
                  <c:v>3.7131756865000001</c:v>
                </c:pt>
                <c:pt idx="466">
                  <c:v>-5.1074955839999996</c:v>
                </c:pt>
                <c:pt idx="467">
                  <c:v>-7.2634895389</c:v>
                </c:pt>
                <c:pt idx="468">
                  <c:v>-5.3861232602999998</c:v>
                </c:pt>
                <c:pt idx="469">
                  <c:v>-4.8917089687999997</c:v>
                </c:pt>
                <c:pt idx="470">
                  <c:v>2.1115270115000002</c:v>
                </c:pt>
                <c:pt idx="471">
                  <c:v>3.7093650892999999</c:v>
                </c:pt>
                <c:pt idx="472">
                  <c:v>-4.7855506496000002</c:v>
                </c:pt>
                <c:pt idx="473">
                  <c:v>-4.6279663617000004</c:v>
                </c:pt>
                <c:pt idx="474">
                  <c:v>-5.2657688158999996</c:v>
                </c:pt>
                <c:pt idx="475">
                  <c:v>-11.2713835538</c:v>
                </c:pt>
                <c:pt idx="476">
                  <c:v>2.9292669912</c:v>
                </c:pt>
                <c:pt idx="477">
                  <c:v>-5.2780726116999999</c:v>
                </c:pt>
                <c:pt idx="478">
                  <c:v>-4.2630034523000004</c:v>
                </c:pt>
                <c:pt idx="479">
                  <c:v>2.4767561436999999</c:v>
                </c:pt>
                <c:pt idx="480">
                  <c:v>-8.9522034478000005</c:v>
                </c:pt>
                <c:pt idx="481">
                  <c:v>-4.5338521948999997</c:v>
                </c:pt>
                <c:pt idx="482">
                  <c:v>-5.3335510886000002</c:v>
                </c:pt>
                <c:pt idx="483">
                  <c:v>-9.3049839943000006</c:v>
                </c:pt>
                <c:pt idx="484">
                  <c:v>-5.8769541234</c:v>
                </c:pt>
                <c:pt idx="485">
                  <c:v>-3.9346384089000002</c:v>
                </c:pt>
                <c:pt idx="486">
                  <c:v>-3.246136151</c:v>
                </c:pt>
                <c:pt idx="487">
                  <c:v>4.9358740311</c:v>
                </c:pt>
                <c:pt idx="488">
                  <c:v>-8.7891102827999994</c:v>
                </c:pt>
                <c:pt idx="489">
                  <c:v>-9.9286982256999998</c:v>
                </c:pt>
                <c:pt idx="490">
                  <c:v>3.7556449635</c:v>
                </c:pt>
                <c:pt idx="491">
                  <c:v>4.4893087381000001</c:v>
                </c:pt>
                <c:pt idx="492">
                  <c:v>3.5763874807999998</c:v>
                </c:pt>
                <c:pt idx="493">
                  <c:v>-8.0610443263999993</c:v>
                </c:pt>
                <c:pt idx="494">
                  <c:v>-3.2961468561</c:v>
                </c:pt>
                <c:pt idx="495">
                  <c:v>2.2090335996000001</c:v>
                </c:pt>
                <c:pt idx="496">
                  <c:v>-3.9441517403000002</c:v>
                </c:pt>
                <c:pt idx="497">
                  <c:v>-6.2494326509000002</c:v>
                </c:pt>
                <c:pt idx="498">
                  <c:v>4.0972974405000002</c:v>
                </c:pt>
                <c:pt idx="499">
                  <c:v>3.6479692793999998</c:v>
                </c:pt>
                <c:pt idx="500">
                  <c:v>-7.4126189255000003</c:v>
                </c:pt>
                <c:pt idx="501">
                  <c:v>-8.4757964027000003</c:v>
                </c:pt>
                <c:pt idx="502">
                  <c:v>4.0388830299</c:v>
                </c:pt>
                <c:pt idx="503">
                  <c:v>-9.4930474470000004</c:v>
                </c:pt>
                <c:pt idx="504">
                  <c:v>-5.0811187777000004</c:v>
                </c:pt>
                <c:pt idx="505">
                  <c:v>-9.6499764055000004</c:v>
                </c:pt>
                <c:pt idx="506">
                  <c:v>-7.0542379313000003</c:v>
                </c:pt>
                <c:pt idx="507">
                  <c:v>-3.4469642757000001</c:v>
                </c:pt>
                <c:pt idx="508">
                  <c:v>-8.8095797335999997</c:v>
                </c:pt>
                <c:pt idx="509">
                  <c:v>-6.1362770750999998</c:v>
                </c:pt>
                <c:pt idx="510">
                  <c:v>-8.9611264429999995</c:v>
                </c:pt>
                <c:pt idx="511">
                  <c:v>-10.7205061405</c:v>
                </c:pt>
                <c:pt idx="512">
                  <c:v>4.0587302832000001</c:v>
                </c:pt>
                <c:pt idx="513">
                  <c:v>2.6711474942</c:v>
                </c:pt>
                <c:pt idx="514">
                  <c:v>-5.2672752786999997</c:v>
                </c:pt>
                <c:pt idx="515">
                  <c:v>-4.7356717672000004</c:v>
                </c:pt>
                <c:pt idx="516">
                  <c:v>-9.1261976549000003</c:v>
                </c:pt>
                <c:pt idx="517">
                  <c:v>-2.6602081149000001</c:v>
                </c:pt>
                <c:pt idx="518">
                  <c:v>-5.0373564760000002</c:v>
                </c:pt>
                <c:pt idx="519">
                  <c:v>-8.7927256232000008</c:v>
                </c:pt>
                <c:pt idx="520">
                  <c:v>-10.073006485800001</c:v>
                </c:pt>
                <c:pt idx="521">
                  <c:v>-11.065196239600001</c:v>
                </c:pt>
                <c:pt idx="522">
                  <c:v>-2.8517197406000001</c:v>
                </c:pt>
                <c:pt idx="523">
                  <c:v>-10.0543152305</c:v>
                </c:pt>
                <c:pt idx="524">
                  <c:v>3.3683439893</c:v>
                </c:pt>
                <c:pt idx="525">
                  <c:v>-4.8944726835000001</c:v>
                </c:pt>
                <c:pt idx="526">
                  <c:v>4.7071200884</c:v>
                </c:pt>
                <c:pt idx="527">
                  <c:v>4.3728498825999997</c:v>
                </c:pt>
                <c:pt idx="528">
                  <c:v>-5.5915348021</c:v>
                </c:pt>
                <c:pt idx="529">
                  <c:v>-5.7723911442000002</c:v>
                </c:pt>
                <c:pt idx="530">
                  <c:v>2.4839569748999999</c:v>
                </c:pt>
                <c:pt idx="531">
                  <c:v>-8.8922563820999994</c:v>
                </c:pt>
                <c:pt idx="532">
                  <c:v>3.0181945360000002</c:v>
                </c:pt>
                <c:pt idx="533">
                  <c:v>-3.6218829004000002</c:v>
                </c:pt>
                <c:pt idx="534">
                  <c:v>-5.9157391052000001</c:v>
                </c:pt>
                <c:pt idx="535">
                  <c:v>-10.6656795745</c:v>
                </c:pt>
                <c:pt idx="536">
                  <c:v>3.0015077759</c:v>
                </c:pt>
                <c:pt idx="537">
                  <c:v>4.6889999188999996</c:v>
                </c:pt>
                <c:pt idx="538">
                  <c:v>-10.695754775699999</c:v>
                </c:pt>
                <c:pt idx="539">
                  <c:v>3.3406856381000001</c:v>
                </c:pt>
                <c:pt idx="540">
                  <c:v>-9.9093193195999998</c:v>
                </c:pt>
                <c:pt idx="541">
                  <c:v>4.4976293632999997</c:v>
                </c:pt>
                <c:pt idx="542">
                  <c:v>-3.9831843419999999</c:v>
                </c:pt>
                <c:pt idx="543">
                  <c:v>-8.2796218975000002</c:v>
                </c:pt>
                <c:pt idx="544">
                  <c:v>-10.534768386</c:v>
                </c:pt>
                <c:pt idx="545">
                  <c:v>-8.9276423823000002</c:v>
                </c:pt>
                <c:pt idx="546">
                  <c:v>3.1360950969000001</c:v>
                </c:pt>
                <c:pt idx="547">
                  <c:v>1.5090069133999999</c:v>
                </c:pt>
                <c:pt idx="548">
                  <c:v>3.3204241743999998</c:v>
                </c:pt>
                <c:pt idx="549">
                  <c:v>-9.4379926220999995</c:v>
                </c:pt>
                <c:pt idx="550">
                  <c:v>-9.7486262872000005</c:v>
                </c:pt>
                <c:pt idx="551">
                  <c:v>-4.5536285937000001</c:v>
                </c:pt>
                <c:pt idx="552">
                  <c:v>2.6323051613000001</c:v>
                </c:pt>
                <c:pt idx="553">
                  <c:v>-6.3684093212999997</c:v>
                </c:pt>
                <c:pt idx="554">
                  <c:v>-10.180832241099999</c:v>
                </c:pt>
                <c:pt idx="555">
                  <c:v>-11.3307224742</c:v>
                </c:pt>
                <c:pt idx="556">
                  <c:v>3.9328706678000001</c:v>
                </c:pt>
                <c:pt idx="557">
                  <c:v>-4.3821470622999996</c:v>
                </c:pt>
                <c:pt idx="558">
                  <c:v>-6.5812956682000001</c:v>
                </c:pt>
                <c:pt idx="559">
                  <c:v>-5.4224001710999996</c:v>
                </c:pt>
                <c:pt idx="560">
                  <c:v>-9.4740370748</c:v>
                </c:pt>
                <c:pt idx="561">
                  <c:v>-9.5501040150000005</c:v>
                </c:pt>
                <c:pt idx="562">
                  <c:v>-9.1737316887000002</c:v>
                </c:pt>
                <c:pt idx="563">
                  <c:v>-9.8518674558000008</c:v>
                </c:pt>
                <c:pt idx="564">
                  <c:v>-9.5848593798999993</c:v>
                </c:pt>
                <c:pt idx="565">
                  <c:v>-4.0532226436999998</c:v>
                </c:pt>
                <c:pt idx="566">
                  <c:v>-10.767987077500001</c:v>
                </c:pt>
                <c:pt idx="567">
                  <c:v>3.3897039969999998</c:v>
                </c:pt>
                <c:pt idx="568">
                  <c:v>-4.3605468259000002</c:v>
                </c:pt>
                <c:pt idx="569">
                  <c:v>-5.1786327933000003</c:v>
                </c:pt>
                <c:pt idx="570">
                  <c:v>-5.2181504169000004</c:v>
                </c:pt>
                <c:pt idx="571">
                  <c:v>1.6131832427999999</c:v>
                </c:pt>
                <c:pt idx="572">
                  <c:v>4.0545720748000003</c:v>
                </c:pt>
                <c:pt idx="573">
                  <c:v>-9.4664485758999994</c:v>
                </c:pt>
                <c:pt idx="574">
                  <c:v>-4.0544578403999996</c:v>
                </c:pt>
                <c:pt idx="575">
                  <c:v>-5.8090918191999998</c:v>
                </c:pt>
                <c:pt idx="576">
                  <c:v>-9.3439847802999996</c:v>
                </c:pt>
                <c:pt idx="577">
                  <c:v>-6.7369424088000001</c:v>
                </c:pt>
                <c:pt idx="578">
                  <c:v>3.8480929393999999</c:v>
                </c:pt>
                <c:pt idx="579">
                  <c:v>-4.5327330757000004</c:v>
                </c:pt>
                <c:pt idx="580">
                  <c:v>-5.2253621881000001</c:v>
                </c:pt>
                <c:pt idx="581">
                  <c:v>-8.6446892081000009</c:v>
                </c:pt>
                <c:pt idx="582">
                  <c:v>-10.520082202999999</c:v>
                </c:pt>
                <c:pt idx="583">
                  <c:v>-9.2401392538000007</c:v>
                </c:pt>
                <c:pt idx="584">
                  <c:v>-6.3468175990000004</c:v>
                </c:pt>
                <c:pt idx="585">
                  <c:v>-6.3944709604999996</c:v>
                </c:pt>
                <c:pt idx="586">
                  <c:v>-5.1809889035000003</c:v>
                </c:pt>
                <c:pt idx="587">
                  <c:v>-5.7235532873999997</c:v>
                </c:pt>
                <c:pt idx="588">
                  <c:v>3.9999228461</c:v>
                </c:pt>
                <c:pt idx="589">
                  <c:v>-7.6717019092000003</c:v>
                </c:pt>
                <c:pt idx="590">
                  <c:v>-8.9630192267000002</c:v>
                </c:pt>
                <c:pt idx="591">
                  <c:v>-4.1769421424999997</c:v>
                </c:pt>
                <c:pt idx="592">
                  <c:v>-4.0209307265999996</c:v>
                </c:pt>
                <c:pt idx="593">
                  <c:v>3.5648979125000002</c:v>
                </c:pt>
                <c:pt idx="594">
                  <c:v>-3.3036508591999998</c:v>
                </c:pt>
                <c:pt idx="595">
                  <c:v>-8.9953462713000008</c:v>
                </c:pt>
                <c:pt idx="596">
                  <c:v>4.7988047895000001</c:v>
                </c:pt>
                <c:pt idx="597">
                  <c:v>2.7244111316000001</c:v>
                </c:pt>
                <c:pt idx="598">
                  <c:v>-10.7523573662</c:v>
                </c:pt>
                <c:pt idx="599">
                  <c:v>-8.3952890211</c:v>
                </c:pt>
                <c:pt idx="600">
                  <c:v>-10.0758524389</c:v>
                </c:pt>
                <c:pt idx="601">
                  <c:v>-10.2964561571</c:v>
                </c:pt>
                <c:pt idx="602">
                  <c:v>3.5697440362999999</c:v>
                </c:pt>
                <c:pt idx="603">
                  <c:v>2.5423274067000001</c:v>
                </c:pt>
                <c:pt idx="604">
                  <c:v>-7.3177917751999999</c:v>
                </c:pt>
                <c:pt idx="605">
                  <c:v>2.6711986862999999</c:v>
                </c:pt>
                <c:pt idx="606">
                  <c:v>2.5989821762999998</c:v>
                </c:pt>
                <c:pt idx="607">
                  <c:v>1.5641491766</c:v>
                </c:pt>
                <c:pt idx="608">
                  <c:v>-5.8916164726</c:v>
                </c:pt>
                <c:pt idx="609">
                  <c:v>-8.5597890401000001</c:v>
                </c:pt>
                <c:pt idx="610">
                  <c:v>1.1252072576000001</c:v>
                </c:pt>
                <c:pt idx="611">
                  <c:v>-6.7432473987000003</c:v>
                </c:pt>
                <c:pt idx="612">
                  <c:v>-10.620590976700001</c:v>
                </c:pt>
                <c:pt idx="613">
                  <c:v>3.4780214966999998</c:v>
                </c:pt>
                <c:pt idx="614">
                  <c:v>3.7484506640999999</c:v>
                </c:pt>
                <c:pt idx="615">
                  <c:v>-10.283724745800001</c:v>
                </c:pt>
                <c:pt idx="616">
                  <c:v>-5.2975437348999996</c:v>
                </c:pt>
                <c:pt idx="617">
                  <c:v>3.0609909629000001</c:v>
                </c:pt>
                <c:pt idx="618">
                  <c:v>-11.7654021134</c:v>
                </c:pt>
                <c:pt idx="619">
                  <c:v>-9.2667881685999998</c:v>
                </c:pt>
                <c:pt idx="620">
                  <c:v>-10.087234779899999</c:v>
                </c:pt>
                <c:pt idx="621">
                  <c:v>-9.8043526313000005</c:v>
                </c:pt>
                <c:pt idx="622">
                  <c:v>3.8558910715999999</c:v>
                </c:pt>
                <c:pt idx="623">
                  <c:v>2.3672821237999999</c:v>
                </c:pt>
                <c:pt idx="624">
                  <c:v>3.1770590134000001</c:v>
                </c:pt>
                <c:pt idx="625">
                  <c:v>-3.6119195386</c:v>
                </c:pt>
                <c:pt idx="626">
                  <c:v>-8.3646547766000001</c:v>
                </c:pt>
                <c:pt idx="627">
                  <c:v>-8.2223157028999996</c:v>
                </c:pt>
                <c:pt idx="628">
                  <c:v>-3.9089436755000002</c:v>
                </c:pt>
                <c:pt idx="629">
                  <c:v>-9.7941159154000008</c:v>
                </c:pt>
                <c:pt idx="630">
                  <c:v>-10.079730233399999</c:v>
                </c:pt>
                <c:pt idx="631">
                  <c:v>-9.9488665349000005</c:v>
                </c:pt>
                <c:pt idx="632">
                  <c:v>-10.2718091852</c:v>
                </c:pt>
                <c:pt idx="633">
                  <c:v>1.5049969778000001</c:v>
                </c:pt>
                <c:pt idx="634">
                  <c:v>3.0735249667</c:v>
                </c:pt>
                <c:pt idx="635">
                  <c:v>-4.665320908</c:v>
                </c:pt>
                <c:pt idx="636">
                  <c:v>3.176178556</c:v>
                </c:pt>
                <c:pt idx="637">
                  <c:v>3.4973111685</c:v>
                </c:pt>
                <c:pt idx="638">
                  <c:v>-8.2795993233999994</c:v>
                </c:pt>
                <c:pt idx="639">
                  <c:v>-4.0578285321000003</c:v>
                </c:pt>
                <c:pt idx="640">
                  <c:v>-9.0956643182000008</c:v>
                </c:pt>
                <c:pt idx="641">
                  <c:v>-5.3148260473000004</c:v>
                </c:pt>
                <c:pt idx="642">
                  <c:v>-8.8649211166999997</c:v>
                </c:pt>
                <c:pt idx="643">
                  <c:v>1.7052981584</c:v>
                </c:pt>
                <c:pt idx="644">
                  <c:v>-10.117492285000001</c:v>
                </c:pt>
                <c:pt idx="645">
                  <c:v>3.374691645</c:v>
                </c:pt>
                <c:pt idx="646">
                  <c:v>2.9131982430000001</c:v>
                </c:pt>
                <c:pt idx="647">
                  <c:v>-5.2621251284000001</c:v>
                </c:pt>
                <c:pt idx="648">
                  <c:v>-6.0515345971999999</c:v>
                </c:pt>
                <c:pt idx="649">
                  <c:v>-6.8747177864999998</c:v>
                </c:pt>
                <c:pt idx="650">
                  <c:v>-5.2977865089999998</c:v>
                </c:pt>
                <c:pt idx="651">
                  <c:v>2.7381807873000001</c:v>
                </c:pt>
                <c:pt idx="652">
                  <c:v>-4.9821189602000002</c:v>
                </c:pt>
                <c:pt idx="653">
                  <c:v>2.3656821669000001</c:v>
                </c:pt>
                <c:pt idx="654">
                  <c:v>3.7756345037000001</c:v>
                </c:pt>
                <c:pt idx="655">
                  <c:v>2.8123709836000002</c:v>
                </c:pt>
                <c:pt idx="656">
                  <c:v>5.9080476865999998</c:v>
                </c:pt>
                <c:pt idx="657">
                  <c:v>3.1475629976000001</c:v>
                </c:pt>
                <c:pt idx="658">
                  <c:v>-6.5029681166</c:v>
                </c:pt>
                <c:pt idx="659">
                  <c:v>-6.6719032200999999</c:v>
                </c:pt>
                <c:pt idx="660">
                  <c:v>-9.6659871973999998</c:v>
                </c:pt>
                <c:pt idx="661">
                  <c:v>-5.1372830082999998</c:v>
                </c:pt>
                <c:pt idx="662">
                  <c:v>4.0574532623000001</c:v>
                </c:pt>
                <c:pt idx="663">
                  <c:v>3.2938836082999998</c:v>
                </c:pt>
                <c:pt idx="664">
                  <c:v>-10.3255039071</c:v>
                </c:pt>
                <c:pt idx="665">
                  <c:v>2.8070756885999999</c:v>
                </c:pt>
                <c:pt idx="666">
                  <c:v>2.6753805954000001</c:v>
                </c:pt>
                <c:pt idx="667">
                  <c:v>3.5118066285</c:v>
                </c:pt>
                <c:pt idx="668">
                  <c:v>-10.113956677099999</c:v>
                </c:pt>
                <c:pt idx="669">
                  <c:v>-3.7024032269</c:v>
                </c:pt>
                <c:pt idx="670">
                  <c:v>3.4719399617</c:v>
                </c:pt>
                <c:pt idx="671">
                  <c:v>-5.3035760742000004</c:v>
                </c:pt>
                <c:pt idx="672">
                  <c:v>3.2511365339</c:v>
                </c:pt>
                <c:pt idx="673">
                  <c:v>2.9059991024</c:v>
                </c:pt>
                <c:pt idx="674">
                  <c:v>-5.3828309591999997</c:v>
                </c:pt>
                <c:pt idx="675">
                  <c:v>-8.3789023678000003</c:v>
                </c:pt>
                <c:pt idx="676">
                  <c:v>-5.7855646362000002</c:v>
                </c:pt>
                <c:pt idx="677">
                  <c:v>-9.5979099351000006</c:v>
                </c:pt>
                <c:pt idx="678">
                  <c:v>4.0010683135000003</c:v>
                </c:pt>
                <c:pt idx="679">
                  <c:v>-9.3139854968000009</c:v>
                </c:pt>
                <c:pt idx="680">
                  <c:v>-9.3281227489000003</c:v>
                </c:pt>
                <c:pt idx="681">
                  <c:v>2.1114731879000002</c:v>
                </c:pt>
                <c:pt idx="682">
                  <c:v>2.8984394536</c:v>
                </c:pt>
                <c:pt idx="683">
                  <c:v>-3.6580675692</c:v>
                </c:pt>
                <c:pt idx="684">
                  <c:v>1.5492152955</c:v>
                </c:pt>
                <c:pt idx="685">
                  <c:v>2.6141395615</c:v>
                </c:pt>
                <c:pt idx="686">
                  <c:v>-9.7906098924999991</c:v>
                </c:pt>
                <c:pt idx="687">
                  <c:v>-5.6502694636999999</c:v>
                </c:pt>
                <c:pt idx="688">
                  <c:v>-9.0604552877</c:v>
                </c:pt>
                <c:pt idx="689">
                  <c:v>-4.2490079842000004</c:v>
                </c:pt>
                <c:pt idx="690">
                  <c:v>-3.8164776287</c:v>
                </c:pt>
                <c:pt idx="691">
                  <c:v>2.3221156208</c:v>
                </c:pt>
                <c:pt idx="692">
                  <c:v>-9.9482699042</c:v>
                </c:pt>
                <c:pt idx="693">
                  <c:v>5.3860991913999996</c:v>
                </c:pt>
                <c:pt idx="694">
                  <c:v>-10.075156358399999</c:v>
                </c:pt>
                <c:pt idx="695">
                  <c:v>-9.2481368257999996</c:v>
                </c:pt>
                <c:pt idx="696">
                  <c:v>-9.5523956067999993</c:v>
                </c:pt>
                <c:pt idx="697">
                  <c:v>-8.3884964564000004</c:v>
                </c:pt>
                <c:pt idx="698">
                  <c:v>3.1906684514000001</c:v>
                </c:pt>
                <c:pt idx="699">
                  <c:v>-9.7811735474999999</c:v>
                </c:pt>
                <c:pt idx="700">
                  <c:v>-3.4471809316000002</c:v>
                </c:pt>
                <c:pt idx="701">
                  <c:v>-3.6466285550999999</c:v>
                </c:pt>
                <c:pt idx="702">
                  <c:v>3.0210798388</c:v>
                </c:pt>
                <c:pt idx="703">
                  <c:v>-4.2649701992000004</c:v>
                </c:pt>
                <c:pt idx="704">
                  <c:v>2.4431111671000001</c:v>
                </c:pt>
                <c:pt idx="705">
                  <c:v>2.3111460040999998</c:v>
                </c:pt>
                <c:pt idx="706">
                  <c:v>-10.5932834329</c:v>
                </c:pt>
                <c:pt idx="707">
                  <c:v>-8.0431080090999991</c:v>
                </c:pt>
                <c:pt idx="708">
                  <c:v>-5.0967260469999998</c:v>
                </c:pt>
                <c:pt idx="709">
                  <c:v>-4.3114447342000002</c:v>
                </c:pt>
                <c:pt idx="710">
                  <c:v>3.1048817873000001</c:v>
                </c:pt>
                <c:pt idx="711">
                  <c:v>2.8868887611999998</c:v>
                </c:pt>
                <c:pt idx="712">
                  <c:v>-7.0456710016999997</c:v>
                </c:pt>
                <c:pt idx="713">
                  <c:v>-4.4058699304999998</c:v>
                </c:pt>
                <c:pt idx="714">
                  <c:v>2.909526311</c:v>
                </c:pt>
                <c:pt idx="715">
                  <c:v>3.7393506616000001</c:v>
                </c:pt>
                <c:pt idx="716">
                  <c:v>2.1506795586999998</c:v>
                </c:pt>
                <c:pt idx="717">
                  <c:v>-5.2221721222999999</c:v>
                </c:pt>
                <c:pt idx="718">
                  <c:v>-5.4265986629</c:v>
                </c:pt>
                <c:pt idx="719">
                  <c:v>-5.3328134148000004</c:v>
                </c:pt>
                <c:pt idx="720">
                  <c:v>-8.8252919074000005</c:v>
                </c:pt>
                <c:pt idx="721">
                  <c:v>-5.9784285161000001</c:v>
                </c:pt>
                <c:pt idx="722">
                  <c:v>3.1645313868999998</c:v>
                </c:pt>
                <c:pt idx="723">
                  <c:v>-2.6602067165999999</c:v>
                </c:pt>
                <c:pt idx="724">
                  <c:v>-2.8559275829000002</c:v>
                </c:pt>
                <c:pt idx="725">
                  <c:v>3.9445709453000002</c:v>
                </c:pt>
                <c:pt idx="726">
                  <c:v>-5.4164199648000002</c:v>
                </c:pt>
                <c:pt idx="727">
                  <c:v>-8.0464380069000008</c:v>
                </c:pt>
                <c:pt idx="728">
                  <c:v>2.9893535572999999</c:v>
                </c:pt>
                <c:pt idx="729">
                  <c:v>-8.1998940445000006</c:v>
                </c:pt>
                <c:pt idx="730">
                  <c:v>-9.8864371884000004</c:v>
                </c:pt>
                <c:pt idx="731">
                  <c:v>-5.6978648443999997</c:v>
                </c:pt>
                <c:pt idx="732">
                  <c:v>-9.5176857806000008</c:v>
                </c:pt>
                <c:pt idx="733">
                  <c:v>-5.2772206885999999</c:v>
                </c:pt>
                <c:pt idx="734">
                  <c:v>-4.4212020404999999</c:v>
                </c:pt>
                <c:pt idx="735">
                  <c:v>-10.2591421415</c:v>
                </c:pt>
                <c:pt idx="736">
                  <c:v>3.0129716858000002</c:v>
                </c:pt>
                <c:pt idx="737">
                  <c:v>3.5213761389</c:v>
                </c:pt>
                <c:pt idx="738">
                  <c:v>-5.1339112880000002</c:v>
                </c:pt>
                <c:pt idx="739">
                  <c:v>-9.0794470598999997</c:v>
                </c:pt>
                <c:pt idx="740">
                  <c:v>-5.5831900297999999</c:v>
                </c:pt>
                <c:pt idx="741">
                  <c:v>2.9055674148000001</c:v>
                </c:pt>
                <c:pt idx="742">
                  <c:v>3.5315133438999999</c:v>
                </c:pt>
                <c:pt idx="743">
                  <c:v>3.7421105110999999</c:v>
                </c:pt>
                <c:pt idx="744">
                  <c:v>2.6843674602999998</c:v>
                </c:pt>
                <c:pt idx="745">
                  <c:v>-5.4334848959000004</c:v>
                </c:pt>
                <c:pt idx="746">
                  <c:v>-8.6729182475000002</c:v>
                </c:pt>
                <c:pt idx="747">
                  <c:v>-6.4529863192999999</c:v>
                </c:pt>
                <c:pt idx="748">
                  <c:v>3.6751920255999999</c:v>
                </c:pt>
                <c:pt idx="749">
                  <c:v>3.4836340719000001</c:v>
                </c:pt>
                <c:pt idx="750">
                  <c:v>-4.5714921329999996</c:v>
                </c:pt>
                <c:pt idx="751">
                  <c:v>3.3355865072999999</c:v>
                </c:pt>
                <c:pt idx="752">
                  <c:v>-10.552208886900001</c:v>
                </c:pt>
                <c:pt idx="753">
                  <c:v>-7.9397031489999996</c:v>
                </c:pt>
                <c:pt idx="754">
                  <c:v>3.3003003526999999</c:v>
                </c:pt>
                <c:pt idx="755">
                  <c:v>-4.6849481599000002</c:v>
                </c:pt>
                <c:pt idx="756">
                  <c:v>4.0680145690999998</c:v>
                </c:pt>
                <c:pt idx="757">
                  <c:v>-7.3558257627000003</c:v>
                </c:pt>
                <c:pt idx="758">
                  <c:v>2.7609663406</c:v>
                </c:pt>
                <c:pt idx="759">
                  <c:v>-5.7700702664000003</c:v>
                </c:pt>
                <c:pt idx="760">
                  <c:v>-5.8803112114999996</c:v>
                </c:pt>
                <c:pt idx="761">
                  <c:v>2.8033740998000001</c:v>
                </c:pt>
                <c:pt idx="762">
                  <c:v>-9.1852829858000007</c:v>
                </c:pt>
                <c:pt idx="763">
                  <c:v>2.1550637192000002</c:v>
                </c:pt>
                <c:pt idx="764">
                  <c:v>-5.1889739010999998</c:v>
                </c:pt>
                <c:pt idx="765">
                  <c:v>3.3897766948000001</c:v>
                </c:pt>
                <c:pt idx="766">
                  <c:v>-5.0619828392999997</c:v>
                </c:pt>
                <c:pt idx="767">
                  <c:v>-10.094703455399999</c:v>
                </c:pt>
                <c:pt idx="768">
                  <c:v>-9.0154675913000002</c:v>
                </c:pt>
                <c:pt idx="769">
                  <c:v>-8.9615468630000006</c:v>
                </c:pt>
                <c:pt idx="770">
                  <c:v>4.3135829682000004</c:v>
                </c:pt>
                <c:pt idx="771">
                  <c:v>2.4115837782999998</c:v>
                </c:pt>
                <c:pt idx="772">
                  <c:v>-10.7765732023</c:v>
                </c:pt>
                <c:pt idx="773">
                  <c:v>-9.0107171423000008</c:v>
                </c:pt>
                <c:pt idx="774">
                  <c:v>-5.6862650667999999</c:v>
                </c:pt>
                <c:pt idx="775">
                  <c:v>-5.2191116308999996</c:v>
                </c:pt>
                <c:pt idx="776">
                  <c:v>4.4073770592999999</c:v>
                </c:pt>
                <c:pt idx="777">
                  <c:v>-7.8429636119000001</c:v>
                </c:pt>
                <c:pt idx="778">
                  <c:v>3.8706758149999998</c:v>
                </c:pt>
                <c:pt idx="779">
                  <c:v>2.6719499927000001</c:v>
                </c:pt>
                <c:pt idx="780">
                  <c:v>4.5882974767000002</c:v>
                </c:pt>
                <c:pt idx="781">
                  <c:v>-10.8827302482</c:v>
                </c:pt>
                <c:pt idx="782">
                  <c:v>3.5702073722000001</c:v>
                </c:pt>
                <c:pt idx="783">
                  <c:v>-9.4186174215000005</c:v>
                </c:pt>
                <c:pt idx="784">
                  <c:v>-9.6275968686999995</c:v>
                </c:pt>
                <c:pt idx="785">
                  <c:v>-10.5158529202</c:v>
                </c:pt>
                <c:pt idx="786">
                  <c:v>-9.6220131445000003</c:v>
                </c:pt>
                <c:pt idx="787">
                  <c:v>-11.4570882934</c:v>
                </c:pt>
                <c:pt idx="788">
                  <c:v>-8.9410867341000007</c:v>
                </c:pt>
                <c:pt idx="789">
                  <c:v>-5.6557058392000004</c:v>
                </c:pt>
                <c:pt idx="790">
                  <c:v>-8.7732912698999996</c:v>
                </c:pt>
                <c:pt idx="791">
                  <c:v>3.5029990639999999</c:v>
                </c:pt>
                <c:pt idx="792">
                  <c:v>-8.1446000134999998</c:v>
                </c:pt>
                <c:pt idx="793">
                  <c:v>-6.8007606189000001</c:v>
                </c:pt>
                <c:pt idx="794">
                  <c:v>-5.7644298003000003</c:v>
                </c:pt>
                <c:pt idx="795">
                  <c:v>-4.6885505523999997</c:v>
                </c:pt>
                <c:pt idx="796">
                  <c:v>-5.5770419573999996</c:v>
                </c:pt>
                <c:pt idx="797">
                  <c:v>-9.2475612877</c:v>
                </c:pt>
                <c:pt idx="798">
                  <c:v>-10.4564204763</c:v>
                </c:pt>
                <c:pt idx="799">
                  <c:v>3.1326916686000001</c:v>
                </c:pt>
                <c:pt idx="800">
                  <c:v>2.6335043482999998</c:v>
                </c:pt>
                <c:pt idx="801">
                  <c:v>-4.0643727143000001</c:v>
                </c:pt>
                <c:pt idx="802">
                  <c:v>2.5916548126999999</c:v>
                </c:pt>
                <c:pt idx="803">
                  <c:v>4.1918204947</c:v>
                </c:pt>
                <c:pt idx="804">
                  <c:v>-9.9058484389999997</c:v>
                </c:pt>
                <c:pt idx="805">
                  <c:v>1.9978012392</c:v>
                </c:pt>
                <c:pt idx="806">
                  <c:v>4.5552032177999999</c:v>
                </c:pt>
                <c:pt idx="807">
                  <c:v>4.0864443374999997</c:v>
                </c:pt>
                <c:pt idx="808">
                  <c:v>-6.8291256405</c:v>
                </c:pt>
                <c:pt idx="809">
                  <c:v>-9.0737120121999997</c:v>
                </c:pt>
                <c:pt idx="810">
                  <c:v>2.6932616749</c:v>
                </c:pt>
                <c:pt idx="811">
                  <c:v>-4.5392696667000001</c:v>
                </c:pt>
                <c:pt idx="812">
                  <c:v>4.1830560094999996</c:v>
                </c:pt>
                <c:pt idx="813">
                  <c:v>-10.7654832785</c:v>
                </c:pt>
                <c:pt idx="814">
                  <c:v>-9.2091138144000002</c:v>
                </c:pt>
                <c:pt idx="815">
                  <c:v>-6.7018927035000004</c:v>
                </c:pt>
                <c:pt idx="816">
                  <c:v>-8.8106422041000005</c:v>
                </c:pt>
                <c:pt idx="817">
                  <c:v>3.5920727036</c:v>
                </c:pt>
                <c:pt idx="818">
                  <c:v>-9.4624077976999992</c:v>
                </c:pt>
                <c:pt idx="819">
                  <c:v>-4.8406164055999996</c:v>
                </c:pt>
                <c:pt idx="820">
                  <c:v>-3.2367502202999998</c:v>
                </c:pt>
                <c:pt idx="821">
                  <c:v>-3.7514869496999999</c:v>
                </c:pt>
                <c:pt idx="822">
                  <c:v>-9.0078390197000004</c:v>
                </c:pt>
                <c:pt idx="823">
                  <c:v>-9.0775130750000006</c:v>
                </c:pt>
                <c:pt idx="824">
                  <c:v>-10.9559927478</c:v>
                </c:pt>
                <c:pt idx="825">
                  <c:v>3.3219717701000002</c:v>
                </c:pt>
                <c:pt idx="826">
                  <c:v>3.9433212241</c:v>
                </c:pt>
                <c:pt idx="827">
                  <c:v>-5.3125946844999996</c:v>
                </c:pt>
                <c:pt idx="828">
                  <c:v>-10.008464974700001</c:v>
                </c:pt>
                <c:pt idx="829">
                  <c:v>2.9536371357000002</c:v>
                </c:pt>
                <c:pt idx="830">
                  <c:v>-3.6703502506999999</c:v>
                </c:pt>
                <c:pt idx="831">
                  <c:v>3.0509785537999998</c:v>
                </c:pt>
                <c:pt idx="832">
                  <c:v>-8.9292774454000003</c:v>
                </c:pt>
                <c:pt idx="833">
                  <c:v>-8.8585474208000008</c:v>
                </c:pt>
                <c:pt idx="834">
                  <c:v>1.4280734448000001</c:v>
                </c:pt>
                <c:pt idx="835">
                  <c:v>2.8264494089999999</c:v>
                </c:pt>
                <c:pt idx="836">
                  <c:v>4.8600555789</c:v>
                </c:pt>
                <c:pt idx="837">
                  <c:v>4.4550580036999996</c:v>
                </c:pt>
                <c:pt idx="838">
                  <c:v>-10.3826640618</c:v>
                </c:pt>
                <c:pt idx="839">
                  <c:v>-9.6831149219999997</c:v>
                </c:pt>
                <c:pt idx="840">
                  <c:v>3.2704234520000002</c:v>
                </c:pt>
                <c:pt idx="841">
                  <c:v>-5.1660400417999996</c:v>
                </c:pt>
                <c:pt idx="842">
                  <c:v>-4.951276011</c:v>
                </c:pt>
                <c:pt idx="843">
                  <c:v>3.8371442626999999</c:v>
                </c:pt>
                <c:pt idx="844">
                  <c:v>-6.3309493043999998</c:v>
                </c:pt>
                <c:pt idx="845">
                  <c:v>-10.733111796499999</c:v>
                </c:pt>
                <c:pt idx="846">
                  <c:v>-9.5326737659000003</c:v>
                </c:pt>
                <c:pt idx="847">
                  <c:v>-4.0248224548999998</c:v>
                </c:pt>
                <c:pt idx="848">
                  <c:v>-9.1774189486999997</c:v>
                </c:pt>
                <c:pt idx="849">
                  <c:v>-4.3692200186000001</c:v>
                </c:pt>
                <c:pt idx="850">
                  <c:v>-4.9453039552</c:v>
                </c:pt>
                <c:pt idx="851">
                  <c:v>-4.3596702037000004</c:v>
                </c:pt>
                <c:pt idx="852">
                  <c:v>-5.4151229185999998</c:v>
                </c:pt>
                <c:pt idx="853">
                  <c:v>-8.6240784500000007</c:v>
                </c:pt>
                <c:pt idx="854">
                  <c:v>3.152022031</c:v>
                </c:pt>
                <c:pt idx="855">
                  <c:v>-8.7864090469999994</c:v>
                </c:pt>
                <c:pt idx="856">
                  <c:v>-4.1798513148999996</c:v>
                </c:pt>
                <c:pt idx="857">
                  <c:v>2.9086421433999998</c:v>
                </c:pt>
                <c:pt idx="858">
                  <c:v>-9.4335678795</c:v>
                </c:pt>
                <c:pt idx="859">
                  <c:v>-6.3346150844000002</c:v>
                </c:pt>
                <c:pt idx="860">
                  <c:v>-6.0992421145</c:v>
                </c:pt>
                <c:pt idx="861">
                  <c:v>2.5895586972000002</c:v>
                </c:pt>
                <c:pt idx="862">
                  <c:v>-8.1076567494000003</c:v>
                </c:pt>
                <c:pt idx="863">
                  <c:v>-9.4277225004999998</c:v>
                </c:pt>
                <c:pt idx="864">
                  <c:v>4.3288557229000002</c:v>
                </c:pt>
                <c:pt idx="865">
                  <c:v>4.404804178</c:v>
                </c:pt>
                <c:pt idx="866">
                  <c:v>-9.1906095715999996</c:v>
                </c:pt>
                <c:pt idx="867">
                  <c:v>-10.026365791</c:v>
                </c:pt>
                <c:pt idx="868">
                  <c:v>-9.0362504900000005</c:v>
                </c:pt>
                <c:pt idx="869">
                  <c:v>3.7270321866999998</c:v>
                </c:pt>
                <c:pt idx="870">
                  <c:v>-5.5022064052999999</c:v>
                </c:pt>
                <c:pt idx="871">
                  <c:v>2.5395001639000001</c:v>
                </c:pt>
                <c:pt idx="872">
                  <c:v>3.1167750522</c:v>
                </c:pt>
                <c:pt idx="873">
                  <c:v>-8.0278654335000006</c:v>
                </c:pt>
                <c:pt idx="874">
                  <c:v>3.2273708344999998</c:v>
                </c:pt>
                <c:pt idx="875">
                  <c:v>5.2321549911999998</c:v>
                </c:pt>
                <c:pt idx="876">
                  <c:v>-9.9850163370999994</c:v>
                </c:pt>
                <c:pt idx="877">
                  <c:v>3.4328211788999998</c:v>
                </c:pt>
                <c:pt idx="878">
                  <c:v>-4.1580204769</c:v>
                </c:pt>
                <c:pt idx="879">
                  <c:v>-3.9694609987999998</c:v>
                </c:pt>
                <c:pt idx="880">
                  <c:v>-4.3736023161000004</c:v>
                </c:pt>
                <c:pt idx="881">
                  <c:v>-9.5107819627999994</c:v>
                </c:pt>
                <c:pt idx="882">
                  <c:v>3.4684589557000001</c:v>
                </c:pt>
                <c:pt idx="883">
                  <c:v>-5.3497642575000004</c:v>
                </c:pt>
                <c:pt idx="884">
                  <c:v>3.6119137330000002</c:v>
                </c:pt>
                <c:pt idx="885">
                  <c:v>-8.8887768234000006</c:v>
                </c:pt>
                <c:pt idx="886">
                  <c:v>2.6554367881999998</c:v>
                </c:pt>
                <c:pt idx="887">
                  <c:v>-5.6044149338000002</c:v>
                </c:pt>
                <c:pt idx="888">
                  <c:v>-9.4036899977000008</c:v>
                </c:pt>
                <c:pt idx="889">
                  <c:v>-10.134312312</c:v>
                </c:pt>
                <c:pt idx="890">
                  <c:v>3.5251947607999998</c:v>
                </c:pt>
                <c:pt idx="891">
                  <c:v>3.1897202749</c:v>
                </c:pt>
                <c:pt idx="892">
                  <c:v>-4.4780455895999998</c:v>
                </c:pt>
                <c:pt idx="893">
                  <c:v>-9.8015668481000002</c:v>
                </c:pt>
                <c:pt idx="894">
                  <c:v>3.3407133688999999</c:v>
                </c:pt>
                <c:pt idx="895">
                  <c:v>-4.4902704989000002</c:v>
                </c:pt>
                <c:pt idx="896">
                  <c:v>-8.6340968003</c:v>
                </c:pt>
                <c:pt idx="897">
                  <c:v>-4.4374608216000002</c:v>
                </c:pt>
                <c:pt idx="898">
                  <c:v>3.8527414418000001</c:v>
                </c:pt>
                <c:pt idx="899">
                  <c:v>-10.010808923200001</c:v>
                </c:pt>
                <c:pt idx="900">
                  <c:v>3.5357554836</c:v>
                </c:pt>
                <c:pt idx="901">
                  <c:v>-9.3973764554999999</c:v>
                </c:pt>
                <c:pt idx="902">
                  <c:v>-9.0453193335000002</c:v>
                </c:pt>
                <c:pt idx="903">
                  <c:v>-9.3911335229000006</c:v>
                </c:pt>
                <c:pt idx="904">
                  <c:v>-5.2174205935</c:v>
                </c:pt>
                <c:pt idx="905">
                  <c:v>-10.0179119664</c:v>
                </c:pt>
                <c:pt idx="906">
                  <c:v>-9.8735637987999993</c:v>
                </c:pt>
                <c:pt idx="907">
                  <c:v>-9.8885668224999996</c:v>
                </c:pt>
                <c:pt idx="908">
                  <c:v>2.5675019884000001</c:v>
                </c:pt>
                <c:pt idx="909">
                  <c:v>-6.5697343985999996</c:v>
                </c:pt>
                <c:pt idx="910">
                  <c:v>-11.441137228700001</c:v>
                </c:pt>
                <c:pt idx="911">
                  <c:v>-9.4643165389000004</c:v>
                </c:pt>
                <c:pt idx="912">
                  <c:v>-5.5266382905000002</c:v>
                </c:pt>
                <c:pt idx="913">
                  <c:v>2.6772948345000001</c:v>
                </c:pt>
                <c:pt idx="914">
                  <c:v>3.6316690021000002</c:v>
                </c:pt>
                <c:pt idx="915">
                  <c:v>-9.2410750196000002</c:v>
                </c:pt>
                <c:pt idx="916">
                  <c:v>-4.9493361882000002</c:v>
                </c:pt>
                <c:pt idx="917">
                  <c:v>4.5336693560999999</c:v>
                </c:pt>
                <c:pt idx="918">
                  <c:v>-5.1640855708000002</c:v>
                </c:pt>
                <c:pt idx="919">
                  <c:v>-9.4925827567999992</c:v>
                </c:pt>
                <c:pt idx="920">
                  <c:v>3.6681904866999999</c:v>
                </c:pt>
                <c:pt idx="921">
                  <c:v>-5.4191637450999997</c:v>
                </c:pt>
                <c:pt idx="922">
                  <c:v>3.8493796120999999</c:v>
                </c:pt>
                <c:pt idx="923">
                  <c:v>3.0708858345999999</c:v>
                </c:pt>
                <c:pt idx="924">
                  <c:v>-10.676704242</c:v>
                </c:pt>
                <c:pt idx="925">
                  <c:v>-10.481497901999999</c:v>
                </c:pt>
                <c:pt idx="926">
                  <c:v>-5.9381386821</c:v>
                </c:pt>
                <c:pt idx="927">
                  <c:v>3.6349719453999998</c:v>
                </c:pt>
                <c:pt idx="928">
                  <c:v>-9.8032905479999997</c:v>
                </c:pt>
                <c:pt idx="929">
                  <c:v>-9.5681678987000005</c:v>
                </c:pt>
                <c:pt idx="930">
                  <c:v>-4.8359334557000002</c:v>
                </c:pt>
                <c:pt idx="931">
                  <c:v>-8.8941248985999994</c:v>
                </c:pt>
                <c:pt idx="932">
                  <c:v>-9.3075647598</c:v>
                </c:pt>
                <c:pt idx="933">
                  <c:v>-9.5915908488999992</c:v>
                </c:pt>
                <c:pt idx="934">
                  <c:v>-5.3576804652999996</c:v>
                </c:pt>
                <c:pt idx="935">
                  <c:v>-9.4557805683999998</c:v>
                </c:pt>
                <c:pt idx="936">
                  <c:v>-7.8727106482</c:v>
                </c:pt>
                <c:pt idx="937">
                  <c:v>-4.1572339725000003</c:v>
                </c:pt>
                <c:pt idx="938">
                  <c:v>-4.5762945904999999</c:v>
                </c:pt>
                <c:pt idx="939">
                  <c:v>1.8431915661</c:v>
                </c:pt>
                <c:pt idx="940">
                  <c:v>-9.9350533178999996</c:v>
                </c:pt>
                <c:pt idx="941">
                  <c:v>-4.6799306821000002</c:v>
                </c:pt>
                <c:pt idx="942">
                  <c:v>2.2061275936000002</c:v>
                </c:pt>
                <c:pt idx="943">
                  <c:v>-4.5773439255000001</c:v>
                </c:pt>
                <c:pt idx="944">
                  <c:v>3.5112956659000001</c:v>
                </c:pt>
                <c:pt idx="945">
                  <c:v>-8.3054796451000001</c:v>
                </c:pt>
                <c:pt idx="946">
                  <c:v>-5.7733077510999999</c:v>
                </c:pt>
                <c:pt idx="947">
                  <c:v>-8.9934749365000002</c:v>
                </c:pt>
                <c:pt idx="948">
                  <c:v>4.7525811512000002</c:v>
                </c:pt>
                <c:pt idx="949">
                  <c:v>0.67876344209999995</c:v>
                </c:pt>
                <c:pt idx="950">
                  <c:v>2.7317408740000002</c:v>
                </c:pt>
                <c:pt idx="951">
                  <c:v>-8.9930271112</c:v>
                </c:pt>
                <c:pt idx="952">
                  <c:v>-10.3197067779</c:v>
                </c:pt>
                <c:pt idx="953">
                  <c:v>-4.8783463568999998</c:v>
                </c:pt>
                <c:pt idx="954">
                  <c:v>2.9168242649999998</c:v>
                </c:pt>
                <c:pt idx="955">
                  <c:v>3.4080953101999998</c:v>
                </c:pt>
                <c:pt idx="956">
                  <c:v>-8.2901218542000006</c:v>
                </c:pt>
                <c:pt idx="957">
                  <c:v>-5.4601218282000001</c:v>
                </c:pt>
                <c:pt idx="958">
                  <c:v>-6.4614327628000003</c:v>
                </c:pt>
                <c:pt idx="959">
                  <c:v>3.0105709729000001</c:v>
                </c:pt>
                <c:pt idx="960">
                  <c:v>-9.4151030065000008</c:v>
                </c:pt>
                <c:pt idx="961">
                  <c:v>3.1781738616999999</c:v>
                </c:pt>
                <c:pt idx="962">
                  <c:v>-8.8121333079999999</c:v>
                </c:pt>
                <c:pt idx="963">
                  <c:v>-10.7988881895</c:v>
                </c:pt>
                <c:pt idx="964">
                  <c:v>4.3925462603999996</c:v>
                </c:pt>
                <c:pt idx="965">
                  <c:v>-7.8013427947</c:v>
                </c:pt>
                <c:pt idx="966">
                  <c:v>0.99150494600000005</c:v>
                </c:pt>
                <c:pt idx="967">
                  <c:v>-4.3259241642999999</c:v>
                </c:pt>
                <c:pt idx="968">
                  <c:v>2.9122134042000001</c:v>
                </c:pt>
                <c:pt idx="969">
                  <c:v>1.7209858996</c:v>
                </c:pt>
                <c:pt idx="970">
                  <c:v>3.1087429002999998</c:v>
                </c:pt>
                <c:pt idx="971">
                  <c:v>2.0240088320999998</c:v>
                </c:pt>
                <c:pt idx="972">
                  <c:v>4.7624520585000001</c:v>
                </c:pt>
                <c:pt idx="973">
                  <c:v>-9.4500742914</c:v>
                </c:pt>
                <c:pt idx="974">
                  <c:v>3.3372711445999999</c:v>
                </c:pt>
                <c:pt idx="975">
                  <c:v>-6.7736780105000003</c:v>
                </c:pt>
                <c:pt idx="976">
                  <c:v>-5.0745138283999998</c:v>
                </c:pt>
                <c:pt idx="977">
                  <c:v>-9.3847859346</c:v>
                </c:pt>
                <c:pt idx="978">
                  <c:v>-4.3438677156000001</c:v>
                </c:pt>
                <c:pt idx="979">
                  <c:v>-9.6796975507000003</c:v>
                </c:pt>
                <c:pt idx="980">
                  <c:v>-11.652645424299999</c:v>
                </c:pt>
                <c:pt idx="981">
                  <c:v>-9.9381738172999992</c:v>
                </c:pt>
                <c:pt idx="982">
                  <c:v>1.8450863112</c:v>
                </c:pt>
                <c:pt idx="983">
                  <c:v>-3.9395789064</c:v>
                </c:pt>
                <c:pt idx="984">
                  <c:v>-10.10036289</c:v>
                </c:pt>
                <c:pt idx="985">
                  <c:v>3.6069270818999999</c:v>
                </c:pt>
                <c:pt idx="986">
                  <c:v>4.1115041963000003</c:v>
                </c:pt>
                <c:pt idx="987">
                  <c:v>3.8362801167999998</c:v>
                </c:pt>
                <c:pt idx="988">
                  <c:v>2.1140314818000001</c:v>
                </c:pt>
                <c:pt idx="989">
                  <c:v>-5.6362955041999996</c:v>
                </c:pt>
                <c:pt idx="990">
                  <c:v>3.5439633003000002</c:v>
                </c:pt>
                <c:pt idx="991">
                  <c:v>2.5676321381</c:v>
                </c:pt>
                <c:pt idx="992">
                  <c:v>-5.3049620721000004</c:v>
                </c:pt>
                <c:pt idx="993">
                  <c:v>2.0713041432999999</c:v>
                </c:pt>
                <c:pt idx="994">
                  <c:v>-9.6248818425000007</c:v>
                </c:pt>
                <c:pt idx="995">
                  <c:v>-6.0045185631000004</c:v>
                </c:pt>
                <c:pt idx="996">
                  <c:v>-9.4143116034999998</c:v>
                </c:pt>
                <c:pt idx="997">
                  <c:v>-4.9492067427000004</c:v>
                </c:pt>
                <c:pt idx="998">
                  <c:v>2.7235407087999999</c:v>
                </c:pt>
                <c:pt idx="999">
                  <c:v>-11.600715238799999</c:v>
                </c:pt>
                <c:pt idx="1000">
                  <c:v>-8.1137247890000008</c:v>
                </c:pt>
                <c:pt idx="1001">
                  <c:v>-9.2817018236000006</c:v>
                </c:pt>
                <c:pt idx="1002">
                  <c:v>-5.9124827133000002</c:v>
                </c:pt>
                <c:pt idx="1003">
                  <c:v>-5.7039907198000002</c:v>
                </c:pt>
                <c:pt idx="1004">
                  <c:v>-9.0705875023000004</c:v>
                </c:pt>
                <c:pt idx="1005">
                  <c:v>3.7890237079000002</c:v>
                </c:pt>
                <c:pt idx="1006">
                  <c:v>-10.3692927605</c:v>
                </c:pt>
                <c:pt idx="1007">
                  <c:v>-5.7878036389999998</c:v>
                </c:pt>
                <c:pt idx="1008">
                  <c:v>-5.2437993284999997</c:v>
                </c:pt>
                <c:pt idx="1009">
                  <c:v>2.7520377957000002</c:v>
                </c:pt>
                <c:pt idx="1010">
                  <c:v>-10.011786902300001</c:v>
                </c:pt>
                <c:pt idx="1011">
                  <c:v>-10.150633754099999</c:v>
                </c:pt>
                <c:pt idx="1012">
                  <c:v>-4.7712573896999997</c:v>
                </c:pt>
                <c:pt idx="1013">
                  <c:v>2.7327806670000001</c:v>
                </c:pt>
                <c:pt idx="1014">
                  <c:v>-9.9711819610999992</c:v>
                </c:pt>
                <c:pt idx="1015">
                  <c:v>-5.184004389</c:v>
                </c:pt>
                <c:pt idx="1016">
                  <c:v>-10.1030615958</c:v>
                </c:pt>
                <c:pt idx="1017">
                  <c:v>-5.8049424718999996</c:v>
                </c:pt>
                <c:pt idx="1018">
                  <c:v>-4.5550001989000002</c:v>
                </c:pt>
                <c:pt idx="1019">
                  <c:v>-5.7055160892999996</c:v>
                </c:pt>
                <c:pt idx="1020">
                  <c:v>3.7477407555000002</c:v>
                </c:pt>
                <c:pt idx="1021">
                  <c:v>-5.3085125855999999</c:v>
                </c:pt>
                <c:pt idx="1022">
                  <c:v>5.6228998613999996</c:v>
                </c:pt>
                <c:pt idx="1023">
                  <c:v>-9.2445930432000001</c:v>
                </c:pt>
                <c:pt idx="1024">
                  <c:v>2.3141959155</c:v>
                </c:pt>
                <c:pt idx="1025">
                  <c:v>-7.7792573737000001</c:v>
                </c:pt>
                <c:pt idx="1026">
                  <c:v>5.8083460582999997</c:v>
                </c:pt>
                <c:pt idx="1027">
                  <c:v>3.1769472220999999</c:v>
                </c:pt>
                <c:pt idx="1028">
                  <c:v>-3.8371802275000002</c:v>
                </c:pt>
                <c:pt idx="1029">
                  <c:v>2.6020273063000001</c:v>
                </c:pt>
                <c:pt idx="1030">
                  <c:v>-10.3720193865</c:v>
                </c:pt>
                <c:pt idx="1031">
                  <c:v>2.5047486246999999</c:v>
                </c:pt>
                <c:pt idx="1032">
                  <c:v>-10.5092982013</c:v>
                </c:pt>
                <c:pt idx="1033">
                  <c:v>-3.8055602460000002</c:v>
                </c:pt>
                <c:pt idx="1034">
                  <c:v>0.58310836129999999</c:v>
                </c:pt>
                <c:pt idx="1035">
                  <c:v>-10.449891295400001</c:v>
                </c:pt>
                <c:pt idx="1036">
                  <c:v>-10.075150280900001</c:v>
                </c:pt>
                <c:pt idx="1037">
                  <c:v>-9.3638697430000004</c:v>
                </c:pt>
                <c:pt idx="1038">
                  <c:v>4.6059783757000003</c:v>
                </c:pt>
                <c:pt idx="1039">
                  <c:v>1.8806364431</c:v>
                </c:pt>
                <c:pt idx="1040">
                  <c:v>2.1414892367</c:v>
                </c:pt>
                <c:pt idx="1041">
                  <c:v>-8.6516960576000006</c:v>
                </c:pt>
                <c:pt idx="1042">
                  <c:v>3.2483618938999999</c:v>
                </c:pt>
                <c:pt idx="1043">
                  <c:v>-4.6790843688999999</c:v>
                </c:pt>
                <c:pt idx="1044">
                  <c:v>-5.9187467956999997</c:v>
                </c:pt>
                <c:pt idx="1045">
                  <c:v>-8.6848869078999993</c:v>
                </c:pt>
                <c:pt idx="1046">
                  <c:v>5.2405014863000003</c:v>
                </c:pt>
                <c:pt idx="1047">
                  <c:v>-9.3719033284000002</c:v>
                </c:pt>
                <c:pt idx="1048">
                  <c:v>-5.2181336837999996</c:v>
                </c:pt>
                <c:pt idx="1049">
                  <c:v>-8.5438851965999998</c:v>
                </c:pt>
                <c:pt idx="1050">
                  <c:v>-5.5094560632</c:v>
                </c:pt>
                <c:pt idx="1051">
                  <c:v>-11.1720620151</c:v>
                </c:pt>
                <c:pt idx="1052">
                  <c:v>-9.6571105653</c:v>
                </c:pt>
                <c:pt idx="1053">
                  <c:v>-11.482303935199999</c:v>
                </c:pt>
                <c:pt idx="1054">
                  <c:v>-3.868445173</c:v>
                </c:pt>
                <c:pt idx="1055">
                  <c:v>-9.9661394462999997</c:v>
                </c:pt>
                <c:pt idx="1056">
                  <c:v>-11.2511515392</c:v>
                </c:pt>
                <c:pt idx="1057">
                  <c:v>-8.5298491400999996</c:v>
                </c:pt>
                <c:pt idx="1058">
                  <c:v>-5.7348782950999997</c:v>
                </c:pt>
                <c:pt idx="1059">
                  <c:v>-8.9157794798999994</c:v>
                </c:pt>
                <c:pt idx="1060">
                  <c:v>2.3349201221000002</c:v>
                </c:pt>
                <c:pt idx="1061">
                  <c:v>1.8000177418000001</c:v>
                </c:pt>
                <c:pt idx="1062">
                  <c:v>-10.7460520306</c:v>
                </c:pt>
                <c:pt idx="1063">
                  <c:v>-4.0719977944999997</c:v>
                </c:pt>
                <c:pt idx="1064">
                  <c:v>3.2768565350999999</c:v>
                </c:pt>
                <c:pt idx="1065">
                  <c:v>-4.2017149389000004</c:v>
                </c:pt>
                <c:pt idx="1066">
                  <c:v>-9.5186249721999996</c:v>
                </c:pt>
                <c:pt idx="1067">
                  <c:v>-8.2675424038000003</c:v>
                </c:pt>
                <c:pt idx="1068">
                  <c:v>4.1926626627000001</c:v>
                </c:pt>
                <c:pt idx="1069">
                  <c:v>-8.6910499674999997</c:v>
                </c:pt>
                <c:pt idx="1070">
                  <c:v>-5.0022169615000003</c:v>
                </c:pt>
                <c:pt idx="1071">
                  <c:v>-9.7914677025000003</c:v>
                </c:pt>
                <c:pt idx="1072">
                  <c:v>2.7060358315999999</c:v>
                </c:pt>
                <c:pt idx="1073">
                  <c:v>-8.4336461664000009</c:v>
                </c:pt>
                <c:pt idx="1074">
                  <c:v>3.2725767262000001</c:v>
                </c:pt>
                <c:pt idx="1075">
                  <c:v>-5.5212312892000002</c:v>
                </c:pt>
                <c:pt idx="1076">
                  <c:v>-9.0974048258</c:v>
                </c:pt>
                <c:pt idx="1077">
                  <c:v>-5.1050038317000004</c:v>
                </c:pt>
                <c:pt idx="1078">
                  <c:v>-9.3826474427999997</c:v>
                </c:pt>
                <c:pt idx="1079">
                  <c:v>-8.2263057618000008</c:v>
                </c:pt>
                <c:pt idx="1080">
                  <c:v>-5.5488754424</c:v>
                </c:pt>
                <c:pt idx="1081">
                  <c:v>-5.6921385551999997</c:v>
                </c:pt>
                <c:pt idx="1082">
                  <c:v>-4.7243965389999998</c:v>
                </c:pt>
                <c:pt idx="1083">
                  <c:v>2.2203606907000002</c:v>
                </c:pt>
                <c:pt idx="1084">
                  <c:v>2.7997651814000002</c:v>
                </c:pt>
                <c:pt idx="1085">
                  <c:v>-4.8653220541</c:v>
                </c:pt>
                <c:pt idx="1086">
                  <c:v>3.1422806845000002</c:v>
                </c:pt>
                <c:pt idx="1087">
                  <c:v>-9.8055471718000007</c:v>
                </c:pt>
                <c:pt idx="1088">
                  <c:v>4.2677670669000003</c:v>
                </c:pt>
                <c:pt idx="1089">
                  <c:v>-10.462273869500001</c:v>
                </c:pt>
                <c:pt idx="1090">
                  <c:v>2.3260089242999999</c:v>
                </c:pt>
                <c:pt idx="1091">
                  <c:v>2.9940431963999998</c:v>
                </c:pt>
                <c:pt idx="1092">
                  <c:v>5.3256455258999997</c:v>
                </c:pt>
                <c:pt idx="1093">
                  <c:v>-11.4449919675</c:v>
                </c:pt>
                <c:pt idx="1094">
                  <c:v>-5.9056796048000004</c:v>
                </c:pt>
                <c:pt idx="1095">
                  <c:v>-4.7765878984999999</c:v>
                </c:pt>
                <c:pt idx="1096">
                  <c:v>-8.8091987200999995</c:v>
                </c:pt>
                <c:pt idx="1097">
                  <c:v>-9.1053627303999995</c:v>
                </c:pt>
                <c:pt idx="1098">
                  <c:v>-8.5691438222999992</c:v>
                </c:pt>
                <c:pt idx="1099">
                  <c:v>2.9094290089000001</c:v>
                </c:pt>
                <c:pt idx="1100">
                  <c:v>-4.7421134478999996</c:v>
                </c:pt>
                <c:pt idx="1101">
                  <c:v>-5.0483329713999998</c:v>
                </c:pt>
                <c:pt idx="1102">
                  <c:v>-10.3221366557</c:v>
                </c:pt>
                <c:pt idx="1103">
                  <c:v>2.2464476804000002</c:v>
                </c:pt>
                <c:pt idx="1104">
                  <c:v>-1.9035574996</c:v>
                </c:pt>
                <c:pt idx="1105">
                  <c:v>3.2114434939000001</c:v>
                </c:pt>
                <c:pt idx="1106">
                  <c:v>-11.455910085999999</c:v>
                </c:pt>
                <c:pt idx="1107">
                  <c:v>-5.2593616980000002</c:v>
                </c:pt>
                <c:pt idx="1108">
                  <c:v>0.32122850359999999</c:v>
                </c:pt>
                <c:pt idx="1109">
                  <c:v>-8.7569425363000004</c:v>
                </c:pt>
                <c:pt idx="1110">
                  <c:v>-9.2846604338999992</c:v>
                </c:pt>
                <c:pt idx="1111">
                  <c:v>-8.0805808426999999</c:v>
                </c:pt>
                <c:pt idx="1112">
                  <c:v>-4.8733560509</c:v>
                </c:pt>
                <c:pt idx="1113">
                  <c:v>-10.1889323101</c:v>
                </c:pt>
                <c:pt idx="1114">
                  <c:v>-5.7685596624000004</c:v>
                </c:pt>
                <c:pt idx="1115">
                  <c:v>2.2112901255000001</c:v>
                </c:pt>
                <c:pt idx="1116">
                  <c:v>-3.9364115816999998</c:v>
                </c:pt>
                <c:pt idx="1117">
                  <c:v>-8.8936953786000004</c:v>
                </c:pt>
                <c:pt idx="1118">
                  <c:v>-4.8280797803000004</c:v>
                </c:pt>
                <c:pt idx="1119">
                  <c:v>-5.4278471269999997</c:v>
                </c:pt>
                <c:pt idx="1120">
                  <c:v>-9.3943332850000001</c:v>
                </c:pt>
                <c:pt idx="1121">
                  <c:v>-9.7199354152000002</c:v>
                </c:pt>
                <c:pt idx="1122">
                  <c:v>-10.6534525815</c:v>
                </c:pt>
                <c:pt idx="1123">
                  <c:v>3.4983425273000002</c:v>
                </c:pt>
                <c:pt idx="1124">
                  <c:v>-6.5165586348</c:v>
                </c:pt>
                <c:pt idx="1125">
                  <c:v>-4.8468056155000001</c:v>
                </c:pt>
                <c:pt idx="1126">
                  <c:v>-4.8382795599000001</c:v>
                </c:pt>
                <c:pt idx="1127">
                  <c:v>-9.5595733327999994</c:v>
                </c:pt>
                <c:pt idx="1128">
                  <c:v>-8.2460414067999999</c:v>
                </c:pt>
                <c:pt idx="1129">
                  <c:v>-9.1350280952999992</c:v>
                </c:pt>
                <c:pt idx="1130">
                  <c:v>-5.4819525247999996</c:v>
                </c:pt>
                <c:pt idx="1131">
                  <c:v>-10.0460602984</c:v>
                </c:pt>
                <c:pt idx="1132">
                  <c:v>-9.3039607685999997</c:v>
                </c:pt>
                <c:pt idx="1133">
                  <c:v>-9.1210273232999999</c:v>
                </c:pt>
                <c:pt idx="1134">
                  <c:v>-3.6620388789999998</c:v>
                </c:pt>
                <c:pt idx="1135">
                  <c:v>4.3902525275000004</c:v>
                </c:pt>
                <c:pt idx="1136">
                  <c:v>-5.7676215565</c:v>
                </c:pt>
                <c:pt idx="1137">
                  <c:v>-4.4512536521000001</c:v>
                </c:pt>
                <c:pt idx="1138">
                  <c:v>2.2698786421000001</c:v>
                </c:pt>
                <c:pt idx="1139">
                  <c:v>3.3953165360000002</c:v>
                </c:pt>
                <c:pt idx="1140">
                  <c:v>1.6291691536999999</c:v>
                </c:pt>
                <c:pt idx="1141">
                  <c:v>-7.4478472376999996</c:v>
                </c:pt>
                <c:pt idx="1142">
                  <c:v>-11.294352568000001</c:v>
                </c:pt>
                <c:pt idx="1143">
                  <c:v>1.6243822251</c:v>
                </c:pt>
                <c:pt idx="1144">
                  <c:v>-8.4858128041000001</c:v>
                </c:pt>
                <c:pt idx="1145">
                  <c:v>-5.2376696681999997</c:v>
                </c:pt>
                <c:pt idx="1146">
                  <c:v>3.1286332643999999</c:v>
                </c:pt>
                <c:pt idx="1147">
                  <c:v>4.1033772200999996</c:v>
                </c:pt>
                <c:pt idx="1148">
                  <c:v>2.7972982128999999</c:v>
                </c:pt>
                <c:pt idx="1149">
                  <c:v>-10.0149763316</c:v>
                </c:pt>
                <c:pt idx="1150">
                  <c:v>-4.6914836430999998</c:v>
                </c:pt>
                <c:pt idx="1151">
                  <c:v>-6.4127473701</c:v>
                </c:pt>
                <c:pt idx="1152">
                  <c:v>-4.6935905887000002</c:v>
                </c:pt>
                <c:pt idx="1153">
                  <c:v>3.3173491953999998</c:v>
                </c:pt>
                <c:pt idx="1154">
                  <c:v>2.9812183217000001</c:v>
                </c:pt>
                <c:pt idx="1155">
                  <c:v>-5.2224459523000002</c:v>
                </c:pt>
                <c:pt idx="1156">
                  <c:v>-4.9791800275</c:v>
                </c:pt>
                <c:pt idx="1157">
                  <c:v>4.3817735395000001</c:v>
                </c:pt>
                <c:pt idx="1158">
                  <c:v>4.1804563734000002</c:v>
                </c:pt>
                <c:pt idx="1159">
                  <c:v>1.735136257</c:v>
                </c:pt>
                <c:pt idx="1160">
                  <c:v>-8.8617310232000008</c:v>
                </c:pt>
                <c:pt idx="1161">
                  <c:v>3.7627859894000002</c:v>
                </c:pt>
                <c:pt idx="1162">
                  <c:v>-9.7965411371000002</c:v>
                </c:pt>
                <c:pt idx="1163">
                  <c:v>-8.6475046626999994</c:v>
                </c:pt>
                <c:pt idx="1164">
                  <c:v>3.0236065511999999</c:v>
                </c:pt>
                <c:pt idx="1165">
                  <c:v>-5.1214017757999999</c:v>
                </c:pt>
                <c:pt idx="1166">
                  <c:v>-5.4691094948999996</c:v>
                </c:pt>
                <c:pt idx="1167">
                  <c:v>-9.0545233405999994</c:v>
                </c:pt>
                <c:pt idx="1168">
                  <c:v>-6.1913330903999997</c:v>
                </c:pt>
                <c:pt idx="1169">
                  <c:v>-4.2140932230999999</c:v>
                </c:pt>
                <c:pt idx="1170">
                  <c:v>-10.0526744604</c:v>
                </c:pt>
                <c:pt idx="1171">
                  <c:v>-10.391557578900001</c:v>
                </c:pt>
                <c:pt idx="1172">
                  <c:v>4.4172722619</c:v>
                </c:pt>
                <c:pt idx="1173">
                  <c:v>-4.6843118115999998</c:v>
                </c:pt>
                <c:pt idx="1174">
                  <c:v>-5.3511139366</c:v>
                </c:pt>
                <c:pt idx="1175">
                  <c:v>4.0922039051999999</c:v>
                </c:pt>
                <c:pt idx="1176">
                  <c:v>4.6338208695000001</c:v>
                </c:pt>
                <c:pt idx="1177">
                  <c:v>-10.5672939737</c:v>
                </c:pt>
                <c:pt idx="1178">
                  <c:v>-9.0632363746000006</c:v>
                </c:pt>
                <c:pt idx="1179">
                  <c:v>-4.8145208219000004</c:v>
                </c:pt>
                <c:pt idx="1180">
                  <c:v>-9.6722423481999993</c:v>
                </c:pt>
                <c:pt idx="1181">
                  <c:v>-8.9941385178999997</c:v>
                </c:pt>
                <c:pt idx="1182">
                  <c:v>2.4589241085000002</c:v>
                </c:pt>
                <c:pt idx="1183">
                  <c:v>-4.6437600519000002</c:v>
                </c:pt>
                <c:pt idx="1184">
                  <c:v>-8.0521265311000008</c:v>
                </c:pt>
                <c:pt idx="1185">
                  <c:v>-5.5025074333999999</c:v>
                </c:pt>
                <c:pt idx="1186">
                  <c:v>-4.7118054817999999</c:v>
                </c:pt>
                <c:pt idx="1187">
                  <c:v>-3.7187310375</c:v>
                </c:pt>
                <c:pt idx="1188">
                  <c:v>-4.86134515</c:v>
                </c:pt>
                <c:pt idx="1189">
                  <c:v>-10.9553163716</c:v>
                </c:pt>
                <c:pt idx="1190">
                  <c:v>-8.8866222646999997</c:v>
                </c:pt>
                <c:pt idx="1191">
                  <c:v>-5.8012746315000001</c:v>
                </c:pt>
                <c:pt idx="1192">
                  <c:v>-5.5120363005000002</c:v>
                </c:pt>
                <c:pt idx="1193">
                  <c:v>2.3156914091999998</c:v>
                </c:pt>
                <c:pt idx="1194">
                  <c:v>4.7310171334</c:v>
                </c:pt>
                <c:pt idx="1195">
                  <c:v>-9.3753200191000001</c:v>
                </c:pt>
                <c:pt idx="1196">
                  <c:v>-9.8445502266999991</c:v>
                </c:pt>
                <c:pt idx="1197">
                  <c:v>3.0615131816000001</c:v>
                </c:pt>
                <c:pt idx="1198">
                  <c:v>3.0897452968999999</c:v>
                </c:pt>
                <c:pt idx="1199">
                  <c:v>-5.0775584511999998</c:v>
                </c:pt>
                <c:pt idx="1200">
                  <c:v>1.9604568268</c:v>
                </c:pt>
                <c:pt idx="1201">
                  <c:v>-4.0281488012000004</c:v>
                </c:pt>
                <c:pt idx="1202">
                  <c:v>3.4636527036000002</c:v>
                </c:pt>
                <c:pt idx="1203">
                  <c:v>-9.5843520625000007</c:v>
                </c:pt>
                <c:pt idx="1204">
                  <c:v>1.8434732873999999</c:v>
                </c:pt>
                <c:pt idx="1205">
                  <c:v>1.6808604973000001</c:v>
                </c:pt>
                <c:pt idx="1206">
                  <c:v>-4.4514531639000001</c:v>
                </c:pt>
                <c:pt idx="1207">
                  <c:v>2.9689729928999999</c:v>
                </c:pt>
                <c:pt idx="1208">
                  <c:v>2.5650962691000001</c:v>
                </c:pt>
                <c:pt idx="1209">
                  <c:v>-8.5236030593999992</c:v>
                </c:pt>
                <c:pt idx="1210">
                  <c:v>-5.9114898474000004</c:v>
                </c:pt>
                <c:pt idx="1211">
                  <c:v>3.0093856548</c:v>
                </c:pt>
                <c:pt idx="1212">
                  <c:v>-9.9443371706000008</c:v>
                </c:pt>
                <c:pt idx="1213">
                  <c:v>-4.5105499931999997</c:v>
                </c:pt>
                <c:pt idx="1214">
                  <c:v>-4.8499142451999999</c:v>
                </c:pt>
                <c:pt idx="1215">
                  <c:v>-10.0844926344</c:v>
                </c:pt>
                <c:pt idx="1216">
                  <c:v>-4.1924427014000001</c:v>
                </c:pt>
                <c:pt idx="1217">
                  <c:v>3.7787574545</c:v>
                </c:pt>
                <c:pt idx="1218">
                  <c:v>-9.2738136547999996</c:v>
                </c:pt>
                <c:pt idx="1219">
                  <c:v>3.6361967745000001</c:v>
                </c:pt>
                <c:pt idx="1220">
                  <c:v>-4.039557726</c:v>
                </c:pt>
                <c:pt idx="1221">
                  <c:v>-3.9958683707999998</c:v>
                </c:pt>
                <c:pt idx="1222">
                  <c:v>-9.4236431315000004</c:v>
                </c:pt>
                <c:pt idx="1223">
                  <c:v>-3.0936823523000001</c:v>
                </c:pt>
                <c:pt idx="1224">
                  <c:v>-4.8270819686999999</c:v>
                </c:pt>
                <c:pt idx="1225">
                  <c:v>-4.4578046879000004</c:v>
                </c:pt>
                <c:pt idx="1226">
                  <c:v>2.6141272231000001</c:v>
                </c:pt>
                <c:pt idx="1227">
                  <c:v>-6.2255720016999998</c:v>
                </c:pt>
                <c:pt idx="1228">
                  <c:v>-3.3474105984999998</c:v>
                </c:pt>
                <c:pt idx="1229">
                  <c:v>-7.9773522117000004</c:v>
                </c:pt>
                <c:pt idx="1230">
                  <c:v>-5.4038654941999997</c:v>
                </c:pt>
                <c:pt idx="1231">
                  <c:v>-10.3767004569</c:v>
                </c:pt>
                <c:pt idx="1232">
                  <c:v>2.7354071733</c:v>
                </c:pt>
                <c:pt idx="1233">
                  <c:v>-8.9539837556999995</c:v>
                </c:pt>
                <c:pt idx="1234">
                  <c:v>2.6683848660999998</c:v>
                </c:pt>
                <c:pt idx="1235">
                  <c:v>-10.348533725699999</c:v>
                </c:pt>
                <c:pt idx="1236">
                  <c:v>-7.6030704177999997</c:v>
                </c:pt>
                <c:pt idx="1237">
                  <c:v>-10.1052779135</c:v>
                </c:pt>
                <c:pt idx="1238">
                  <c:v>-4.8133873510000003</c:v>
                </c:pt>
                <c:pt idx="1239">
                  <c:v>-4.4137091954000001</c:v>
                </c:pt>
                <c:pt idx="1240">
                  <c:v>-5.7739483255000001</c:v>
                </c:pt>
                <c:pt idx="1241">
                  <c:v>2.6347933094</c:v>
                </c:pt>
                <c:pt idx="1242">
                  <c:v>-8.305377622</c:v>
                </c:pt>
                <c:pt idx="1243">
                  <c:v>-10.3164272253</c:v>
                </c:pt>
                <c:pt idx="1244">
                  <c:v>-8.3455751274000001</c:v>
                </c:pt>
                <c:pt idx="1245">
                  <c:v>-8.6431520586000001</c:v>
                </c:pt>
                <c:pt idx="1246">
                  <c:v>3.4737671621000001</c:v>
                </c:pt>
                <c:pt idx="1247">
                  <c:v>2.7295218976000002</c:v>
                </c:pt>
                <c:pt idx="1248">
                  <c:v>4.0185422046000001</c:v>
                </c:pt>
                <c:pt idx="1249">
                  <c:v>-8.7524109921999997</c:v>
                </c:pt>
                <c:pt idx="1250">
                  <c:v>-5.0092742143000004</c:v>
                </c:pt>
                <c:pt idx="1251">
                  <c:v>-4.9701296211999999</c:v>
                </c:pt>
                <c:pt idx="1252">
                  <c:v>-5.4690885642999998</c:v>
                </c:pt>
                <c:pt idx="1253">
                  <c:v>-5.6446602041</c:v>
                </c:pt>
                <c:pt idx="1254">
                  <c:v>-7.2354801913999998</c:v>
                </c:pt>
                <c:pt idx="1255">
                  <c:v>-4.0411216766000004</c:v>
                </c:pt>
                <c:pt idx="1256">
                  <c:v>3.7674673229</c:v>
                </c:pt>
                <c:pt idx="1257">
                  <c:v>2.4200753133999999</c:v>
                </c:pt>
                <c:pt idx="1258">
                  <c:v>5.7420057456000002</c:v>
                </c:pt>
                <c:pt idx="1259">
                  <c:v>2.992979187</c:v>
                </c:pt>
                <c:pt idx="1260">
                  <c:v>-5.1086586756000001</c:v>
                </c:pt>
                <c:pt idx="1261">
                  <c:v>-5.5609589682999996</c:v>
                </c:pt>
                <c:pt idx="1262">
                  <c:v>1.9996075655000001</c:v>
                </c:pt>
                <c:pt idx="1263">
                  <c:v>-9.7445415295999993</c:v>
                </c:pt>
                <c:pt idx="1264">
                  <c:v>-5.6067630945999998</c:v>
                </c:pt>
                <c:pt idx="1265">
                  <c:v>-4.4255314526999996</c:v>
                </c:pt>
                <c:pt idx="1266">
                  <c:v>-5.6271042136</c:v>
                </c:pt>
                <c:pt idx="1267">
                  <c:v>-8.3661978824999998</c:v>
                </c:pt>
                <c:pt idx="1268">
                  <c:v>-9.9391969250999992</c:v>
                </c:pt>
                <c:pt idx="1269">
                  <c:v>3.9980429377000002</c:v>
                </c:pt>
                <c:pt idx="1270">
                  <c:v>3.2763557568000001</c:v>
                </c:pt>
                <c:pt idx="1271">
                  <c:v>2.3919490873</c:v>
                </c:pt>
                <c:pt idx="1272">
                  <c:v>-10.0144769847</c:v>
                </c:pt>
                <c:pt idx="1273">
                  <c:v>-5.1440675705999999</c:v>
                </c:pt>
                <c:pt idx="1274">
                  <c:v>-4.6280705790000001</c:v>
                </c:pt>
                <c:pt idx="1275">
                  <c:v>2.7047442196999998</c:v>
                </c:pt>
                <c:pt idx="1276">
                  <c:v>-7.5595560155000001</c:v>
                </c:pt>
                <c:pt idx="1277">
                  <c:v>-9.5704682323999997</c:v>
                </c:pt>
                <c:pt idx="1278">
                  <c:v>-9.9094497294000004</c:v>
                </c:pt>
                <c:pt idx="1279">
                  <c:v>-5.8810555321000004</c:v>
                </c:pt>
                <c:pt idx="1280">
                  <c:v>-8.5880103436000006</c:v>
                </c:pt>
                <c:pt idx="1281">
                  <c:v>-8.8432330468</c:v>
                </c:pt>
                <c:pt idx="1282">
                  <c:v>-4.6586037907</c:v>
                </c:pt>
                <c:pt idx="1283">
                  <c:v>2.7296410498000001</c:v>
                </c:pt>
                <c:pt idx="1284">
                  <c:v>-5.1482941901999997</c:v>
                </c:pt>
                <c:pt idx="1285">
                  <c:v>-8.5925468519999999</c:v>
                </c:pt>
                <c:pt idx="1286">
                  <c:v>-3.9223517084999999</c:v>
                </c:pt>
                <c:pt idx="1287">
                  <c:v>-9.4166770234000001</c:v>
                </c:pt>
                <c:pt idx="1288">
                  <c:v>-10.778454872899999</c:v>
                </c:pt>
                <c:pt idx="1289">
                  <c:v>-8.3506222289000007</c:v>
                </c:pt>
                <c:pt idx="1290">
                  <c:v>-2.5987138301999999</c:v>
                </c:pt>
                <c:pt idx="1291">
                  <c:v>-10.9074448789</c:v>
                </c:pt>
                <c:pt idx="1292">
                  <c:v>-4.8808498671000002</c:v>
                </c:pt>
                <c:pt idx="1293">
                  <c:v>2.6828412985000001</c:v>
                </c:pt>
                <c:pt idx="1294">
                  <c:v>-6.9048720719999999</c:v>
                </c:pt>
                <c:pt idx="1295">
                  <c:v>-8.3009590840000005</c:v>
                </c:pt>
                <c:pt idx="1296">
                  <c:v>-9.8126034752999995</c:v>
                </c:pt>
                <c:pt idx="1297">
                  <c:v>1.7085219153</c:v>
                </c:pt>
                <c:pt idx="1298">
                  <c:v>-5.7886062556000004</c:v>
                </c:pt>
                <c:pt idx="1299">
                  <c:v>-8.6336171169</c:v>
                </c:pt>
                <c:pt idx="1300">
                  <c:v>-8.4803783383999995</c:v>
                </c:pt>
                <c:pt idx="1301">
                  <c:v>-9.5728938778000003</c:v>
                </c:pt>
                <c:pt idx="1302">
                  <c:v>-9.5663561154999996</c:v>
                </c:pt>
                <c:pt idx="1303">
                  <c:v>-4.1189904978999996</c:v>
                </c:pt>
                <c:pt idx="1304">
                  <c:v>0.55660732170000005</c:v>
                </c:pt>
                <c:pt idx="1305">
                  <c:v>-8.1762686922000007</c:v>
                </c:pt>
                <c:pt idx="1306">
                  <c:v>-5.2383262506000001</c:v>
                </c:pt>
                <c:pt idx="1307">
                  <c:v>-7.7630220759000004</c:v>
                </c:pt>
                <c:pt idx="1308">
                  <c:v>3.8091754153999999</c:v>
                </c:pt>
                <c:pt idx="1309">
                  <c:v>-6.5384133825999999</c:v>
                </c:pt>
                <c:pt idx="1310">
                  <c:v>4.6901334230999998</c:v>
                </c:pt>
                <c:pt idx="1311">
                  <c:v>-10.848525798700001</c:v>
                </c:pt>
                <c:pt idx="1312">
                  <c:v>5.0109928010000004</c:v>
                </c:pt>
                <c:pt idx="1313">
                  <c:v>0.84545411390000003</c:v>
                </c:pt>
                <c:pt idx="1314">
                  <c:v>3.5276560768</c:v>
                </c:pt>
                <c:pt idx="1315">
                  <c:v>4.3761727295000004</c:v>
                </c:pt>
                <c:pt idx="1316">
                  <c:v>-9.3270658594999993</c:v>
                </c:pt>
                <c:pt idx="1317">
                  <c:v>-7.5860466062</c:v>
                </c:pt>
                <c:pt idx="1318">
                  <c:v>-5.7096517153999997</c:v>
                </c:pt>
                <c:pt idx="1319">
                  <c:v>-10.3212524125</c:v>
                </c:pt>
                <c:pt idx="1320">
                  <c:v>-5.7052881513999996</c:v>
                </c:pt>
                <c:pt idx="1321">
                  <c:v>2.5450880123999999</c:v>
                </c:pt>
                <c:pt idx="1322">
                  <c:v>2.7941678764</c:v>
                </c:pt>
                <c:pt idx="1323">
                  <c:v>-10.286731099800001</c:v>
                </c:pt>
                <c:pt idx="1324">
                  <c:v>-4.5678357280000004</c:v>
                </c:pt>
                <c:pt idx="1325">
                  <c:v>3.2244377439999998</c:v>
                </c:pt>
                <c:pt idx="1326">
                  <c:v>3.4124954232000002</c:v>
                </c:pt>
                <c:pt idx="1327">
                  <c:v>-9.1891904829000008</c:v>
                </c:pt>
                <c:pt idx="1328">
                  <c:v>-5.7294429053</c:v>
                </c:pt>
                <c:pt idx="1329">
                  <c:v>-8.1160695104999991</c:v>
                </c:pt>
                <c:pt idx="1330">
                  <c:v>2.2752054299000002</c:v>
                </c:pt>
                <c:pt idx="1331">
                  <c:v>-11.195598775600001</c:v>
                </c:pt>
                <c:pt idx="1332">
                  <c:v>-4.9098220033000004</c:v>
                </c:pt>
                <c:pt idx="1333">
                  <c:v>0.90500013329999995</c:v>
                </c:pt>
                <c:pt idx="1334">
                  <c:v>-4.5389642095999996</c:v>
                </c:pt>
                <c:pt idx="1335">
                  <c:v>-8.0146140671000001</c:v>
                </c:pt>
                <c:pt idx="1336">
                  <c:v>-6.4073666816000001</c:v>
                </c:pt>
                <c:pt idx="1337">
                  <c:v>-6.0299998676</c:v>
                </c:pt>
                <c:pt idx="1338">
                  <c:v>-4.2924310417999996</c:v>
                </c:pt>
                <c:pt idx="1339">
                  <c:v>-8.4988507807999998</c:v>
                </c:pt>
                <c:pt idx="1340">
                  <c:v>-6.9600091706000002</c:v>
                </c:pt>
                <c:pt idx="1341">
                  <c:v>3.3307420768</c:v>
                </c:pt>
                <c:pt idx="1342">
                  <c:v>4.0927083809000004</c:v>
                </c:pt>
                <c:pt idx="1343">
                  <c:v>-10.841604332999999</c:v>
                </c:pt>
                <c:pt idx="1344">
                  <c:v>-8.2230191235000003</c:v>
                </c:pt>
                <c:pt idx="1345">
                  <c:v>-10.191397564100001</c:v>
                </c:pt>
                <c:pt idx="1346">
                  <c:v>4.3302751069000003</c:v>
                </c:pt>
                <c:pt idx="1347">
                  <c:v>-5.8454449265999999</c:v>
                </c:pt>
                <c:pt idx="1348">
                  <c:v>2.6855471518999998</c:v>
                </c:pt>
                <c:pt idx="1349">
                  <c:v>4.6336318170000004</c:v>
                </c:pt>
                <c:pt idx="1350">
                  <c:v>3.0813405019000002</c:v>
                </c:pt>
                <c:pt idx="1351">
                  <c:v>-6.2572144896999999</c:v>
                </c:pt>
                <c:pt idx="1352">
                  <c:v>3.1995341233999999</c:v>
                </c:pt>
                <c:pt idx="1353">
                  <c:v>-5.7286377847000001</c:v>
                </c:pt>
                <c:pt idx="1354">
                  <c:v>-8.3920808114999996</c:v>
                </c:pt>
                <c:pt idx="1355">
                  <c:v>-4.8229028246999999</c:v>
                </c:pt>
                <c:pt idx="1356">
                  <c:v>-6.0847797733000002</c:v>
                </c:pt>
                <c:pt idx="1357">
                  <c:v>-6.0732155092999998</c:v>
                </c:pt>
                <c:pt idx="1358">
                  <c:v>-7.8706766864000004</c:v>
                </c:pt>
                <c:pt idx="1359">
                  <c:v>-10.544828372</c:v>
                </c:pt>
                <c:pt idx="1360">
                  <c:v>-4.4748642896000002</c:v>
                </c:pt>
                <c:pt idx="1361">
                  <c:v>-4.7847200136000003</c:v>
                </c:pt>
                <c:pt idx="1362">
                  <c:v>-3.2988304623000002</c:v>
                </c:pt>
                <c:pt idx="1363">
                  <c:v>-6.1962932195000002</c:v>
                </c:pt>
                <c:pt idx="1364">
                  <c:v>2.1049117910000001</c:v>
                </c:pt>
                <c:pt idx="1365">
                  <c:v>-10.233153383699999</c:v>
                </c:pt>
                <c:pt idx="1366">
                  <c:v>-9.1603443689000006</c:v>
                </c:pt>
                <c:pt idx="1367">
                  <c:v>-5.8273044687000004</c:v>
                </c:pt>
                <c:pt idx="1368">
                  <c:v>4.4116208463</c:v>
                </c:pt>
                <c:pt idx="1369">
                  <c:v>3.0446836211999999</c:v>
                </c:pt>
                <c:pt idx="1370">
                  <c:v>1.9610759653000001</c:v>
                </c:pt>
                <c:pt idx="1371">
                  <c:v>5.4790405938999998</c:v>
                </c:pt>
                <c:pt idx="1372">
                  <c:v>-7.1307576847999998</c:v>
                </c:pt>
                <c:pt idx="1373">
                  <c:v>-10.720215141800001</c:v>
                </c:pt>
                <c:pt idx="1374">
                  <c:v>-4.0474159064000004</c:v>
                </c:pt>
                <c:pt idx="1375">
                  <c:v>3.5601293727000001</c:v>
                </c:pt>
                <c:pt idx="1376">
                  <c:v>-8.7008435184999993</c:v>
                </c:pt>
                <c:pt idx="1377">
                  <c:v>3.1838999362</c:v>
                </c:pt>
                <c:pt idx="1378">
                  <c:v>-5.7398578514</c:v>
                </c:pt>
                <c:pt idx="1379">
                  <c:v>-5.3792376063000003</c:v>
                </c:pt>
                <c:pt idx="1380">
                  <c:v>-10.977014136099999</c:v>
                </c:pt>
                <c:pt idx="1381">
                  <c:v>4.0265317707000001</c:v>
                </c:pt>
                <c:pt idx="1382">
                  <c:v>-6.5467629643</c:v>
                </c:pt>
                <c:pt idx="1383">
                  <c:v>-10.1532923976</c:v>
                </c:pt>
                <c:pt idx="1384">
                  <c:v>-10.126850644899999</c:v>
                </c:pt>
                <c:pt idx="1385">
                  <c:v>3.8467754617000001</c:v>
                </c:pt>
                <c:pt idx="1386">
                  <c:v>-8.3060327155000007</c:v>
                </c:pt>
                <c:pt idx="1387">
                  <c:v>3.0417031574000002</c:v>
                </c:pt>
                <c:pt idx="1388">
                  <c:v>3.0887113486</c:v>
                </c:pt>
                <c:pt idx="1389">
                  <c:v>-10.8678082772</c:v>
                </c:pt>
                <c:pt idx="1390">
                  <c:v>2.7052381383999999</c:v>
                </c:pt>
                <c:pt idx="1391">
                  <c:v>-4.1546209031999997</c:v>
                </c:pt>
                <c:pt idx="1392">
                  <c:v>-8.4112758928000009</c:v>
                </c:pt>
                <c:pt idx="1393">
                  <c:v>2.5938136823</c:v>
                </c:pt>
                <c:pt idx="1394">
                  <c:v>-5.0465402996000002</c:v>
                </c:pt>
                <c:pt idx="1395">
                  <c:v>-5.0582643493999999</c:v>
                </c:pt>
                <c:pt idx="1396">
                  <c:v>3.7128162049000002</c:v>
                </c:pt>
                <c:pt idx="1397">
                  <c:v>2.8970682659999998</c:v>
                </c:pt>
                <c:pt idx="1398">
                  <c:v>-6.6013775631999998</c:v>
                </c:pt>
                <c:pt idx="1399">
                  <c:v>1.6598896054000001</c:v>
                </c:pt>
                <c:pt idx="1400">
                  <c:v>-4.0789418265000004</c:v>
                </c:pt>
                <c:pt idx="1401">
                  <c:v>-5.7877570664000002</c:v>
                </c:pt>
                <c:pt idx="1402">
                  <c:v>-4.1617167205000003</c:v>
                </c:pt>
                <c:pt idx="1403">
                  <c:v>3.3238764004000001</c:v>
                </c:pt>
                <c:pt idx="1404">
                  <c:v>-11.8984984946</c:v>
                </c:pt>
                <c:pt idx="1405">
                  <c:v>-3.6553857142999999</c:v>
                </c:pt>
                <c:pt idx="1406">
                  <c:v>2.7861068654999999</c:v>
                </c:pt>
                <c:pt idx="1407">
                  <c:v>-5.0578786575999999</c:v>
                </c:pt>
                <c:pt idx="1408">
                  <c:v>-6.2463637780000001</c:v>
                </c:pt>
                <c:pt idx="1409">
                  <c:v>-6.1207474522999998</c:v>
                </c:pt>
                <c:pt idx="1410">
                  <c:v>-9.3392190131999993</c:v>
                </c:pt>
                <c:pt idx="1411">
                  <c:v>-9.0379904367999995</c:v>
                </c:pt>
                <c:pt idx="1412">
                  <c:v>-3.8650513160000002</c:v>
                </c:pt>
                <c:pt idx="1413">
                  <c:v>-5.9596365502999999</c:v>
                </c:pt>
                <c:pt idx="1414">
                  <c:v>-5.3792571531000002</c:v>
                </c:pt>
                <c:pt idx="1415">
                  <c:v>3.9386606735999998</c:v>
                </c:pt>
                <c:pt idx="1416">
                  <c:v>-6.2327776244999997</c:v>
                </c:pt>
                <c:pt idx="1417">
                  <c:v>-10.554372277000001</c:v>
                </c:pt>
                <c:pt idx="1418">
                  <c:v>-6.9779714353999998</c:v>
                </c:pt>
                <c:pt idx="1419">
                  <c:v>0.87111383760000005</c:v>
                </c:pt>
                <c:pt idx="1420">
                  <c:v>3.1515670778999998</c:v>
                </c:pt>
                <c:pt idx="1421">
                  <c:v>3.4542740445</c:v>
                </c:pt>
                <c:pt idx="1422">
                  <c:v>-8.4411049020999993</c:v>
                </c:pt>
                <c:pt idx="1423">
                  <c:v>5.5956402475999996</c:v>
                </c:pt>
                <c:pt idx="1424">
                  <c:v>4.013133346</c:v>
                </c:pt>
                <c:pt idx="1425">
                  <c:v>-8.7506077523000005</c:v>
                </c:pt>
                <c:pt idx="1426">
                  <c:v>-9.4728206544999995</c:v>
                </c:pt>
                <c:pt idx="1427">
                  <c:v>-3.0894558308</c:v>
                </c:pt>
                <c:pt idx="1428">
                  <c:v>1.4154354269</c:v>
                </c:pt>
                <c:pt idx="1429">
                  <c:v>-4.9589451638000002</c:v>
                </c:pt>
                <c:pt idx="1430">
                  <c:v>-5.3634002232000002</c:v>
                </c:pt>
                <c:pt idx="1431">
                  <c:v>3.4123654926999998</c:v>
                </c:pt>
                <c:pt idx="1432">
                  <c:v>-11.620915356699999</c:v>
                </c:pt>
                <c:pt idx="1433">
                  <c:v>-6.1870975932999999</c:v>
                </c:pt>
                <c:pt idx="1434">
                  <c:v>-9.7550917385000009</c:v>
                </c:pt>
                <c:pt idx="1435">
                  <c:v>-8.7104647098000001</c:v>
                </c:pt>
                <c:pt idx="1436">
                  <c:v>3.1311537734999999</c:v>
                </c:pt>
                <c:pt idx="1437">
                  <c:v>-10.082063466699999</c:v>
                </c:pt>
                <c:pt idx="1438">
                  <c:v>-5.6644651848000001</c:v>
                </c:pt>
                <c:pt idx="1439">
                  <c:v>-8.5236088252000002</c:v>
                </c:pt>
                <c:pt idx="1440">
                  <c:v>-10.4429450411</c:v>
                </c:pt>
                <c:pt idx="1441">
                  <c:v>-8.8109050271000005</c:v>
                </c:pt>
                <c:pt idx="1442">
                  <c:v>3.0469782574000002</c:v>
                </c:pt>
                <c:pt idx="1443">
                  <c:v>-8.6746157074999992</c:v>
                </c:pt>
                <c:pt idx="1444">
                  <c:v>-11.511590741799999</c:v>
                </c:pt>
                <c:pt idx="1445">
                  <c:v>5.6961290149000003</c:v>
                </c:pt>
                <c:pt idx="1446">
                  <c:v>3.2403717800999998</c:v>
                </c:pt>
                <c:pt idx="1447">
                  <c:v>-5.5308099274</c:v>
                </c:pt>
                <c:pt idx="1448">
                  <c:v>3.3885880775000001</c:v>
                </c:pt>
                <c:pt idx="1449">
                  <c:v>-8.9246008589999999</c:v>
                </c:pt>
                <c:pt idx="1450">
                  <c:v>1.538669646</c:v>
                </c:pt>
                <c:pt idx="1451">
                  <c:v>-4.3242856557999998</c:v>
                </c:pt>
                <c:pt idx="1452">
                  <c:v>3.7440113633999998</c:v>
                </c:pt>
                <c:pt idx="1453">
                  <c:v>2.4716624666999998</c:v>
                </c:pt>
                <c:pt idx="1454">
                  <c:v>-9.6727003763999999</c:v>
                </c:pt>
                <c:pt idx="1455">
                  <c:v>-10.7075528359</c:v>
                </c:pt>
                <c:pt idx="1456">
                  <c:v>-5.1025245672999997</c:v>
                </c:pt>
                <c:pt idx="1457">
                  <c:v>-8.3252606844999999</c:v>
                </c:pt>
                <c:pt idx="1458">
                  <c:v>-3.0597324870999998</c:v>
                </c:pt>
                <c:pt idx="1459">
                  <c:v>-5.1577606382000001</c:v>
                </c:pt>
                <c:pt idx="1460">
                  <c:v>3.5107492284999999</c:v>
                </c:pt>
                <c:pt idx="1461">
                  <c:v>2.5662799514999999</c:v>
                </c:pt>
                <c:pt idx="1462">
                  <c:v>2.9167561735</c:v>
                </c:pt>
                <c:pt idx="1463">
                  <c:v>1.6763131760000001</c:v>
                </c:pt>
                <c:pt idx="1464">
                  <c:v>3.7765873179999998</c:v>
                </c:pt>
                <c:pt idx="1465">
                  <c:v>3.0723243795999999</c:v>
                </c:pt>
                <c:pt idx="1466">
                  <c:v>-9.6805452332000002</c:v>
                </c:pt>
                <c:pt idx="1467">
                  <c:v>-7.3378623649000003</c:v>
                </c:pt>
                <c:pt idx="1468">
                  <c:v>1.5800343075000001</c:v>
                </c:pt>
                <c:pt idx="1469">
                  <c:v>-9.9773295499000003</c:v>
                </c:pt>
                <c:pt idx="1470">
                  <c:v>3.8362912359000001</c:v>
                </c:pt>
                <c:pt idx="1471">
                  <c:v>2.9765789067999999</c:v>
                </c:pt>
                <c:pt idx="1472">
                  <c:v>-9.1711090508000002</c:v>
                </c:pt>
                <c:pt idx="1473">
                  <c:v>-6.0967639222000001</c:v>
                </c:pt>
                <c:pt idx="1474">
                  <c:v>-10.273466755599999</c:v>
                </c:pt>
                <c:pt idx="1475">
                  <c:v>-4.2940009880999996</c:v>
                </c:pt>
                <c:pt idx="1476">
                  <c:v>-9.2556180919000006</c:v>
                </c:pt>
                <c:pt idx="1477">
                  <c:v>3.3395038315000001</c:v>
                </c:pt>
                <c:pt idx="1478">
                  <c:v>-5.2294789071999999</c:v>
                </c:pt>
                <c:pt idx="1479">
                  <c:v>-8.8492339423999997</c:v>
                </c:pt>
                <c:pt idx="1480">
                  <c:v>2.3676092723000002</c:v>
                </c:pt>
                <c:pt idx="1481">
                  <c:v>3.2709411486</c:v>
                </c:pt>
                <c:pt idx="1482">
                  <c:v>3.3646309330999999</c:v>
                </c:pt>
                <c:pt idx="1483">
                  <c:v>-5.7291910709999998</c:v>
                </c:pt>
                <c:pt idx="1484">
                  <c:v>4.1226384094000004</c:v>
                </c:pt>
                <c:pt idx="1485">
                  <c:v>-8.1257369213999997</c:v>
                </c:pt>
                <c:pt idx="1486">
                  <c:v>2.6007584544000002</c:v>
                </c:pt>
                <c:pt idx="1487">
                  <c:v>-4.9268761720000001</c:v>
                </c:pt>
                <c:pt idx="1488">
                  <c:v>-5.3993449298999998</c:v>
                </c:pt>
                <c:pt idx="1489">
                  <c:v>-5.8312488378999996</c:v>
                </c:pt>
                <c:pt idx="1490">
                  <c:v>2.6600716665999999</c:v>
                </c:pt>
                <c:pt idx="1491">
                  <c:v>-4.5660266319999998</c:v>
                </c:pt>
                <c:pt idx="1492">
                  <c:v>-10.5985651659</c:v>
                </c:pt>
                <c:pt idx="1493">
                  <c:v>4.3334774086000003</c:v>
                </c:pt>
                <c:pt idx="1494">
                  <c:v>-8.6001988125000004</c:v>
                </c:pt>
                <c:pt idx="1495">
                  <c:v>-8.4012270184000002</c:v>
                </c:pt>
                <c:pt idx="1496">
                  <c:v>2.7134962386999999</c:v>
                </c:pt>
                <c:pt idx="1497">
                  <c:v>-9.1561544241000004</c:v>
                </c:pt>
                <c:pt idx="1498">
                  <c:v>3.3317998785</c:v>
                </c:pt>
                <c:pt idx="1499">
                  <c:v>5.4761793575000004</c:v>
                </c:pt>
                <c:pt idx="1500">
                  <c:v>-5.3086554438000002</c:v>
                </c:pt>
                <c:pt idx="1501">
                  <c:v>-2.5072995704999999</c:v>
                </c:pt>
                <c:pt idx="1502">
                  <c:v>3.4065508412000001</c:v>
                </c:pt>
                <c:pt idx="1503">
                  <c:v>-9.3825549245000008</c:v>
                </c:pt>
                <c:pt idx="1504">
                  <c:v>3.8169707635000001</c:v>
                </c:pt>
                <c:pt idx="1505">
                  <c:v>-4.8995317825000004</c:v>
                </c:pt>
                <c:pt idx="1506">
                  <c:v>1.1584371848999999</c:v>
                </c:pt>
                <c:pt idx="1507">
                  <c:v>-5.6145111986999998</c:v>
                </c:pt>
                <c:pt idx="1508">
                  <c:v>-5.7054359807999999</c:v>
                </c:pt>
                <c:pt idx="1509">
                  <c:v>3.1913241979000002</c:v>
                </c:pt>
                <c:pt idx="1510">
                  <c:v>-9.3877440394999994</c:v>
                </c:pt>
                <c:pt idx="1511">
                  <c:v>-10.0938837108</c:v>
                </c:pt>
                <c:pt idx="1512">
                  <c:v>-3.6925643479999999</c:v>
                </c:pt>
                <c:pt idx="1513">
                  <c:v>-10.130978991599999</c:v>
                </c:pt>
                <c:pt idx="1514">
                  <c:v>-5.3394609971999998</c:v>
                </c:pt>
                <c:pt idx="1515">
                  <c:v>-9.0237716794999994</c:v>
                </c:pt>
                <c:pt idx="1516">
                  <c:v>2.9403130571</c:v>
                </c:pt>
                <c:pt idx="1517">
                  <c:v>3.4493541682000002</c:v>
                </c:pt>
                <c:pt idx="1518">
                  <c:v>2.3271169143999999</c:v>
                </c:pt>
                <c:pt idx="1519">
                  <c:v>-4.8061921784999999</c:v>
                </c:pt>
                <c:pt idx="1520">
                  <c:v>-4.7737497387000003</c:v>
                </c:pt>
                <c:pt idx="1521">
                  <c:v>-9.8213947047999994</c:v>
                </c:pt>
                <c:pt idx="1522">
                  <c:v>-8.7264962949000004</c:v>
                </c:pt>
                <c:pt idx="1523">
                  <c:v>-4.8951838520999997</c:v>
                </c:pt>
                <c:pt idx="1524">
                  <c:v>3.3749368206999999</c:v>
                </c:pt>
                <c:pt idx="1525">
                  <c:v>-3.8117852836999999</c:v>
                </c:pt>
                <c:pt idx="1526">
                  <c:v>2.4858576129999999</c:v>
                </c:pt>
                <c:pt idx="1527">
                  <c:v>-4.5196662878999998</c:v>
                </c:pt>
                <c:pt idx="1528">
                  <c:v>-8.6376711970999995</c:v>
                </c:pt>
                <c:pt idx="1529">
                  <c:v>3.2523092600000001</c:v>
                </c:pt>
                <c:pt idx="1530">
                  <c:v>-9.0966063811000009</c:v>
                </c:pt>
                <c:pt idx="1531">
                  <c:v>-9.7066592022999991</c:v>
                </c:pt>
                <c:pt idx="1532">
                  <c:v>-8.7876692073000005</c:v>
                </c:pt>
                <c:pt idx="1533">
                  <c:v>1.8104226841</c:v>
                </c:pt>
                <c:pt idx="1534">
                  <c:v>-4.3056265381000003</c:v>
                </c:pt>
                <c:pt idx="1535">
                  <c:v>-9.5798032100999997</c:v>
                </c:pt>
                <c:pt idx="1536">
                  <c:v>5.1972164142999997</c:v>
                </c:pt>
                <c:pt idx="1537">
                  <c:v>-4.3701278588000001</c:v>
                </c:pt>
                <c:pt idx="1538">
                  <c:v>-10.0732192551</c:v>
                </c:pt>
                <c:pt idx="1539">
                  <c:v>-9.1439153856999997</c:v>
                </c:pt>
                <c:pt idx="1540">
                  <c:v>-4.0134464994999997</c:v>
                </c:pt>
                <c:pt idx="1541">
                  <c:v>3.9853233240999999</c:v>
                </c:pt>
                <c:pt idx="1542">
                  <c:v>-9.1181555772999996</c:v>
                </c:pt>
                <c:pt idx="1543">
                  <c:v>-10.9908246914</c:v>
                </c:pt>
                <c:pt idx="1544">
                  <c:v>-8.1826224057000001</c:v>
                </c:pt>
                <c:pt idx="1545">
                  <c:v>-10.028716385999999</c:v>
                </c:pt>
                <c:pt idx="1546">
                  <c:v>2.2298603396000001</c:v>
                </c:pt>
                <c:pt idx="1547">
                  <c:v>-10.178411604700001</c:v>
                </c:pt>
                <c:pt idx="1548">
                  <c:v>-4.7382943458</c:v>
                </c:pt>
                <c:pt idx="1549">
                  <c:v>3.8628194687000001</c:v>
                </c:pt>
                <c:pt idx="1550">
                  <c:v>-9.1798124683999998</c:v>
                </c:pt>
                <c:pt idx="1551">
                  <c:v>-3.7669632849000001</c:v>
                </c:pt>
                <c:pt idx="1552">
                  <c:v>-9.0384404145000001</c:v>
                </c:pt>
                <c:pt idx="1553">
                  <c:v>-8.8561632778000003</c:v>
                </c:pt>
                <c:pt idx="1554">
                  <c:v>-6.4825465711000003</c:v>
                </c:pt>
                <c:pt idx="1555">
                  <c:v>-10.1865993683</c:v>
                </c:pt>
                <c:pt idx="1556">
                  <c:v>-3.9011435469000002</c:v>
                </c:pt>
                <c:pt idx="1557">
                  <c:v>2.7429553382999998</c:v>
                </c:pt>
                <c:pt idx="1558">
                  <c:v>2.8545466192000002</c:v>
                </c:pt>
                <c:pt idx="1559">
                  <c:v>-5.1579865731999996</c:v>
                </c:pt>
                <c:pt idx="1560">
                  <c:v>2.6393798154999999</c:v>
                </c:pt>
                <c:pt idx="1561">
                  <c:v>-9.4894107407000003</c:v>
                </c:pt>
                <c:pt idx="1562">
                  <c:v>1.6299720006</c:v>
                </c:pt>
                <c:pt idx="1563">
                  <c:v>-4.1303224074999996</c:v>
                </c:pt>
                <c:pt idx="1564">
                  <c:v>1.9782687671000001</c:v>
                </c:pt>
                <c:pt idx="1565">
                  <c:v>-4.8051729948000004</c:v>
                </c:pt>
                <c:pt idx="1566">
                  <c:v>2.274938208</c:v>
                </c:pt>
                <c:pt idx="1567">
                  <c:v>2.1875947607000001</c:v>
                </c:pt>
                <c:pt idx="1568">
                  <c:v>-9.6478649448000002</c:v>
                </c:pt>
                <c:pt idx="1569">
                  <c:v>-3.9192510746</c:v>
                </c:pt>
                <c:pt idx="1570">
                  <c:v>-3.8421928562000001</c:v>
                </c:pt>
                <c:pt idx="1571">
                  <c:v>-9.6182004273999997</c:v>
                </c:pt>
                <c:pt idx="1572">
                  <c:v>2.9780291882999999</c:v>
                </c:pt>
                <c:pt idx="1573">
                  <c:v>-5.5642363275999998</c:v>
                </c:pt>
                <c:pt idx="1574">
                  <c:v>-3.6994160339</c:v>
                </c:pt>
                <c:pt idx="1575">
                  <c:v>2.4199950518</c:v>
                </c:pt>
                <c:pt idx="1576">
                  <c:v>-8.8883550920999994</c:v>
                </c:pt>
                <c:pt idx="1577">
                  <c:v>-9.4224985127000007</c:v>
                </c:pt>
                <c:pt idx="1578">
                  <c:v>-3.9449620099999998</c:v>
                </c:pt>
                <c:pt idx="1579">
                  <c:v>2.3945949172000001</c:v>
                </c:pt>
                <c:pt idx="1580">
                  <c:v>-13.551761555800001</c:v>
                </c:pt>
                <c:pt idx="1581">
                  <c:v>-9.6137493646000003</c:v>
                </c:pt>
                <c:pt idx="1582">
                  <c:v>1.5862616892000001</c:v>
                </c:pt>
                <c:pt idx="1583">
                  <c:v>2.6402299862</c:v>
                </c:pt>
                <c:pt idx="1584">
                  <c:v>-9.3748257232000007</c:v>
                </c:pt>
                <c:pt idx="1585">
                  <c:v>-10.2422767906</c:v>
                </c:pt>
                <c:pt idx="1586">
                  <c:v>-10.9747117657</c:v>
                </c:pt>
                <c:pt idx="1587">
                  <c:v>-5.6344691041999999</c:v>
                </c:pt>
                <c:pt idx="1588">
                  <c:v>-3.5528991605</c:v>
                </c:pt>
                <c:pt idx="1589">
                  <c:v>3.1511373523000001</c:v>
                </c:pt>
                <c:pt idx="1590">
                  <c:v>-5.2887252768000002</c:v>
                </c:pt>
                <c:pt idx="1591">
                  <c:v>-11.5493178804</c:v>
                </c:pt>
                <c:pt idx="1592">
                  <c:v>3.8872071092999998</c:v>
                </c:pt>
                <c:pt idx="1593">
                  <c:v>-8.4498228032</c:v>
                </c:pt>
                <c:pt idx="1594">
                  <c:v>2.9044092460000002</c:v>
                </c:pt>
                <c:pt idx="1595">
                  <c:v>-9.2608559110000002</c:v>
                </c:pt>
                <c:pt idx="1596">
                  <c:v>1.790644339</c:v>
                </c:pt>
                <c:pt idx="1597">
                  <c:v>2.0524621325000001</c:v>
                </c:pt>
                <c:pt idx="1598">
                  <c:v>-4.8204761305000003</c:v>
                </c:pt>
                <c:pt idx="1599">
                  <c:v>3.7163478311000002</c:v>
                </c:pt>
                <c:pt idx="1600">
                  <c:v>-5.7055736583999996</c:v>
                </c:pt>
                <c:pt idx="1601">
                  <c:v>2.9589858912999998</c:v>
                </c:pt>
                <c:pt idx="1602">
                  <c:v>-6.8866500126999997</c:v>
                </c:pt>
                <c:pt idx="1603">
                  <c:v>4.5498621132999997</c:v>
                </c:pt>
                <c:pt idx="1604">
                  <c:v>-11.880054471899999</c:v>
                </c:pt>
                <c:pt idx="1605">
                  <c:v>-8.9903224825999999</c:v>
                </c:pt>
                <c:pt idx="1606">
                  <c:v>-7.0014727950999998</c:v>
                </c:pt>
                <c:pt idx="1607">
                  <c:v>-9.6576340967000007</c:v>
                </c:pt>
                <c:pt idx="1608">
                  <c:v>-8.7755348843000007</c:v>
                </c:pt>
                <c:pt idx="1609">
                  <c:v>-2.6210593278999998</c:v>
                </c:pt>
                <c:pt idx="1610">
                  <c:v>-4.0971158704999997</c:v>
                </c:pt>
                <c:pt idx="1611">
                  <c:v>-4.0376844339</c:v>
                </c:pt>
                <c:pt idx="1612">
                  <c:v>-8.9466457141000006</c:v>
                </c:pt>
                <c:pt idx="1613">
                  <c:v>2.7907778394</c:v>
                </c:pt>
                <c:pt idx="1614">
                  <c:v>2.9247126306000002</c:v>
                </c:pt>
                <c:pt idx="1615">
                  <c:v>-10.9969686153</c:v>
                </c:pt>
                <c:pt idx="1616">
                  <c:v>-4.8797641681000004</c:v>
                </c:pt>
                <c:pt idx="1617">
                  <c:v>4.0344491882</c:v>
                </c:pt>
                <c:pt idx="1618">
                  <c:v>-9.1781690408000003</c:v>
                </c:pt>
                <c:pt idx="1619">
                  <c:v>-8.7779805757999991</c:v>
                </c:pt>
                <c:pt idx="1620">
                  <c:v>-7.3034959165000002</c:v>
                </c:pt>
                <c:pt idx="1621">
                  <c:v>-8.3990192576999991</c:v>
                </c:pt>
                <c:pt idx="1622">
                  <c:v>-4.9448611832999996</c:v>
                </c:pt>
                <c:pt idx="1623">
                  <c:v>-5.0308606924000001</c:v>
                </c:pt>
                <c:pt idx="1624">
                  <c:v>3.3097417322</c:v>
                </c:pt>
                <c:pt idx="1625">
                  <c:v>-3.8384977981000001</c:v>
                </c:pt>
                <c:pt idx="1626">
                  <c:v>-7.5594134925000001</c:v>
                </c:pt>
                <c:pt idx="1627">
                  <c:v>-10.270772448700001</c:v>
                </c:pt>
                <c:pt idx="1628">
                  <c:v>-9.9640747245999997</c:v>
                </c:pt>
                <c:pt idx="1629">
                  <c:v>-5.0340482869000001</c:v>
                </c:pt>
                <c:pt idx="1630">
                  <c:v>1.7869094144</c:v>
                </c:pt>
                <c:pt idx="1631">
                  <c:v>-9.2089222483000004</c:v>
                </c:pt>
                <c:pt idx="1632">
                  <c:v>-6.3022687244000002</c:v>
                </c:pt>
                <c:pt idx="1633">
                  <c:v>-5.7230140972000001</c:v>
                </c:pt>
                <c:pt idx="1634">
                  <c:v>-10.425728124600001</c:v>
                </c:pt>
                <c:pt idx="1635">
                  <c:v>2.4807249369000002</c:v>
                </c:pt>
                <c:pt idx="1636">
                  <c:v>-5.2658189686999997</c:v>
                </c:pt>
                <c:pt idx="1637">
                  <c:v>-6.2918207018999999</c:v>
                </c:pt>
                <c:pt idx="1638">
                  <c:v>-4.9914445660000002</c:v>
                </c:pt>
                <c:pt idx="1639">
                  <c:v>-9.4467211699</c:v>
                </c:pt>
                <c:pt idx="1640">
                  <c:v>3.0327271031</c:v>
                </c:pt>
                <c:pt idx="1641">
                  <c:v>1.9664918816000001</c:v>
                </c:pt>
                <c:pt idx="1642">
                  <c:v>-3.9444647528000001</c:v>
                </c:pt>
                <c:pt idx="1643">
                  <c:v>4.3868240445</c:v>
                </c:pt>
                <c:pt idx="1644">
                  <c:v>-9.1714282021999995</c:v>
                </c:pt>
                <c:pt idx="1645">
                  <c:v>-9.7360952857999994</c:v>
                </c:pt>
                <c:pt idx="1646">
                  <c:v>-10.176360069599999</c:v>
                </c:pt>
                <c:pt idx="1647">
                  <c:v>-8.7071621790999991</c:v>
                </c:pt>
                <c:pt idx="1648">
                  <c:v>-5.5820458192000002</c:v>
                </c:pt>
                <c:pt idx="1649">
                  <c:v>2.8200614925999998</c:v>
                </c:pt>
                <c:pt idx="1650">
                  <c:v>-5.2706994680000001</c:v>
                </c:pt>
                <c:pt idx="1651">
                  <c:v>-5.8306938782</c:v>
                </c:pt>
                <c:pt idx="1652">
                  <c:v>2.3004085211</c:v>
                </c:pt>
                <c:pt idx="1653">
                  <c:v>-4.1229442313</c:v>
                </c:pt>
                <c:pt idx="1654">
                  <c:v>-8.5580553690999999</c:v>
                </c:pt>
                <c:pt idx="1655">
                  <c:v>-4.4562999582999998</c:v>
                </c:pt>
                <c:pt idx="1656">
                  <c:v>2.5144103826999999</c:v>
                </c:pt>
                <c:pt idx="1657">
                  <c:v>-3.1361960816000001</c:v>
                </c:pt>
                <c:pt idx="1658">
                  <c:v>3.2047551569000001</c:v>
                </c:pt>
                <c:pt idx="1659">
                  <c:v>-9.3508533507999996</c:v>
                </c:pt>
                <c:pt idx="1660">
                  <c:v>-11.3158271386</c:v>
                </c:pt>
                <c:pt idx="1661">
                  <c:v>-6.4171943188</c:v>
                </c:pt>
                <c:pt idx="1662">
                  <c:v>1.7469786407000001</c:v>
                </c:pt>
                <c:pt idx="1663">
                  <c:v>1.679647533</c:v>
                </c:pt>
                <c:pt idx="1664">
                  <c:v>2.8506271759000001</c:v>
                </c:pt>
                <c:pt idx="1665">
                  <c:v>-6.6060903481000004</c:v>
                </c:pt>
                <c:pt idx="1666">
                  <c:v>5.0500225093999997</c:v>
                </c:pt>
                <c:pt idx="1667">
                  <c:v>3.1871641189000002</c:v>
                </c:pt>
                <c:pt idx="1668">
                  <c:v>-9.0919036166999998</c:v>
                </c:pt>
                <c:pt idx="1669">
                  <c:v>2.6757781035999999</c:v>
                </c:pt>
                <c:pt idx="1670">
                  <c:v>-4.2679038029000003</c:v>
                </c:pt>
                <c:pt idx="1671">
                  <c:v>2.0532819826000002</c:v>
                </c:pt>
                <c:pt idx="1672">
                  <c:v>-4.9332609228999997</c:v>
                </c:pt>
                <c:pt idx="1673">
                  <c:v>3.2536507686</c:v>
                </c:pt>
                <c:pt idx="1674">
                  <c:v>-6.9527286704</c:v>
                </c:pt>
                <c:pt idx="1675">
                  <c:v>-4.9145163914000003</c:v>
                </c:pt>
                <c:pt idx="1676">
                  <c:v>-9.5702735220000008</c:v>
                </c:pt>
                <c:pt idx="1677">
                  <c:v>-5.5906751701999999</c:v>
                </c:pt>
                <c:pt idx="1678">
                  <c:v>-4.1789388488999997</c:v>
                </c:pt>
                <c:pt idx="1679">
                  <c:v>-9.2121954934999994</c:v>
                </c:pt>
                <c:pt idx="1680">
                  <c:v>-9.4249980533999995</c:v>
                </c:pt>
                <c:pt idx="1681">
                  <c:v>1.5084545646</c:v>
                </c:pt>
                <c:pt idx="1682">
                  <c:v>3.1280901027999999</c:v>
                </c:pt>
                <c:pt idx="1683">
                  <c:v>5.0194621116000002</c:v>
                </c:pt>
                <c:pt idx="1684">
                  <c:v>-4.8312446444999999</c:v>
                </c:pt>
                <c:pt idx="1685">
                  <c:v>-9.0795228304000002</c:v>
                </c:pt>
                <c:pt idx="1686">
                  <c:v>2.5042557017</c:v>
                </c:pt>
                <c:pt idx="1687">
                  <c:v>-9.6254486692000008</c:v>
                </c:pt>
                <c:pt idx="1688">
                  <c:v>-4.4420123350000003</c:v>
                </c:pt>
                <c:pt idx="1689">
                  <c:v>-8.7072381334000006</c:v>
                </c:pt>
                <c:pt idx="1690">
                  <c:v>3.189215345</c:v>
                </c:pt>
                <c:pt idx="1691">
                  <c:v>3.2581758724999998</c:v>
                </c:pt>
                <c:pt idx="1692">
                  <c:v>-4.0443449846000004</c:v>
                </c:pt>
                <c:pt idx="1693">
                  <c:v>-8.1566115388</c:v>
                </c:pt>
                <c:pt idx="1694">
                  <c:v>-9.1793426794999995</c:v>
                </c:pt>
                <c:pt idx="1695">
                  <c:v>-7.9491277867000001</c:v>
                </c:pt>
                <c:pt idx="1696">
                  <c:v>-9.3631424695999996</c:v>
                </c:pt>
                <c:pt idx="1697">
                  <c:v>-5.0362314498999998</c:v>
                </c:pt>
                <c:pt idx="1698">
                  <c:v>-4.6264959360000004</c:v>
                </c:pt>
                <c:pt idx="1699">
                  <c:v>-5.3460396645000001</c:v>
                </c:pt>
                <c:pt idx="1700">
                  <c:v>-6.0059656057000002</c:v>
                </c:pt>
                <c:pt idx="1701">
                  <c:v>-5.8580540442000002</c:v>
                </c:pt>
                <c:pt idx="1702">
                  <c:v>2.1819623253999998</c:v>
                </c:pt>
                <c:pt idx="1703">
                  <c:v>2.1403046512000001</c:v>
                </c:pt>
                <c:pt idx="1704">
                  <c:v>4.7898012098000002</c:v>
                </c:pt>
                <c:pt idx="1705">
                  <c:v>-10.214939743</c:v>
                </c:pt>
                <c:pt idx="1706">
                  <c:v>-9.3276042321000006</c:v>
                </c:pt>
                <c:pt idx="1707">
                  <c:v>-9.3270853371999998</c:v>
                </c:pt>
                <c:pt idx="1708">
                  <c:v>-5.7988234141000001</c:v>
                </c:pt>
                <c:pt idx="1709">
                  <c:v>2.9444113382000001</c:v>
                </c:pt>
                <c:pt idx="1710">
                  <c:v>-9.1761973545999993</c:v>
                </c:pt>
                <c:pt idx="1711">
                  <c:v>2.9532697282</c:v>
                </c:pt>
                <c:pt idx="1712">
                  <c:v>1.2308447150999999</c:v>
                </c:pt>
                <c:pt idx="1713">
                  <c:v>-5.6884134827999997</c:v>
                </c:pt>
                <c:pt idx="1714">
                  <c:v>3.7961780899000002</c:v>
                </c:pt>
                <c:pt idx="1715">
                  <c:v>-5.3312443080999996</c:v>
                </c:pt>
                <c:pt idx="1716">
                  <c:v>-6.8513177428000001</c:v>
                </c:pt>
                <c:pt idx="1717">
                  <c:v>-3.703869439</c:v>
                </c:pt>
                <c:pt idx="1718">
                  <c:v>2.3910828423999999</c:v>
                </c:pt>
                <c:pt idx="1719">
                  <c:v>4.7501804958999996</c:v>
                </c:pt>
                <c:pt idx="1720">
                  <c:v>-9.7408413301000003</c:v>
                </c:pt>
                <c:pt idx="1721">
                  <c:v>4.1178367101999998</c:v>
                </c:pt>
                <c:pt idx="1722">
                  <c:v>0.83043098979999996</c:v>
                </c:pt>
                <c:pt idx="1723">
                  <c:v>-9.2607677914999993</c:v>
                </c:pt>
                <c:pt idx="1724">
                  <c:v>-4.9450639095</c:v>
                </c:pt>
                <c:pt idx="1725">
                  <c:v>-11.5468920704</c:v>
                </c:pt>
                <c:pt idx="1726">
                  <c:v>-9.4259604479999997</c:v>
                </c:pt>
                <c:pt idx="1727">
                  <c:v>3.3573560582000002</c:v>
                </c:pt>
                <c:pt idx="1728">
                  <c:v>1.9854211234000001</c:v>
                </c:pt>
                <c:pt idx="1729">
                  <c:v>-9.0222903040000002</c:v>
                </c:pt>
                <c:pt idx="1730">
                  <c:v>4.7458992240000004</c:v>
                </c:pt>
                <c:pt idx="1731">
                  <c:v>-4.0273309674000002</c:v>
                </c:pt>
                <c:pt idx="1732">
                  <c:v>-11.423735495100001</c:v>
                </c:pt>
                <c:pt idx="1733">
                  <c:v>3.714126303</c:v>
                </c:pt>
                <c:pt idx="1734">
                  <c:v>-3.8045739375999998</c:v>
                </c:pt>
                <c:pt idx="1735">
                  <c:v>-7.5684556479999996</c:v>
                </c:pt>
                <c:pt idx="1736">
                  <c:v>-5.6444419763000004</c:v>
                </c:pt>
                <c:pt idx="1737">
                  <c:v>-5.9741541266000002</c:v>
                </c:pt>
                <c:pt idx="1738">
                  <c:v>-3.2021088629999999</c:v>
                </c:pt>
                <c:pt idx="1739">
                  <c:v>-11.442160124800001</c:v>
                </c:pt>
                <c:pt idx="1740">
                  <c:v>-4.9906436653000004</c:v>
                </c:pt>
                <c:pt idx="1741">
                  <c:v>1.6290231580000001</c:v>
                </c:pt>
                <c:pt idx="1742">
                  <c:v>3.3478464458000001</c:v>
                </c:pt>
                <c:pt idx="1743">
                  <c:v>-5.4656847331999998</c:v>
                </c:pt>
                <c:pt idx="1744">
                  <c:v>-6.4796900356</c:v>
                </c:pt>
                <c:pt idx="1745">
                  <c:v>-6.8545603394999999</c:v>
                </c:pt>
                <c:pt idx="1746">
                  <c:v>-9.9319074340999993</c:v>
                </c:pt>
                <c:pt idx="1747">
                  <c:v>-10.367632872</c:v>
                </c:pt>
                <c:pt idx="1748">
                  <c:v>-3.5711124225000002</c:v>
                </c:pt>
                <c:pt idx="1749">
                  <c:v>-7.8953417308000002</c:v>
                </c:pt>
                <c:pt idx="1750">
                  <c:v>-8.9790383713999997</c:v>
                </c:pt>
                <c:pt idx="1751">
                  <c:v>-8.8838146293999998</c:v>
                </c:pt>
                <c:pt idx="1752">
                  <c:v>4.4973352267999998</c:v>
                </c:pt>
                <c:pt idx="1753">
                  <c:v>-5.8328113501000001</c:v>
                </c:pt>
                <c:pt idx="1754">
                  <c:v>2.2329126672999999</c:v>
                </c:pt>
                <c:pt idx="1755">
                  <c:v>-3.1515439046</c:v>
                </c:pt>
                <c:pt idx="1756">
                  <c:v>5.1984480906000003</c:v>
                </c:pt>
                <c:pt idx="1757">
                  <c:v>2.7550746912999999</c:v>
                </c:pt>
                <c:pt idx="1758">
                  <c:v>-5.0272842798999999</c:v>
                </c:pt>
                <c:pt idx="1759">
                  <c:v>-9.7779311968999991</c:v>
                </c:pt>
                <c:pt idx="1760">
                  <c:v>-5.3930935594999996</c:v>
                </c:pt>
                <c:pt idx="1761">
                  <c:v>1.6907412146</c:v>
                </c:pt>
                <c:pt idx="1762">
                  <c:v>-4.7393445592000001</c:v>
                </c:pt>
                <c:pt idx="1763">
                  <c:v>-9.1090268708999993</c:v>
                </c:pt>
                <c:pt idx="1764">
                  <c:v>-8.8870791955000001</c:v>
                </c:pt>
                <c:pt idx="1765">
                  <c:v>-4.2209673089999997</c:v>
                </c:pt>
                <c:pt idx="1766">
                  <c:v>-10.738140532199999</c:v>
                </c:pt>
                <c:pt idx="1767">
                  <c:v>4.3752358147999999</c:v>
                </c:pt>
                <c:pt idx="1768">
                  <c:v>2.7845795311999999</c:v>
                </c:pt>
                <c:pt idx="1769">
                  <c:v>4.3707632418999998</c:v>
                </c:pt>
                <c:pt idx="1770">
                  <c:v>-8.4604227935999994</c:v>
                </c:pt>
                <c:pt idx="1771">
                  <c:v>-4.6913260965000001</c:v>
                </c:pt>
                <c:pt idx="1772">
                  <c:v>-9.1940468036999992</c:v>
                </c:pt>
                <c:pt idx="1773">
                  <c:v>-3.8754353020000001</c:v>
                </c:pt>
                <c:pt idx="1774">
                  <c:v>-9.3398233785000002</c:v>
                </c:pt>
                <c:pt idx="1775">
                  <c:v>3.1712300179000001</c:v>
                </c:pt>
                <c:pt idx="1776">
                  <c:v>-8.5637777278999998</c:v>
                </c:pt>
                <c:pt idx="1777">
                  <c:v>-9.0866304164000002</c:v>
                </c:pt>
                <c:pt idx="1778">
                  <c:v>1.0696048079</c:v>
                </c:pt>
                <c:pt idx="1779">
                  <c:v>-5.8651212092999998</c:v>
                </c:pt>
                <c:pt idx="1780">
                  <c:v>4.1683745785999999</c:v>
                </c:pt>
                <c:pt idx="1781">
                  <c:v>3.1441170568999999</c:v>
                </c:pt>
                <c:pt idx="1782">
                  <c:v>-4.4051637477999996</c:v>
                </c:pt>
                <c:pt idx="1783">
                  <c:v>-6.3783379589000004</c:v>
                </c:pt>
                <c:pt idx="1784">
                  <c:v>-4.4410605049000003</c:v>
                </c:pt>
                <c:pt idx="1785">
                  <c:v>3.5798250471999999</c:v>
                </c:pt>
                <c:pt idx="1786">
                  <c:v>3.7225669666000001</c:v>
                </c:pt>
                <c:pt idx="1787">
                  <c:v>-9.0507961111000004</c:v>
                </c:pt>
                <c:pt idx="1788">
                  <c:v>-6.3785876186000001</c:v>
                </c:pt>
                <c:pt idx="1789">
                  <c:v>3.0729083661000001</c:v>
                </c:pt>
                <c:pt idx="1790">
                  <c:v>-3.8109192901000002</c:v>
                </c:pt>
                <c:pt idx="1791">
                  <c:v>-9.2840787675000005</c:v>
                </c:pt>
                <c:pt idx="1792">
                  <c:v>-6.3787340358</c:v>
                </c:pt>
                <c:pt idx="1793">
                  <c:v>-4.4244885893000001</c:v>
                </c:pt>
                <c:pt idx="1794">
                  <c:v>-9.1768419161000008</c:v>
                </c:pt>
                <c:pt idx="1795">
                  <c:v>-9.1219568106000004</c:v>
                </c:pt>
                <c:pt idx="1796">
                  <c:v>-5.7688193331999997</c:v>
                </c:pt>
                <c:pt idx="1797">
                  <c:v>-7.0245697091999997</c:v>
                </c:pt>
                <c:pt idx="1798">
                  <c:v>-10.6822241579</c:v>
                </c:pt>
                <c:pt idx="1799">
                  <c:v>3.5423744905999999</c:v>
                </c:pt>
                <c:pt idx="1800">
                  <c:v>3.3417508129</c:v>
                </c:pt>
                <c:pt idx="1801">
                  <c:v>-4.9339966396000001</c:v>
                </c:pt>
                <c:pt idx="1802">
                  <c:v>-10.770285320999999</c:v>
                </c:pt>
                <c:pt idx="1803">
                  <c:v>-8.7564021492999995</c:v>
                </c:pt>
                <c:pt idx="1804">
                  <c:v>-7.6571343169999997</c:v>
                </c:pt>
                <c:pt idx="1805">
                  <c:v>-4.2601736836999997</c:v>
                </c:pt>
                <c:pt idx="1806">
                  <c:v>3.1551113998</c:v>
                </c:pt>
                <c:pt idx="1807">
                  <c:v>2.2100310493999999</c:v>
                </c:pt>
                <c:pt idx="1808">
                  <c:v>4.3316119999999998</c:v>
                </c:pt>
                <c:pt idx="1809">
                  <c:v>3.2432831842000001</c:v>
                </c:pt>
                <c:pt idx="1810">
                  <c:v>5.0313369272999999</c:v>
                </c:pt>
                <c:pt idx="1811">
                  <c:v>-5.2401938778000003</c:v>
                </c:pt>
                <c:pt idx="1812">
                  <c:v>-5.1678263649999998</c:v>
                </c:pt>
                <c:pt idx="1813">
                  <c:v>-9.2631249765000003</c:v>
                </c:pt>
                <c:pt idx="1814">
                  <c:v>0.84033811970000005</c:v>
                </c:pt>
                <c:pt idx="1815">
                  <c:v>2.7005256785</c:v>
                </c:pt>
                <c:pt idx="1816">
                  <c:v>-10.678356915</c:v>
                </c:pt>
                <c:pt idx="1817">
                  <c:v>3.0073311673999998</c:v>
                </c:pt>
                <c:pt idx="1818">
                  <c:v>-4.2307013934000004</c:v>
                </c:pt>
                <c:pt idx="1819">
                  <c:v>-9.1997606072</c:v>
                </c:pt>
                <c:pt idx="1820">
                  <c:v>-4.1290729380000002</c:v>
                </c:pt>
                <c:pt idx="1821">
                  <c:v>-10.379146541500001</c:v>
                </c:pt>
                <c:pt idx="1822">
                  <c:v>-10.5154975608</c:v>
                </c:pt>
                <c:pt idx="1823">
                  <c:v>-9.8093947371999999</c:v>
                </c:pt>
                <c:pt idx="1824">
                  <c:v>2.8159271231999998</c:v>
                </c:pt>
                <c:pt idx="1825">
                  <c:v>4.2304381194999996</c:v>
                </c:pt>
                <c:pt idx="1826">
                  <c:v>4.3057284391000001</c:v>
                </c:pt>
                <c:pt idx="1827">
                  <c:v>1.6380906519</c:v>
                </c:pt>
                <c:pt idx="1828">
                  <c:v>-8.5691115773999993</c:v>
                </c:pt>
                <c:pt idx="1829">
                  <c:v>-10.490044839399999</c:v>
                </c:pt>
                <c:pt idx="1830">
                  <c:v>-4.6897899284999998</c:v>
                </c:pt>
                <c:pt idx="1831">
                  <c:v>2.7069704538999999</c:v>
                </c:pt>
                <c:pt idx="1832">
                  <c:v>3.9860098278999998</c:v>
                </c:pt>
                <c:pt idx="1833">
                  <c:v>-4.3897659689999999</c:v>
                </c:pt>
                <c:pt idx="1834">
                  <c:v>-10.0277380079</c:v>
                </c:pt>
                <c:pt idx="1835">
                  <c:v>-10.673178921</c:v>
                </c:pt>
                <c:pt idx="1836">
                  <c:v>-5.3545097460999997</c:v>
                </c:pt>
                <c:pt idx="1837">
                  <c:v>-9.2435243742999997</c:v>
                </c:pt>
                <c:pt idx="1838">
                  <c:v>4.9222223609000002</c:v>
                </c:pt>
                <c:pt idx="1839">
                  <c:v>-9.6485758995000008</c:v>
                </c:pt>
                <c:pt idx="1840">
                  <c:v>-8.6431054095000004</c:v>
                </c:pt>
                <c:pt idx="1841">
                  <c:v>-4.2782834229000004</c:v>
                </c:pt>
                <c:pt idx="1842">
                  <c:v>-2.6252605363999999</c:v>
                </c:pt>
                <c:pt idx="1843">
                  <c:v>2.7568657035999999</c:v>
                </c:pt>
                <c:pt idx="1844">
                  <c:v>2.7067336598999998</c:v>
                </c:pt>
                <c:pt idx="1845">
                  <c:v>-8.4438168530999995</c:v>
                </c:pt>
                <c:pt idx="1846">
                  <c:v>2.9682746429</c:v>
                </c:pt>
                <c:pt idx="1847">
                  <c:v>-4.5165153716999997</c:v>
                </c:pt>
                <c:pt idx="1848">
                  <c:v>3.0549536765999998</c:v>
                </c:pt>
                <c:pt idx="1849">
                  <c:v>-6.1510028753999997</c:v>
                </c:pt>
                <c:pt idx="1850">
                  <c:v>-4.871707786</c:v>
                </c:pt>
                <c:pt idx="1851">
                  <c:v>-5.1324420414</c:v>
                </c:pt>
                <c:pt idx="1852">
                  <c:v>-10.9426031767</c:v>
                </c:pt>
                <c:pt idx="1853">
                  <c:v>-10.147871072099999</c:v>
                </c:pt>
                <c:pt idx="1854">
                  <c:v>-9.5540138710000004</c:v>
                </c:pt>
                <c:pt idx="1855">
                  <c:v>-4.6174876708000001</c:v>
                </c:pt>
                <c:pt idx="1856">
                  <c:v>-5.3686005695999999</c:v>
                </c:pt>
                <c:pt idx="1857">
                  <c:v>1.9400821908000001</c:v>
                </c:pt>
                <c:pt idx="1858">
                  <c:v>-9.0618689327999995</c:v>
                </c:pt>
                <c:pt idx="1859">
                  <c:v>-3.8970799047</c:v>
                </c:pt>
                <c:pt idx="1860">
                  <c:v>3.4314755878000001</c:v>
                </c:pt>
                <c:pt idx="1861">
                  <c:v>-8.4976203651999995</c:v>
                </c:pt>
                <c:pt idx="1862">
                  <c:v>-5.2283268477</c:v>
                </c:pt>
                <c:pt idx="1863">
                  <c:v>-5.1155189827000003</c:v>
                </c:pt>
                <c:pt idx="1864">
                  <c:v>-8.9023711489000004</c:v>
                </c:pt>
                <c:pt idx="1865">
                  <c:v>3.3249962392999999</c:v>
                </c:pt>
                <c:pt idx="1866">
                  <c:v>-9.3281712923000004</c:v>
                </c:pt>
                <c:pt idx="1867">
                  <c:v>-8.0989936734000008</c:v>
                </c:pt>
                <c:pt idx="1868">
                  <c:v>-10.2361662221</c:v>
                </c:pt>
                <c:pt idx="1869">
                  <c:v>-7.8644618317999999</c:v>
                </c:pt>
                <c:pt idx="1870">
                  <c:v>1.9982575174999999</c:v>
                </c:pt>
                <c:pt idx="1871">
                  <c:v>3.6876797025000001</c:v>
                </c:pt>
                <c:pt idx="1872">
                  <c:v>-2.9306463701999999</c:v>
                </c:pt>
                <c:pt idx="1873">
                  <c:v>-3.7708422303</c:v>
                </c:pt>
                <c:pt idx="1874">
                  <c:v>2.0774696412</c:v>
                </c:pt>
                <c:pt idx="1875">
                  <c:v>3.0635737449999998</c:v>
                </c:pt>
                <c:pt idx="1876">
                  <c:v>-5.1559208352999999</c:v>
                </c:pt>
                <c:pt idx="1877">
                  <c:v>-5.5037298022999996</c:v>
                </c:pt>
                <c:pt idx="1878">
                  <c:v>3.3058987054000002</c:v>
                </c:pt>
                <c:pt idx="1879">
                  <c:v>-8.3632435277999999</c:v>
                </c:pt>
                <c:pt idx="1880">
                  <c:v>-9.5740241864000009</c:v>
                </c:pt>
                <c:pt idx="1881">
                  <c:v>-5.1221682473000003</c:v>
                </c:pt>
                <c:pt idx="1882">
                  <c:v>-11.1704566635</c:v>
                </c:pt>
                <c:pt idx="1883">
                  <c:v>-3.4162844805999999</c:v>
                </c:pt>
                <c:pt idx="1884">
                  <c:v>-9.4698333334000004</c:v>
                </c:pt>
                <c:pt idx="1885">
                  <c:v>5.1472429039999996</c:v>
                </c:pt>
                <c:pt idx="1886">
                  <c:v>-9.9822496190999992</c:v>
                </c:pt>
                <c:pt idx="1887">
                  <c:v>-4.9824163850999996</c:v>
                </c:pt>
                <c:pt idx="1888">
                  <c:v>-4.8698326179000002</c:v>
                </c:pt>
                <c:pt idx="1889">
                  <c:v>3.6263769704</c:v>
                </c:pt>
                <c:pt idx="1890">
                  <c:v>-9.6149808674999999</c:v>
                </c:pt>
                <c:pt idx="1891">
                  <c:v>-2.5208260152999999</c:v>
                </c:pt>
                <c:pt idx="1892">
                  <c:v>4.7569696444999998</c:v>
                </c:pt>
                <c:pt idx="1893">
                  <c:v>-9.8360067506999993</c:v>
                </c:pt>
                <c:pt idx="1894">
                  <c:v>-4.7471682086999998</c:v>
                </c:pt>
                <c:pt idx="1895">
                  <c:v>-2.6974013380000001</c:v>
                </c:pt>
                <c:pt idx="1896">
                  <c:v>-5.3883733024999998</c:v>
                </c:pt>
                <c:pt idx="1897">
                  <c:v>-9.5536743484999995</c:v>
                </c:pt>
                <c:pt idx="1898">
                  <c:v>-6.7308444649999997</c:v>
                </c:pt>
                <c:pt idx="1899">
                  <c:v>-4.0983809509000002</c:v>
                </c:pt>
                <c:pt idx="1900">
                  <c:v>3.193047424</c:v>
                </c:pt>
                <c:pt idx="1901">
                  <c:v>-8.9518956877000004</c:v>
                </c:pt>
                <c:pt idx="1902">
                  <c:v>4.0214843552000001</c:v>
                </c:pt>
                <c:pt idx="1903">
                  <c:v>3.0912652165000001</c:v>
                </c:pt>
                <c:pt idx="1904">
                  <c:v>-3.4011287296999999</c:v>
                </c:pt>
                <c:pt idx="1905">
                  <c:v>3.3208238809999999</c:v>
                </c:pt>
                <c:pt idx="1906">
                  <c:v>4.1813029836000002</c:v>
                </c:pt>
                <c:pt idx="1907">
                  <c:v>3.6759956746000002</c:v>
                </c:pt>
                <c:pt idx="1908">
                  <c:v>4.5292930348000002</c:v>
                </c:pt>
                <c:pt idx="1909">
                  <c:v>-5.3278427720000003</c:v>
                </c:pt>
                <c:pt idx="1910">
                  <c:v>-8.8447646420999995</c:v>
                </c:pt>
                <c:pt idx="1911">
                  <c:v>-9.5805086828999997</c:v>
                </c:pt>
                <c:pt idx="1912">
                  <c:v>-8.0208983236000009</c:v>
                </c:pt>
                <c:pt idx="1913">
                  <c:v>-5.2567080132999999</c:v>
                </c:pt>
                <c:pt idx="1914">
                  <c:v>-7.8389100413000001</c:v>
                </c:pt>
                <c:pt idx="1915">
                  <c:v>-9.4647139008999996</c:v>
                </c:pt>
                <c:pt idx="1916">
                  <c:v>-6.1923964501000004</c:v>
                </c:pt>
                <c:pt idx="1917">
                  <c:v>-9.5033144582000002</c:v>
                </c:pt>
                <c:pt idx="1918">
                  <c:v>-8.259605938</c:v>
                </c:pt>
                <c:pt idx="1919">
                  <c:v>-11.0741076209</c:v>
                </c:pt>
                <c:pt idx="1920">
                  <c:v>-5.8826948612000001</c:v>
                </c:pt>
                <c:pt idx="1921">
                  <c:v>-3.3673363090000001</c:v>
                </c:pt>
                <c:pt idx="1922">
                  <c:v>-5.3457625116000003</c:v>
                </c:pt>
                <c:pt idx="1923">
                  <c:v>-9.6249938263000008</c:v>
                </c:pt>
                <c:pt idx="1924">
                  <c:v>-5.0974583957000004</c:v>
                </c:pt>
                <c:pt idx="1925">
                  <c:v>-10.382376629199999</c:v>
                </c:pt>
                <c:pt idx="1926">
                  <c:v>-8.8223701842000004</c:v>
                </c:pt>
                <c:pt idx="1927">
                  <c:v>-4.1633788597999999</c:v>
                </c:pt>
                <c:pt idx="1928">
                  <c:v>-8.7227225981000007</c:v>
                </c:pt>
                <c:pt idx="1929">
                  <c:v>2.9674345735999998</c:v>
                </c:pt>
                <c:pt idx="1930">
                  <c:v>-5.9157879239</c:v>
                </c:pt>
                <c:pt idx="1931">
                  <c:v>4.6790172118999998</c:v>
                </c:pt>
                <c:pt idx="1932">
                  <c:v>-10.471837534200001</c:v>
                </c:pt>
                <c:pt idx="1933">
                  <c:v>-5.4084031482999997</c:v>
                </c:pt>
                <c:pt idx="1934">
                  <c:v>-4.8715309433999998</c:v>
                </c:pt>
                <c:pt idx="1935">
                  <c:v>-5.2317859933999999</c:v>
                </c:pt>
                <c:pt idx="1936">
                  <c:v>5.5836088785999998</c:v>
                </c:pt>
                <c:pt idx="1937">
                  <c:v>-5.8239694345000004</c:v>
                </c:pt>
                <c:pt idx="1938">
                  <c:v>-5.2669943383</c:v>
                </c:pt>
                <c:pt idx="1939">
                  <c:v>-4.3939191933000004</c:v>
                </c:pt>
                <c:pt idx="1940">
                  <c:v>-3.9247102749999998</c:v>
                </c:pt>
                <c:pt idx="1941">
                  <c:v>-4.7144914281999997</c:v>
                </c:pt>
                <c:pt idx="1942">
                  <c:v>-9.3455488185999993</c:v>
                </c:pt>
                <c:pt idx="1943">
                  <c:v>-5.5111684833999997</c:v>
                </c:pt>
                <c:pt idx="1944">
                  <c:v>-4.5616413054000002</c:v>
                </c:pt>
                <c:pt idx="1945">
                  <c:v>3.8658652898999999</c:v>
                </c:pt>
                <c:pt idx="1946">
                  <c:v>-4.0451826356999998</c:v>
                </c:pt>
                <c:pt idx="1947">
                  <c:v>5.6741439834999996</c:v>
                </c:pt>
                <c:pt idx="1948">
                  <c:v>-9.2021432521000008</c:v>
                </c:pt>
                <c:pt idx="1949">
                  <c:v>-9.4807563755000004</c:v>
                </c:pt>
                <c:pt idx="1950">
                  <c:v>2.7095548734000001</c:v>
                </c:pt>
                <c:pt idx="1951">
                  <c:v>-9.1451468644999991</c:v>
                </c:pt>
                <c:pt idx="1952">
                  <c:v>-8.2582094198</c:v>
                </c:pt>
                <c:pt idx="1953">
                  <c:v>-5.0265147659</c:v>
                </c:pt>
                <c:pt idx="1954">
                  <c:v>2.3582512208000002</c:v>
                </c:pt>
                <c:pt idx="1955">
                  <c:v>-9.7953033547999997</c:v>
                </c:pt>
                <c:pt idx="1956">
                  <c:v>-3.1491623046999999</c:v>
                </c:pt>
                <c:pt idx="1957">
                  <c:v>-7.2371233845000003</c:v>
                </c:pt>
                <c:pt idx="1958">
                  <c:v>-5.6186229693999996</c:v>
                </c:pt>
                <c:pt idx="1959">
                  <c:v>4.2859029487000004</c:v>
                </c:pt>
                <c:pt idx="1960">
                  <c:v>-9.5771369502999999</c:v>
                </c:pt>
                <c:pt idx="1961">
                  <c:v>3.4962491775000002</c:v>
                </c:pt>
                <c:pt idx="1962">
                  <c:v>-8.9500051495000008</c:v>
                </c:pt>
                <c:pt idx="1963">
                  <c:v>-4.5779910767000001</c:v>
                </c:pt>
                <c:pt idx="1964">
                  <c:v>3.6631747443</c:v>
                </c:pt>
                <c:pt idx="1965">
                  <c:v>3.9342279805000002</c:v>
                </c:pt>
                <c:pt idx="1966">
                  <c:v>-7.9286569884000002</c:v>
                </c:pt>
                <c:pt idx="1967">
                  <c:v>-5.0586944679999997</c:v>
                </c:pt>
                <c:pt idx="1968">
                  <c:v>-3.4043920357999999</c:v>
                </c:pt>
                <c:pt idx="1969">
                  <c:v>-9.8833384846999994</c:v>
                </c:pt>
                <c:pt idx="1970">
                  <c:v>-6.2673503762999996</c:v>
                </c:pt>
                <c:pt idx="1971">
                  <c:v>-8.3911876111999995</c:v>
                </c:pt>
                <c:pt idx="1972">
                  <c:v>2.9575777132000001</c:v>
                </c:pt>
                <c:pt idx="1973">
                  <c:v>3.5668484793999999</c:v>
                </c:pt>
                <c:pt idx="1974">
                  <c:v>-11.0753504938</c:v>
                </c:pt>
                <c:pt idx="1975">
                  <c:v>-5.8959641288000002</c:v>
                </c:pt>
                <c:pt idx="1976">
                  <c:v>-9.0873428068000006</c:v>
                </c:pt>
                <c:pt idx="1977">
                  <c:v>-10.2127281951</c:v>
                </c:pt>
                <c:pt idx="1978">
                  <c:v>3.2133956127999999</c:v>
                </c:pt>
                <c:pt idx="1979">
                  <c:v>3.5289046616999999</c:v>
                </c:pt>
                <c:pt idx="1980">
                  <c:v>3.1642407143</c:v>
                </c:pt>
                <c:pt idx="1981">
                  <c:v>1.7841264483999999</c:v>
                </c:pt>
                <c:pt idx="1982">
                  <c:v>2.5372655419000001</c:v>
                </c:pt>
                <c:pt idx="1983">
                  <c:v>-9.5840774460000002</c:v>
                </c:pt>
                <c:pt idx="1984">
                  <c:v>-9.8414566840000006</c:v>
                </c:pt>
                <c:pt idx="1985">
                  <c:v>-9.1342630300999996</c:v>
                </c:pt>
                <c:pt idx="1986">
                  <c:v>-3.7499193463</c:v>
                </c:pt>
                <c:pt idx="1987">
                  <c:v>-6.1103092551999998</c:v>
                </c:pt>
                <c:pt idx="1988">
                  <c:v>3.7271780973999999</c:v>
                </c:pt>
                <c:pt idx="1989">
                  <c:v>3.7235777206999998</c:v>
                </c:pt>
                <c:pt idx="1990">
                  <c:v>4.6237126610999999</c:v>
                </c:pt>
                <c:pt idx="1991">
                  <c:v>3.6947193574999999</c:v>
                </c:pt>
                <c:pt idx="1992">
                  <c:v>4.0834876851999997</c:v>
                </c:pt>
                <c:pt idx="1993">
                  <c:v>-10.525817611400001</c:v>
                </c:pt>
                <c:pt idx="1994">
                  <c:v>1.9276354322</c:v>
                </c:pt>
                <c:pt idx="1995">
                  <c:v>5.0827144068000001</c:v>
                </c:pt>
                <c:pt idx="1996">
                  <c:v>-6.3369291216999999</c:v>
                </c:pt>
                <c:pt idx="1997">
                  <c:v>2.1158916510000001</c:v>
                </c:pt>
                <c:pt idx="1998">
                  <c:v>3.8875611154</c:v>
                </c:pt>
                <c:pt idx="1999">
                  <c:v>-9.4595294219999992</c:v>
                </c:pt>
                <c:pt idx="2000">
                  <c:v>-8.6641776583999999</c:v>
                </c:pt>
                <c:pt idx="2001">
                  <c:v>-9.3351126394000001</c:v>
                </c:pt>
                <c:pt idx="2002">
                  <c:v>-3.7840869219000002</c:v>
                </c:pt>
                <c:pt idx="2003">
                  <c:v>-8.7907662708000007</c:v>
                </c:pt>
                <c:pt idx="2004">
                  <c:v>3.6573291381000002</c:v>
                </c:pt>
                <c:pt idx="2005">
                  <c:v>1.6119529369000001</c:v>
                </c:pt>
                <c:pt idx="2006">
                  <c:v>-8.9465079259000007</c:v>
                </c:pt>
                <c:pt idx="2007">
                  <c:v>4.7567908291999998</c:v>
                </c:pt>
                <c:pt idx="2008">
                  <c:v>-5.743926417</c:v>
                </c:pt>
                <c:pt idx="2009">
                  <c:v>-8.9043028080000006</c:v>
                </c:pt>
                <c:pt idx="2010">
                  <c:v>-9.0748949374999999</c:v>
                </c:pt>
                <c:pt idx="2011">
                  <c:v>-8.7796601168000006</c:v>
                </c:pt>
                <c:pt idx="2012">
                  <c:v>3.9516721054000001</c:v>
                </c:pt>
                <c:pt idx="2013">
                  <c:v>1.5120156364999999</c:v>
                </c:pt>
                <c:pt idx="2014">
                  <c:v>-10.0635321089</c:v>
                </c:pt>
                <c:pt idx="2015">
                  <c:v>3.1631166998000002</c:v>
                </c:pt>
                <c:pt idx="2016">
                  <c:v>3.3222968550999998</c:v>
                </c:pt>
                <c:pt idx="2017">
                  <c:v>-4.5757558996999999</c:v>
                </c:pt>
                <c:pt idx="2018">
                  <c:v>3.8055664232000002</c:v>
                </c:pt>
                <c:pt idx="2019">
                  <c:v>-5.5393835191000003</c:v>
                </c:pt>
                <c:pt idx="2020">
                  <c:v>2.9793369853999998</c:v>
                </c:pt>
                <c:pt idx="2021">
                  <c:v>3.5684997773</c:v>
                </c:pt>
                <c:pt idx="2022">
                  <c:v>3.7651630761999999</c:v>
                </c:pt>
                <c:pt idx="2023">
                  <c:v>4.0591028996</c:v>
                </c:pt>
                <c:pt idx="2024">
                  <c:v>-10.142388091400001</c:v>
                </c:pt>
                <c:pt idx="2025">
                  <c:v>2.3611154537000001</c:v>
                </c:pt>
                <c:pt idx="2026">
                  <c:v>-7.3996472754999996</c:v>
                </c:pt>
                <c:pt idx="2027">
                  <c:v>-10.958569249</c:v>
                </c:pt>
                <c:pt idx="2028">
                  <c:v>-6.5519750402000003</c:v>
                </c:pt>
                <c:pt idx="2029">
                  <c:v>-3.8956319292999999</c:v>
                </c:pt>
                <c:pt idx="2030">
                  <c:v>3.1376481120999999</c:v>
                </c:pt>
                <c:pt idx="2031">
                  <c:v>-3.4179576869999999</c:v>
                </c:pt>
                <c:pt idx="2032">
                  <c:v>-7.0808418205999999</c:v>
                </c:pt>
                <c:pt idx="2033">
                  <c:v>-8.9912149041999996</c:v>
                </c:pt>
                <c:pt idx="2034">
                  <c:v>3.502004983</c:v>
                </c:pt>
                <c:pt idx="2035">
                  <c:v>-9.5718034079999992</c:v>
                </c:pt>
                <c:pt idx="2036">
                  <c:v>1.7689949870999999</c:v>
                </c:pt>
                <c:pt idx="2037">
                  <c:v>-5.0068303388000004</c:v>
                </c:pt>
                <c:pt idx="2038">
                  <c:v>-5.0211931213999996</c:v>
                </c:pt>
                <c:pt idx="2039">
                  <c:v>-4.3734716671999996</c:v>
                </c:pt>
                <c:pt idx="2040">
                  <c:v>3.2562291067000002</c:v>
                </c:pt>
                <c:pt idx="2041">
                  <c:v>-4.9231642778999998</c:v>
                </c:pt>
                <c:pt idx="2042">
                  <c:v>3.2836993460000001</c:v>
                </c:pt>
                <c:pt idx="2043">
                  <c:v>3.4320267901000001</c:v>
                </c:pt>
                <c:pt idx="2044">
                  <c:v>3.7304154407999999</c:v>
                </c:pt>
                <c:pt idx="2045">
                  <c:v>-4.8680345950000001</c:v>
                </c:pt>
                <c:pt idx="2046">
                  <c:v>3.3350728274999999</c:v>
                </c:pt>
                <c:pt idx="2047">
                  <c:v>3.8639231334000002</c:v>
                </c:pt>
                <c:pt idx="2048">
                  <c:v>-10.775811347599999</c:v>
                </c:pt>
                <c:pt idx="2049">
                  <c:v>-8.7997192915000007</c:v>
                </c:pt>
                <c:pt idx="2050">
                  <c:v>2.6004820066000001</c:v>
                </c:pt>
                <c:pt idx="2051">
                  <c:v>-8.9487622922999996</c:v>
                </c:pt>
                <c:pt idx="2052">
                  <c:v>4.3128592395999998</c:v>
                </c:pt>
                <c:pt idx="2053">
                  <c:v>-5.1500348369999998</c:v>
                </c:pt>
                <c:pt idx="2054">
                  <c:v>3.3255333648000001</c:v>
                </c:pt>
                <c:pt idx="2055">
                  <c:v>-8.2974881440000008</c:v>
                </c:pt>
                <c:pt idx="2056">
                  <c:v>-9.0863638498999997</c:v>
                </c:pt>
                <c:pt idx="2057">
                  <c:v>4.4171813965000002</c:v>
                </c:pt>
                <c:pt idx="2058">
                  <c:v>-10.0527567859</c:v>
                </c:pt>
                <c:pt idx="2059">
                  <c:v>-11.1589989585</c:v>
                </c:pt>
                <c:pt idx="2060">
                  <c:v>2.1481623288999998</c:v>
                </c:pt>
                <c:pt idx="2061">
                  <c:v>-5.8658137486999999</c:v>
                </c:pt>
                <c:pt idx="2062">
                  <c:v>-6.5722804256999998</c:v>
                </c:pt>
                <c:pt idx="2063">
                  <c:v>-9.2970868519999996</c:v>
                </c:pt>
                <c:pt idx="2064">
                  <c:v>-5.7121535120000004</c:v>
                </c:pt>
                <c:pt idx="2065">
                  <c:v>-4.2758118740000004</c:v>
                </c:pt>
                <c:pt idx="2066">
                  <c:v>-7.3056768126999998</c:v>
                </c:pt>
                <c:pt idx="2067">
                  <c:v>-4.4642648596000001</c:v>
                </c:pt>
                <c:pt idx="2068">
                  <c:v>-5.0661495023000001</c:v>
                </c:pt>
                <c:pt idx="2069">
                  <c:v>-4.6876582813000001</c:v>
                </c:pt>
                <c:pt idx="2070">
                  <c:v>2.9281880194999999</c:v>
                </c:pt>
                <c:pt idx="2071">
                  <c:v>-9.6293436135999997</c:v>
                </c:pt>
                <c:pt idx="2072">
                  <c:v>2.2153207807999999</c:v>
                </c:pt>
                <c:pt idx="2073">
                  <c:v>5.1178734823000003</c:v>
                </c:pt>
                <c:pt idx="2074">
                  <c:v>1.3530815261</c:v>
                </c:pt>
                <c:pt idx="2075">
                  <c:v>-4.9888522644000002</c:v>
                </c:pt>
                <c:pt idx="2076">
                  <c:v>-4.5484600851000003</c:v>
                </c:pt>
                <c:pt idx="2077">
                  <c:v>-5.8743042528</c:v>
                </c:pt>
                <c:pt idx="2078">
                  <c:v>-5.62559509</c:v>
                </c:pt>
                <c:pt idx="2079">
                  <c:v>-2.9027775012000001</c:v>
                </c:pt>
                <c:pt idx="2080">
                  <c:v>-8.6059574313000002</c:v>
                </c:pt>
                <c:pt idx="2081">
                  <c:v>3.5454128832</c:v>
                </c:pt>
                <c:pt idx="2082">
                  <c:v>2.7527372852999998</c:v>
                </c:pt>
                <c:pt idx="2083">
                  <c:v>-4.4864537128000004</c:v>
                </c:pt>
                <c:pt idx="2084">
                  <c:v>2.1908549938999999</c:v>
                </c:pt>
                <c:pt idx="2085">
                  <c:v>4.8062935340999999</c:v>
                </c:pt>
                <c:pt idx="2086">
                  <c:v>-9.2696139724000002</c:v>
                </c:pt>
                <c:pt idx="2087">
                  <c:v>-9.8930121431</c:v>
                </c:pt>
                <c:pt idx="2088">
                  <c:v>4.0523150638000001</c:v>
                </c:pt>
                <c:pt idx="2089">
                  <c:v>-5.6203381755999997</c:v>
                </c:pt>
                <c:pt idx="2090">
                  <c:v>3.5171632417000001</c:v>
                </c:pt>
                <c:pt idx="2091">
                  <c:v>3.3393582005</c:v>
                </c:pt>
                <c:pt idx="2092">
                  <c:v>3.6587164803999999</c:v>
                </c:pt>
                <c:pt idx="2093">
                  <c:v>1.4785274219</c:v>
                </c:pt>
                <c:pt idx="2094">
                  <c:v>-8.7553773670999995</c:v>
                </c:pt>
                <c:pt idx="2095">
                  <c:v>-5.3334645362000002</c:v>
                </c:pt>
                <c:pt idx="2096">
                  <c:v>-10.520582982800001</c:v>
                </c:pt>
                <c:pt idx="2097">
                  <c:v>-9.2047906177000005</c:v>
                </c:pt>
                <c:pt idx="2098">
                  <c:v>-7.781616509</c:v>
                </c:pt>
                <c:pt idx="2099">
                  <c:v>-8.6351457503999995</c:v>
                </c:pt>
                <c:pt idx="2100">
                  <c:v>-9.5450065613999993</c:v>
                </c:pt>
                <c:pt idx="2101">
                  <c:v>-5.4111324940000003</c:v>
                </c:pt>
                <c:pt idx="2102">
                  <c:v>-5.0762117493999996</c:v>
                </c:pt>
                <c:pt idx="2103">
                  <c:v>3.0530456035000002</c:v>
                </c:pt>
                <c:pt idx="2104">
                  <c:v>4.2050371899999996</c:v>
                </c:pt>
                <c:pt idx="2105">
                  <c:v>-3.0250870755000001</c:v>
                </c:pt>
                <c:pt idx="2106">
                  <c:v>-8.9893962980000008</c:v>
                </c:pt>
                <c:pt idx="2107">
                  <c:v>-4.7540099232999999</c:v>
                </c:pt>
                <c:pt idx="2108">
                  <c:v>-9.1140425302000008</c:v>
                </c:pt>
                <c:pt idx="2109">
                  <c:v>-4.7944629941999999</c:v>
                </c:pt>
                <c:pt idx="2110">
                  <c:v>-10.804488448100001</c:v>
                </c:pt>
                <c:pt idx="2111">
                  <c:v>-9.8498969562000003</c:v>
                </c:pt>
                <c:pt idx="2112">
                  <c:v>-9.3982841181999994</c:v>
                </c:pt>
                <c:pt idx="2113">
                  <c:v>-8.3081139855000004</c:v>
                </c:pt>
                <c:pt idx="2114">
                  <c:v>4.2469825492000002</c:v>
                </c:pt>
                <c:pt idx="2115">
                  <c:v>-6.9255734087</c:v>
                </c:pt>
                <c:pt idx="2116">
                  <c:v>4.2582803361000003</c:v>
                </c:pt>
                <c:pt idx="2117">
                  <c:v>-10.377719819299999</c:v>
                </c:pt>
                <c:pt idx="2118">
                  <c:v>3.9127406548999999</c:v>
                </c:pt>
                <c:pt idx="2119">
                  <c:v>-5.9274018808999998</c:v>
                </c:pt>
                <c:pt idx="2120">
                  <c:v>-5.1532517006000003</c:v>
                </c:pt>
                <c:pt idx="2121">
                  <c:v>3.1565305480000001</c:v>
                </c:pt>
                <c:pt idx="2122">
                  <c:v>5.4931861211999999</c:v>
                </c:pt>
                <c:pt idx="2123">
                  <c:v>2.7346230449000002</c:v>
                </c:pt>
                <c:pt idx="2124">
                  <c:v>-9.7800310274999998</c:v>
                </c:pt>
                <c:pt idx="2125">
                  <c:v>-4.6731966905000002</c:v>
                </c:pt>
                <c:pt idx="2126">
                  <c:v>-9.6882983733000003</c:v>
                </c:pt>
                <c:pt idx="2127">
                  <c:v>-4.7348055696999998</c:v>
                </c:pt>
                <c:pt idx="2128">
                  <c:v>-8.7800528587999995</c:v>
                </c:pt>
                <c:pt idx="2129">
                  <c:v>3.8116471928000002</c:v>
                </c:pt>
                <c:pt idx="2130">
                  <c:v>-2.9550690458000002</c:v>
                </c:pt>
                <c:pt idx="2131">
                  <c:v>-4.2472723616000003</c:v>
                </c:pt>
                <c:pt idx="2132">
                  <c:v>-11.1362292112</c:v>
                </c:pt>
                <c:pt idx="2133">
                  <c:v>3.6842921796999999</c:v>
                </c:pt>
                <c:pt idx="2134">
                  <c:v>-1.5643852964</c:v>
                </c:pt>
                <c:pt idx="2135">
                  <c:v>-5.3547111270999999</c:v>
                </c:pt>
                <c:pt idx="2136">
                  <c:v>2.5999939711</c:v>
                </c:pt>
                <c:pt idx="2137">
                  <c:v>-8.9940328586000007</c:v>
                </c:pt>
                <c:pt idx="2138">
                  <c:v>2.6127270262</c:v>
                </c:pt>
                <c:pt idx="2139">
                  <c:v>-4.5870950891</c:v>
                </c:pt>
                <c:pt idx="2140">
                  <c:v>-10.783980125799999</c:v>
                </c:pt>
                <c:pt idx="2141">
                  <c:v>-5.5127174423999996</c:v>
                </c:pt>
                <c:pt idx="2142">
                  <c:v>-9.9907515630999999</c:v>
                </c:pt>
                <c:pt idx="2143">
                  <c:v>-6.4995484288999998</c:v>
                </c:pt>
                <c:pt idx="2144">
                  <c:v>-5.4728766955000001</c:v>
                </c:pt>
                <c:pt idx="2145">
                  <c:v>-4.5273247946000001</c:v>
                </c:pt>
                <c:pt idx="2146">
                  <c:v>-9.9192670746000005</c:v>
                </c:pt>
                <c:pt idx="2147">
                  <c:v>-10.9017610635</c:v>
                </c:pt>
                <c:pt idx="2148">
                  <c:v>4.3741478695999998</c:v>
                </c:pt>
                <c:pt idx="2149">
                  <c:v>-10.256005972000001</c:v>
                </c:pt>
                <c:pt idx="2150">
                  <c:v>4.1513913982000004</c:v>
                </c:pt>
                <c:pt idx="2151">
                  <c:v>-6.7965966343000002</c:v>
                </c:pt>
                <c:pt idx="2152">
                  <c:v>-8.7812788718999997</c:v>
                </c:pt>
                <c:pt idx="2153">
                  <c:v>1.9748209837999999</c:v>
                </c:pt>
                <c:pt idx="2154">
                  <c:v>3.0570207620000001</c:v>
                </c:pt>
                <c:pt idx="2155">
                  <c:v>-7.6226846669999997</c:v>
                </c:pt>
                <c:pt idx="2156">
                  <c:v>-5.3766334250999996</c:v>
                </c:pt>
                <c:pt idx="2157">
                  <c:v>-6.1538081468000003</c:v>
                </c:pt>
                <c:pt idx="2158">
                  <c:v>-8.2018611828000001</c:v>
                </c:pt>
                <c:pt idx="2159">
                  <c:v>-10.992420942700001</c:v>
                </c:pt>
                <c:pt idx="2160">
                  <c:v>-2.9270251853999998</c:v>
                </c:pt>
                <c:pt idx="2161">
                  <c:v>-9.4365435516999998</c:v>
                </c:pt>
                <c:pt idx="2162">
                  <c:v>-4.4848093987000004</c:v>
                </c:pt>
                <c:pt idx="2163">
                  <c:v>-4.3969217469000004</c:v>
                </c:pt>
                <c:pt idx="2164">
                  <c:v>-3.7653451387999999</c:v>
                </c:pt>
                <c:pt idx="2165">
                  <c:v>-3.5848534726999999</c:v>
                </c:pt>
                <c:pt idx="2166">
                  <c:v>-3.8746535775000002</c:v>
                </c:pt>
                <c:pt idx="2167">
                  <c:v>-5.3185128002999997</c:v>
                </c:pt>
                <c:pt idx="2168">
                  <c:v>-3.8328683956999998</c:v>
                </c:pt>
                <c:pt idx="2169">
                  <c:v>-8.0520595947999993</c:v>
                </c:pt>
                <c:pt idx="2170">
                  <c:v>-5.2976325768999999</c:v>
                </c:pt>
                <c:pt idx="2171">
                  <c:v>-9.7056283482999994</c:v>
                </c:pt>
                <c:pt idx="2172">
                  <c:v>-6.1724706901999999</c:v>
                </c:pt>
                <c:pt idx="2173">
                  <c:v>-7.4414349568000002</c:v>
                </c:pt>
                <c:pt idx="2174">
                  <c:v>-9.5961866911999998</c:v>
                </c:pt>
                <c:pt idx="2175">
                  <c:v>-6.0037766247000004</c:v>
                </c:pt>
                <c:pt idx="2176">
                  <c:v>1.8952444482999999</c:v>
                </c:pt>
                <c:pt idx="2177">
                  <c:v>-4.4603051921999999</c:v>
                </c:pt>
                <c:pt idx="2178">
                  <c:v>-9.1732559200000008</c:v>
                </c:pt>
                <c:pt idx="2179">
                  <c:v>-8.9143978371999992</c:v>
                </c:pt>
                <c:pt idx="2180">
                  <c:v>-11.070130451400001</c:v>
                </c:pt>
                <c:pt idx="2181">
                  <c:v>-6.0141762720000003</c:v>
                </c:pt>
                <c:pt idx="2182">
                  <c:v>-5.2945773266999998</c:v>
                </c:pt>
                <c:pt idx="2183">
                  <c:v>-9.0177875678999992</c:v>
                </c:pt>
                <c:pt idx="2184">
                  <c:v>-8.8015983802999997</c:v>
                </c:pt>
                <c:pt idx="2185">
                  <c:v>-4.8579748681000003</c:v>
                </c:pt>
                <c:pt idx="2186">
                  <c:v>-0.18262412610000001</c:v>
                </c:pt>
                <c:pt idx="2187">
                  <c:v>6.0389914808</c:v>
                </c:pt>
                <c:pt idx="2188">
                  <c:v>-4.0044981154999997</c:v>
                </c:pt>
                <c:pt idx="2189">
                  <c:v>-9.2952263365000007</c:v>
                </c:pt>
                <c:pt idx="2190">
                  <c:v>-5.2290357823000004</c:v>
                </c:pt>
                <c:pt idx="2191">
                  <c:v>-8.5614783622000008</c:v>
                </c:pt>
                <c:pt idx="2192">
                  <c:v>3.3682061497000002</c:v>
                </c:pt>
                <c:pt idx="2193">
                  <c:v>2.9401719123999999</c:v>
                </c:pt>
                <c:pt idx="2194">
                  <c:v>-4.8596123016000004</c:v>
                </c:pt>
                <c:pt idx="2195">
                  <c:v>-5.1197981582000001</c:v>
                </c:pt>
                <c:pt idx="2196">
                  <c:v>-8.8119614504000001</c:v>
                </c:pt>
                <c:pt idx="2197">
                  <c:v>-12.137403965200001</c:v>
                </c:pt>
                <c:pt idx="2198">
                  <c:v>-5.1838008594999998</c:v>
                </c:pt>
                <c:pt idx="2199">
                  <c:v>-8.7690251630000002</c:v>
                </c:pt>
                <c:pt idx="2200">
                  <c:v>4.0732193884000001</c:v>
                </c:pt>
                <c:pt idx="2201">
                  <c:v>3.0778272584000002</c:v>
                </c:pt>
                <c:pt idx="2202">
                  <c:v>3.2418196950999998</c:v>
                </c:pt>
                <c:pt idx="2203">
                  <c:v>1.4077988179000001</c:v>
                </c:pt>
                <c:pt idx="2204">
                  <c:v>-10.323361369900001</c:v>
                </c:pt>
                <c:pt idx="2205">
                  <c:v>2.5472176796000001</c:v>
                </c:pt>
                <c:pt idx="2206">
                  <c:v>-9.3707333953000003</c:v>
                </c:pt>
                <c:pt idx="2207">
                  <c:v>3.2021670461</c:v>
                </c:pt>
                <c:pt idx="2208">
                  <c:v>-4.6796332048</c:v>
                </c:pt>
                <c:pt idx="2209">
                  <c:v>-10.039680585999999</c:v>
                </c:pt>
                <c:pt idx="2210">
                  <c:v>4.1769325606000001</c:v>
                </c:pt>
                <c:pt idx="2211">
                  <c:v>2.2636797856999999</c:v>
                </c:pt>
                <c:pt idx="2212">
                  <c:v>-9.7915921853000008</c:v>
                </c:pt>
                <c:pt idx="2213">
                  <c:v>-10.2446897396</c:v>
                </c:pt>
                <c:pt idx="2214">
                  <c:v>-8.6590454930000007</c:v>
                </c:pt>
                <c:pt idx="2215">
                  <c:v>4.1360443849999999</c:v>
                </c:pt>
                <c:pt idx="2216">
                  <c:v>2.6199284852</c:v>
                </c:pt>
                <c:pt idx="2217">
                  <c:v>-8.4574591949000002</c:v>
                </c:pt>
                <c:pt idx="2218">
                  <c:v>-10.1841669574</c:v>
                </c:pt>
                <c:pt idx="2219">
                  <c:v>-8.6530659436999997</c:v>
                </c:pt>
                <c:pt idx="2220">
                  <c:v>-8.8340385012000002</c:v>
                </c:pt>
                <c:pt idx="2221">
                  <c:v>-3.9435416213000001</c:v>
                </c:pt>
                <c:pt idx="2222">
                  <c:v>1.980273143</c:v>
                </c:pt>
                <c:pt idx="2223">
                  <c:v>2.0730348172999999</c:v>
                </c:pt>
                <c:pt idx="2224">
                  <c:v>-6.5639634817000001</c:v>
                </c:pt>
                <c:pt idx="2225">
                  <c:v>-5.1563565869000003</c:v>
                </c:pt>
                <c:pt idx="2226">
                  <c:v>5.4743283388000004</c:v>
                </c:pt>
                <c:pt idx="2227">
                  <c:v>2.5490839637999998</c:v>
                </c:pt>
                <c:pt idx="2228">
                  <c:v>-8.6946544448999994</c:v>
                </c:pt>
                <c:pt idx="2229">
                  <c:v>-10.0353804497</c:v>
                </c:pt>
                <c:pt idx="2230">
                  <c:v>3.8630217391000001</c:v>
                </c:pt>
                <c:pt idx="2231">
                  <c:v>-9.8201196789999994</c:v>
                </c:pt>
                <c:pt idx="2232">
                  <c:v>-3.3449239546</c:v>
                </c:pt>
                <c:pt idx="2233">
                  <c:v>-4.6659767818000004</c:v>
                </c:pt>
                <c:pt idx="2234">
                  <c:v>-9.6785748042000002</c:v>
                </c:pt>
                <c:pt idx="2235">
                  <c:v>-5.3317744398000002</c:v>
                </c:pt>
                <c:pt idx="2236">
                  <c:v>3.6218571698000002</c:v>
                </c:pt>
                <c:pt idx="2237">
                  <c:v>-5.7930723235999997</c:v>
                </c:pt>
                <c:pt idx="2238">
                  <c:v>-8.1045420236000005</c:v>
                </c:pt>
                <c:pt idx="2239">
                  <c:v>-3.1439181890999999</c:v>
                </c:pt>
                <c:pt idx="2240">
                  <c:v>-5.5944605663999996</c:v>
                </c:pt>
                <c:pt idx="2241">
                  <c:v>2.9497164726</c:v>
                </c:pt>
                <c:pt idx="2242">
                  <c:v>-9.6549445534</c:v>
                </c:pt>
                <c:pt idx="2243">
                  <c:v>2.4097999472999998</c:v>
                </c:pt>
                <c:pt idx="2244">
                  <c:v>-10.547767689100001</c:v>
                </c:pt>
                <c:pt idx="2245">
                  <c:v>-9.5181496419999991</c:v>
                </c:pt>
                <c:pt idx="2246">
                  <c:v>5.9855807074999996</c:v>
                </c:pt>
                <c:pt idx="2247">
                  <c:v>-8.8934536602000005</c:v>
                </c:pt>
                <c:pt idx="2248">
                  <c:v>6.3624434564000003</c:v>
                </c:pt>
                <c:pt idx="2249">
                  <c:v>2.5638991218</c:v>
                </c:pt>
                <c:pt idx="2250">
                  <c:v>-4.8888119132999996</c:v>
                </c:pt>
                <c:pt idx="2251">
                  <c:v>-4.8196400166000002</c:v>
                </c:pt>
                <c:pt idx="2252">
                  <c:v>-10.102688816800001</c:v>
                </c:pt>
                <c:pt idx="2253">
                  <c:v>-8.9243412036999992</c:v>
                </c:pt>
                <c:pt idx="2254">
                  <c:v>-7.1409396698999998</c:v>
                </c:pt>
                <c:pt idx="2255">
                  <c:v>2.9203226309999999</c:v>
                </c:pt>
                <c:pt idx="2256">
                  <c:v>-5.6615140424000003</c:v>
                </c:pt>
                <c:pt idx="2257">
                  <c:v>-5.7962196397000003</c:v>
                </c:pt>
                <c:pt idx="2258">
                  <c:v>-9.1608278398999996</c:v>
                </c:pt>
                <c:pt idx="2259">
                  <c:v>3.9528777061999998</c:v>
                </c:pt>
                <c:pt idx="2260">
                  <c:v>-4.5213297532999999</c:v>
                </c:pt>
                <c:pt idx="2261">
                  <c:v>-4.0171912738</c:v>
                </c:pt>
                <c:pt idx="2262">
                  <c:v>4.2735269020000004</c:v>
                </c:pt>
                <c:pt idx="2263">
                  <c:v>1.1186331056000001</c:v>
                </c:pt>
                <c:pt idx="2264">
                  <c:v>-8.9585249637000004</c:v>
                </c:pt>
                <c:pt idx="2265">
                  <c:v>-4.6844495301000002</c:v>
                </c:pt>
                <c:pt idx="2266">
                  <c:v>-2.9408647182999998</c:v>
                </c:pt>
                <c:pt idx="2267">
                  <c:v>-9.4527468668000001</c:v>
                </c:pt>
                <c:pt idx="2268">
                  <c:v>3.7598640355000001</c:v>
                </c:pt>
                <c:pt idx="2269">
                  <c:v>-4.9132396167000003</c:v>
                </c:pt>
                <c:pt idx="2270">
                  <c:v>-8.4389866700000002</c:v>
                </c:pt>
                <c:pt idx="2271">
                  <c:v>-7.8463067178000001</c:v>
                </c:pt>
                <c:pt idx="2272">
                  <c:v>-8.5480662454999994</c:v>
                </c:pt>
                <c:pt idx="2273">
                  <c:v>-3.8737727182000001</c:v>
                </c:pt>
                <c:pt idx="2274">
                  <c:v>-5.2199789066999998</c:v>
                </c:pt>
                <c:pt idx="2275">
                  <c:v>-3.8057554467000001</c:v>
                </c:pt>
                <c:pt idx="2276">
                  <c:v>-5.2560335383999996</c:v>
                </c:pt>
                <c:pt idx="2277">
                  <c:v>-6.6807815544000002</c:v>
                </c:pt>
                <c:pt idx="2278">
                  <c:v>2.8521286092999998</c:v>
                </c:pt>
                <c:pt idx="2279">
                  <c:v>2.2354630121999999</c:v>
                </c:pt>
                <c:pt idx="2280">
                  <c:v>2.4806130629999998</c:v>
                </c:pt>
                <c:pt idx="2281">
                  <c:v>-4.4331929684000002</c:v>
                </c:pt>
                <c:pt idx="2282">
                  <c:v>-9.6943832838000006</c:v>
                </c:pt>
                <c:pt idx="2283">
                  <c:v>-4.2594168502</c:v>
                </c:pt>
                <c:pt idx="2284">
                  <c:v>-4.1501267960000003</c:v>
                </c:pt>
                <c:pt idx="2285">
                  <c:v>-5.6379856743000003</c:v>
                </c:pt>
                <c:pt idx="2286">
                  <c:v>3.0349280828</c:v>
                </c:pt>
                <c:pt idx="2287">
                  <c:v>-10.1791276257</c:v>
                </c:pt>
                <c:pt idx="2288">
                  <c:v>2.9255979452999998</c:v>
                </c:pt>
                <c:pt idx="2289">
                  <c:v>-3.8828843971999998</c:v>
                </c:pt>
                <c:pt idx="2290">
                  <c:v>-8.8988354970000003</c:v>
                </c:pt>
                <c:pt idx="2291">
                  <c:v>-4.7451830778000001</c:v>
                </c:pt>
                <c:pt idx="2292">
                  <c:v>-4.6279748073000002</c:v>
                </c:pt>
                <c:pt idx="2293">
                  <c:v>-10.064637875500001</c:v>
                </c:pt>
                <c:pt idx="2294">
                  <c:v>-4.8912763586999999</c:v>
                </c:pt>
                <c:pt idx="2295">
                  <c:v>3.7911790450999998</c:v>
                </c:pt>
                <c:pt idx="2296">
                  <c:v>-3.4650256183999999</c:v>
                </c:pt>
                <c:pt idx="2297">
                  <c:v>3.5001700698999998</c:v>
                </c:pt>
                <c:pt idx="2298">
                  <c:v>-6.7387577810000003</c:v>
                </c:pt>
                <c:pt idx="2299">
                  <c:v>-8.6421398660000008</c:v>
                </c:pt>
                <c:pt idx="2300">
                  <c:v>2.6088132972999998</c:v>
                </c:pt>
                <c:pt idx="2301">
                  <c:v>-7.4381193537000003</c:v>
                </c:pt>
                <c:pt idx="2302">
                  <c:v>-4.9214638788</c:v>
                </c:pt>
                <c:pt idx="2303">
                  <c:v>-8.4204641980999995</c:v>
                </c:pt>
                <c:pt idx="2304">
                  <c:v>-7.9944598674999998</c:v>
                </c:pt>
                <c:pt idx="2305">
                  <c:v>-6.2819228601999999</c:v>
                </c:pt>
                <c:pt idx="2306">
                  <c:v>-7.4306599233000004</c:v>
                </c:pt>
                <c:pt idx="2307">
                  <c:v>-10.574184671299999</c:v>
                </c:pt>
                <c:pt idx="2308">
                  <c:v>-10.126924706400001</c:v>
                </c:pt>
                <c:pt idx="2309">
                  <c:v>-5.6348800379000004</c:v>
                </c:pt>
                <c:pt idx="2310">
                  <c:v>-5.3994749945000002</c:v>
                </c:pt>
                <c:pt idx="2311">
                  <c:v>-4.5194221571000002</c:v>
                </c:pt>
                <c:pt idx="2312">
                  <c:v>-10.4268196477</c:v>
                </c:pt>
                <c:pt idx="2313">
                  <c:v>2.6185554576999999</c:v>
                </c:pt>
                <c:pt idx="2314">
                  <c:v>5.5402288728000002</c:v>
                </c:pt>
                <c:pt idx="2315">
                  <c:v>3.3158732369999999</c:v>
                </c:pt>
                <c:pt idx="2316">
                  <c:v>-8.2737952675000006</c:v>
                </c:pt>
                <c:pt idx="2317">
                  <c:v>3.0339092509999999</c:v>
                </c:pt>
                <c:pt idx="2318">
                  <c:v>-8.6953692133999994</c:v>
                </c:pt>
                <c:pt idx="2319">
                  <c:v>3.3330448967000001</c:v>
                </c:pt>
                <c:pt idx="2320">
                  <c:v>-9.5400857927999994</c:v>
                </c:pt>
                <c:pt idx="2321">
                  <c:v>-9.4269244072999996</c:v>
                </c:pt>
                <c:pt idx="2322">
                  <c:v>-2.8751286725999998</c:v>
                </c:pt>
                <c:pt idx="2323">
                  <c:v>2.4418409353000001</c:v>
                </c:pt>
                <c:pt idx="2324">
                  <c:v>-10.869309703600001</c:v>
                </c:pt>
                <c:pt idx="2325">
                  <c:v>-5.5332309197000002</c:v>
                </c:pt>
                <c:pt idx="2326">
                  <c:v>-5.2311636539000004</c:v>
                </c:pt>
                <c:pt idx="2327">
                  <c:v>3.0100884664000001</c:v>
                </c:pt>
                <c:pt idx="2328">
                  <c:v>4.0700052622999996</c:v>
                </c:pt>
                <c:pt idx="2329">
                  <c:v>-11.5870312568</c:v>
                </c:pt>
                <c:pt idx="2330">
                  <c:v>-9.2128779114999997</c:v>
                </c:pt>
                <c:pt idx="2331">
                  <c:v>-4.1208592799000003</c:v>
                </c:pt>
                <c:pt idx="2332">
                  <c:v>-8.8931236621000007</c:v>
                </c:pt>
                <c:pt idx="2333">
                  <c:v>-9.1094871835000006</c:v>
                </c:pt>
                <c:pt idx="2334">
                  <c:v>-9.1232679715000007</c:v>
                </c:pt>
                <c:pt idx="2335">
                  <c:v>3.9014075734999998</c:v>
                </c:pt>
                <c:pt idx="2336">
                  <c:v>-10.004884836</c:v>
                </c:pt>
                <c:pt idx="2337">
                  <c:v>-6.3362027509000001</c:v>
                </c:pt>
                <c:pt idx="2338">
                  <c:v>-9.3144207543000004</c:v>
                </c:pt>
                <c:pt idx="2339">
                  <c:v>-7.2613596185000002</c:v>
                </c:pt>
                <c:pt idx="2340">
                  <c:v>-3.8400891544000002</c:v>
                </c:pt>
                <c:pt idx="2341">
                  <c:v>-3.2828061698000002</c:v>
                </c:pt>
                <c:pt idx="2342">
                  <c:v>4.5059718348000004</c:v>
                </c:pt>
                <c:pt idx="2343">
                  <c:v>-3.7444123248999999</c:v>
                </c:pt>
                <c:pt idx="2344">
                  <c:v>-3.1162729090000001</c:v>
                </c:pt>
                <c:pt idx="2345">
                  <c:v>-11.1369863384</c:v>
                </c:pt>
                <c:pt idx="2346">
                  <c:v>-5.2019103126999999</c:v>
                </c:pt>
                <c:pt idx="2347">
                  <c:v>-4.4913105442000001</c:v>
                </c:pt>
                <c:pt idx="2348">
                  <c:v>-10.888599620800001</c:v>
                </c:pt>
                <c:pt idx="2349">
                  <c:v>-5.3892368339000001</c:v>
                </c:pt>
                <c:pt idx="2350">
                  <c:v>2.8002794095999999</c:v>
                </c:pt>
                <c:pt idx="2351">
                  <c:v>-9.4807745836000006</c:v>
                </c:pt>
                <c:pt idx="2352">
                  <c:v>-5.9829303770999998</c:v>
                </c:pt>
                <c:pt idx="2353">
                  <c:v>-9.4767520953000002</c:v>
                </c:pt>
                <c:pt idx="2354">
                  <c:v>2.0870698237999998</c:v>
                </c:pt>
                <c:pt idx="2355">
                  <c:v>2.4851802608</c:v>
                </c:pt>
                <c:pt idx="2356">
                  <c:v>4.5444807164999999</c:v>
                </c:pt>
                <c:pt idx="2357">
                  <c:v>-9.2878329856999997</c:v>
                </c:pt>
                <c:pt idx="2358">
                  <c:v>-4.5101776500000001</c:v>
                </c:pt>
                <c:pt idx="2359">
                  <c:v>-9.8375187057000009</c:v>
                </c:pt>
                <c:pt idx="2360">
                  <c:v>-5.1288439122999998</c:v>
                </c:pt>
                <c:pt idx="2361">
                  <c:v>-10.4174082796</c:v>
                </c:pt>
                <c:pt idx="2362">
                  <c:v>-9.2573295112</c:v>
                </c:pt>
                <c:pt idx="2363">
                  <c:v>-4.2635208412000001</c:v>
                </c:pt>
                <c:pt idx="2364">
                  <c:v>-8.9931148934999996</c:v>
                </c:pt>
                <c:pt idx="2365">
                  <c:v>-3.0593004690000001</c:v>
                </c:pt>
                <c:pt idx="2366">
                  <c:v>-6.1679366596999996</c:v>
                </c:pt>
                <c:pt idx="2367">
                  <c:v>-3.5263234003999999</c:v>
                </c:pt>
                <c:pt idx="2368">
                  <c:v>-9.1519060300999993</c:v>
                </c:pt>
                <c:pt idx="2369">
                  <c:v>2.8049538246000001</c:v>
                </c:pt>
                <c:pt idx="2370">
                  <c:v>3.3311957228</c:v>
                </c:pt>
                <c:pt idx="2371">
                  <c:v>3.1924630504999998</c:v>
                </c:pt>
                <c:pt idx="2372">
                  <c:v>-3.7742392055999998</c:v>
                </c:pt>
                <c:pt idx="2373">
                  <c:v>2.9539312072000001</c:v>
                </c:pt>
                <c:pt idx="2374">
                  <c:v>-6.4855133236000002</c:v>
                </c:pt>
                <c:pt idx="2375">
                  <c:v>-3.6537887126999999</c:v>
                </c:pt>
                <c:pt idx="2376">
                  <c:v>-4.1702998462999998</c:v>
                </c:pt>
                <c:pt idx="2377">
                  <c:v>-8.9581320471999994</c:v>
                </c:pt>
                <c:pt idx="2378">
                  <c:v>5.1898845167000003</c:v>
                </c:pt>
                <c:pt idx="2379">
                  <c:v>-9.7750987517999999</c:v>
                </c:pt>
                <c:pt idx="2380">
                  <c:v>2.4271339443</c:v>
                </c:pt>
                <c:pt idx="2381">
                  <c:v>-4.5320916172999999</c:v>
                </c:pt>
                <c:pt idx="2382">
                  <c:v>-6.9603005730999996</c:v>
                </c:pt>
                <c:pt idx="2383">
                  <c:v>-4.2160195447</c:v>
                </c:pt>
                <c:pt idx="2384">
                  <c:v>-10.5432892199</c:v>
                </c:pt>
                <c:pt idx="2385">
                  <c:v>-4.1454731387999999</c:v>
                </c:pt>
                <c:pt idx="2386">
                  <c:v>3.1327904701999998</c:v>
                </c:pt>
                <c:pt idx="2387">
                  <c:v>-9.9119568527999995</c:v>
                </c:pt>
                <c:pt idx="2388">
                  <c:v>1.9113094791</c:v>
                </c:pt>
                <c:pt idx="2389">
                  <c:v>4.3195694584000002</c:v>
                </c:pt>
                <c:pt idx="2390">
                  <c:v>-5.7543799147000003</c:v>
                </c:pt>
                <c:pt idx="2391">
                  <c:v>-4.8661538681999996</c:v>
                </c:pt>
                <c:pt idx="2392">
                  <c:v>-10.187837250299999</c:v>
                </c:pt>
                <c:pt idx="2393">
                  <c:v>4.9283773991000004</c:v>
                </c:pt>
                <c:pt idx="2394">
                  <c:v>5.3201652071999996</c:v>
                </c:pt>
                <c:pt idx="2395">
                  <c:v>-5.9977769996000001</c:v>
                </c:pt>
                <c:pt idx="2396">
                  <c:v>-8.8895719929000006</c:v>
                </c:pt>
                <c:pt idx="2397">
                  <c:v>-8.2548314307999995</c:v>
                </c:pt>
                <c:pt idx="2398">
                  <c:v>5.1674478703000002</c:v>
                </c:pt>
                <c:pt idx="2399">
                  <c:v>-5.2108917936000001</c:v>
                </c:pt>
                <c:pt idx="2400">
                  <c:v>-5.1814794187000004</c:v>
                </c:pt>
                <c:pt idx="2401">
                  <c:v>-4.9153826690000004</c:v>
                </c:pt>
                <c:pt idx="2402">
                  <c:v>-10.020245087799999</c:v>
                </c:pt>
                <c:pt idx="2403">
                  <c:v>2.5812719180000001</c:v>
                </c:pt>
                <c:pt idx="2404">
                  <c:v>-8.9889206488000006</c:v>
                </c:pt>
                <c:pt idx="2405">
                  <c:v>-8.3004667490999999</c:v>
                </c:pt>
                <c:pt idx="2406">
                  <c:v>3.0381466488000002</c:v>
                </c:pt>
                <c:pt idx="2407">
                  <c:v>-8.5579109761000005</c:v>
                </c:pt>
                <c:pt idx="2408">
                  <c:v>2.8803110337</c:v>
                </c:pt>
                <c:pt idx="2409">
                  <c:v>-10.0391103063</c:v>
                </c:pt>
                <c:pt idx="2410">
                  <c:v>-6.8260664477999997</c:v>
                </c:pt>
                <c:pt idx="2411">
                  <c:v>3.7972343102999999</c:v>
                </c:pt>
                <c:pt idx="2412">
                  <c:v>3.7109595390000001</c:v>
                </c:pt>
                <c:pt idx="2413">
                  <c:v>-8.9613047577000007</c:v>
                </c:pt>
                <c:pt idx="2414">
                  <c:v>-6.2352573430999998</c:v>
                </c:pt>
                <c:pt idx="2415">
                  <c:v>4.3502623381000003</c:v>
                </c:pt>
                <c:pt idx="2416">
                  <c:v>-6.8085077634999998</c:v>
                </c:pt>
                <c:pt idx="2417">
                  <c:v>-5.1266433037999999</c:v>
                </c:pt>
                <c:pt idx="2418">
                  <c:v>-5.0367072946000002</c:v>
                </c:pt>
                <c:pt idx="2419">
                  <c:v>-10.6711681057</c:v>
                </c:pt>
                <c:pt idx="2420">
                  <c:v>3.3378284089000001</c:v>
                </c:pt>
                <c:pt idx="2421">
                  <c:v>-3.5578157699999999</c:v>
                </c:pt>
                <c:pt idx="2422">
                  <c:v>-9.7219886741000003</c:v>
                </c:pt>
                <c:pt idx="2423">
                  <c:v>-5.6939115885999998</c:v>
                </c:pt>
                <c:pt idx="2424">
                  <c:v>0.90701553010000002</c:v>
                </c:pt>
                <c:pt idx="2425">
                  <c:v>-3.8968771277999998</c:v>
                </c:pt>
                <c:pt idx="2426">
                  <c:v>-3.7603974485</c:v>
                </c:pt>
                <c:pt idx="2427">
                  <c:v>-4.0100858084000004</c:v>
                </c:pt>
                <c:pt idx="2428">
                  <c:v>-10.2109824571</c:v>
                </c:pt>
                <c:pt idx="2429">
                  <c:v>-9.8065728341000007</c:v>
                </c:pt>
                <c:pt idx="2430">
                  <c:v>4.3777101304999997</c:v>
                </c:pt>
                <c:pt idx="2431">
                  <c:v>-10.301419021899999</c:v>
                </c:pt>
                <c:pt idx="2432">
                  <c:v>2.4041945432</c:v>
                </c:pt>
                <c:pt idx="2433">
                  <c:v>-5.1099765929999998</c:v>
                </c:pt>
                <c:pt idx="2434">
                  <c:v>-4.7102094602999998</c:v>
                </c:pt>
                <c:pt idx="2435">
                  <c:v>-5.8668652215000003</c:v>
                </c:pt>
                <c:pt idx="2436">
                  <c:v>-9.3067347609999995</c:v>
                </c:pt>
                <c:pt idx="2437">
                  <c:v>-8.8657823936</c:v>
                </c:pt>
                <c:pt idx="2438">
                  <c:v>3.7960996277999999</c:v>
                </c:pt>
                <c:pt idx="2439">
                  <c:v>-11.4730510668</c:v>
                </c:pt>
                <c:pt idx="2440">
                  <c:v>-4.0695217670000003</c:v>
                </c:pt>
                <c:pt idx="2441">
                  <c:v>-10.327583157099999</c:v>
                </c:pt>
                <c:pt idx="2442">
                  <c:v>-6.0606579567000001</c:v>
                </c:pt>
                <c:pt idx="2443">
                  <c:v>-6.9055586035000003</c:v>
                </c:pt>
                <c:pt idx="2444">
                  <c:v>-5.4185581612</c:v>
                </c:pt>
                <c:pt idx="2445">
                  <c:v>-5.2603092857</c:v>
                </c:pt>
                <c:pt idx="2446">
                  <c:v>-11.1468682459</c:v>
                </c:pt>
                <c:pt idx="2447">
                  <c:v>-9.1762801377999992</c:v>
                </c:pt>
                <c:pt idx="2448">
                  <c:v>-4.8711110790000003</c:v>
                </c:pt>
                <c:pt idx="2449">
                  <c:v>2.4103129069999998</c:v>
                </c:pt>
                <c:pt idx="2450">
                  <c:v>-4.8829920853999997</c:v>
                </c:pt>
                <c:pt idx="2451">
                  <c:v>-10.0141865929</c:v>
                </c:pt>
                <c:pt idx="2452">
                  <c:v>-5.0466139705000002</c:v>
                </c:pt>
                <c:pt idx="2453">
                  <c:v>-5.8239302866999996</c:v>
                </c:pt>
                <c:pt idx="2454">
                  <c:v>-8.7420217643000004</c:v>
                </c:pt>
                <c:pt idx="2455">
                  <c:v>1.7296040806999999</c:v>
                </c:pt>
                <c:pt idx="2456">
                  <c:v>-8.7841502867999992</c:v>
                </c:pt>
                <c:pt idx="2457">
                  <c:v>-10.083787193299999</c:v>
                </c:pt>
                <c:pt idx="2458">
                  <c:v>4.6921008195000002</c:v>
                </c:pt>
                <c:pt idx="2459">
                  <c:v>-9.6073916695000001</c:v>
                </c:pt>
                <c:pt idx="2460">
                  <c:v>-2.3414966423000001</c:v>
                </c:pt>
                <c:pt idx="2461">
                  <c:v>4.5032253200000003</c:v>
                </c:pt>
                <c:pt idx="2462">
                  <c:v>-8.6903491551999998</c:v>
                </c:pt>
                <c:pt idx="2463">
                  <c:v>-9.3040987222999991</c:v>
                </c:pt>
                <c:pt idx="2464">
                  <c:v>2.2677401311000001</c:v>
                </c:pt>
                <c:pt idx="2465">
                  <c:v>-6.4063438529000001</c:v>
                </c:pt>
                <c:pt idx="2466">
                  <c:v>3.4746668207</c:v>
                </c:pt>
                <c:pt idx="2467">
                  <c:v>-10.141263926900001</c:v>
                </c:pt>
                <c:pt idx="2468">
                  <c:v>2.5684398262000001</c:v>
                </c:pt>
                <c:pt idx="2469">
                  <c:v>-7.9626130915999997</c:v>
                </c:pt>
                <c:pt idx="2470">
                  <c:v>1.0483350025</c:v>
                </c:pt>
                <c:pt idx="2471">
                  <c:v>-8.7837560852000003</c:v>
                </c:pt>
                <c:pt idx="2472">
                  <c:v>-9.0051819362999996</c:v>
                </c:pt>
                <c:pt idx="2473">
                  <c:v>3.8768163162999998</c:v>
                </c:pt>
                <c:pt idx="2474">
                  <c:v>3.4448433888999999</c:v>
                </c:pt>
                <c:pt idx="2475">
                  <c:v>1.2192349733000001</c:v>
                </c:pt>
                <c:pt idx="2476">
                  <c:v>-3.9867957305999999</c:v>
                </c:pt>
                <c:pt idx="2477">
                  <c:v>-9.6076992301999997</c:v>
                </c:pt>
                <c:pt idx="2478">
                  <c:v>3.3737459436999999</c:v>
                </c:pt>
                <c:pt idx="2479">
                  <c:v>-10.8463884576</c:v>
                </c:pt>
                <c:pt idx="2480">
                  <c:v>-9.9658844358999996</c:v>
                </c:pt>
                <c:pt idx="2481">
                  <c:v>-5.4455607786</c:v>
                </c:pt>
                <c:pt idx="2482">
                  <c:v>3.1533922998000001</c:v>
                </c:pt>
                <c:pt idx="2483">
                  <c:v>-3.0487480617</c:v>
                </c:pt>
                <c:pt idx="2484">
                  <c:v>-4.1828142254999996</c:v>
                </c:pt>
                <c:pt idx="2485">
                  <c:v>3.2218959739000002</c:v>
                </c:pt>
                <c:pt idx="2486">
                  <c:v>-4.1065829390999999</c:v>
                </c:pt>
                <c:pt idx="2487">
                  <c:v>-4.9220018653000004</c:v>
                </c:pt>
                <c:pt idx="2488">
                  <c:v>-5.6713887658999997</c:v>
                </c:pt>
                <c:pt idx="2489">
                  <c:v>-4.2166630955000004</c:v>
                </c:pt>
                <c:pt idx="2490">
                  <c:v>-7.9926487417000001</c:v>
                </c:pt>
                <c:pt idx="2491">
                  <c:v>-8.6616602266000005</c:v>
                </c:pt>
                <c:pt idx="2492">
                  <c:v>-4.0562584356000002</c:v>
                </c:pt>
                <c:pt idx="2493">
                  <c:v>2.8854795542999998</c:v>
                </c:pt>
                <c:pt idx="2494">
                  <c:v>-10.6324169295</c:v>
                </c:pt>
                <c:pt idx="2495">
                  <c:v>2.6542437182</c:v>
                </c:pt>
                <c:pt idx="2496">
                  <c:v>-3.6533795998</c:v>
                </c:pt>
                <c:pt idx="2497">
                  <c:v>1.8532282908</c:v>
                </c:pt>
                <c:pt idx="2498">
                  <c:v>-9.968729884</c:v>
                </c:pt>
                <c:pt idx="2499">
                  <c:v>-4.132640973</c:v>
                </c:pt>
                <c:pt idx="2500">
                  <c:v>-11.603521433899999</c:v>
                </c:pt>
                <c:pt idx="2501">
                  <c:v>-5.2234090281999999</c:v>
                </c:pt>
                <c:pt idx="2502">
                  <c:v>-7.7904047851999998</c:v>
                </c:pt>
                <c:pt idx="2503">
                  <c:v>-9.3190492197000001</c:v>
                </c:pt>
                <c:pt idx="2504">
                  <c:v>-7.5787944226999997</c:v>
                </c:pt>
                <c:pt idx="2505">
                  <c:v>-5.2583609449999997</c:v>
                </c:pt>
                <c:pt idx="2506">
                  <c:v>2.4512660917</c:v>
                </c:pt>
                <c:pt idx="2507">
                  <c:v>-5.6070554323000001</c:v>
                </c:pt>
                <c:pt idx="2508">
                  <c:v>-8.8643658323000007</c:v>
                </c:pt>
                <c:pt idx="2509">
                  <c:v>-10.0530713754</c:v>
                </c:pt>
                <c:pt idx="2510">
                  <c:v>3.2810520207999998</c:v>
                </c:pt>
                <c:pt idx="2511">
                  <c:v>3.2465062986</c:v>
                </c:pt>
                <c:pt idx="2512">
                  <c:v>3.9814519342999999</c:v>
                </c:pt>
                <c:pt idx="2513">
                  <c:v>-10.4024918842</c:v>
                </c:pt>
                <c:pt idx="2514">
                  <c:v>-4.7047377532999999</c:v>
                </c:pt>
                <c:pt idx="2515">
                  <c:v>-9.0415169946000002</c:v>
                </c:pt>
                <c:pt idx="2516">
                  <c:v>-10.215216916399999</c:v>
                </c:pt>
                <c:pt idx="2517">
                  <c:v>-9.8553467430000001</c:v>
                </c:pt>
                <c:pt idx="2518">
                  <c:v>-4.4322233464999998</c:v>
                </c:pt>
                <c:pt idx="2519">
                  <c:v>3.4726400387999998</c:v>
                </c:pt>
                <c:pt idx="2520">
                  <c:v>-6.5508310354999999</c:v>
                </c:pt>
                <c:pt idx="2521">
                  <c:v>-7.6056030472999998</c:v>
                </c:pt>
                <c:pt idx="2522">
                  <c:v>2.8440832375</c:v>
                </c:pt>
                <c:pt idx="2523">
                  <c:v>1.487689102</c:v>
                </c:pt>
                <c:pt idx="2524">
                  <c:v>-7.8247112016000004</c:v>
                </c:pt>
                <c:pt idx="2525">
                  <c:v>-6.1246670794</c:v>
                </c:pt>
                <c:pt idx="2526">
                  <c:v>-4.4806718833000003</c:v>
                </c:pt>
                <c:pt idx="2527">
                  <c:v>-4.9586095406000004</c:v>
                </c:pt>
                <c:pt idx="2528">
                  <c:v>-5.3361536333000004</c:v>
                </c:pt>
                <c:pt idx="2529">
                  <c:v>-8.5795364812999999</c:v>
                </c:pt>
                <c:pt idx="2530">
                  <c:v>-8.6726412899999996</c:v>
                </c:pt>
                <c:pt idx="2531">
                  <c:v>-4.9159841236000004</c:v>
                </c:pt>
                <c:pt idx="2532">
                  <c:v>-6.8403724175000002</c:v>
                </c:pt>
                <c:pt idx="2533">
                  <c:v>-11.574674510099999</c:v>
                </c:pt>
                <c:pt idx="2534">
                  <c:v>-6.6798107218</c:v>
                </c:pt>
                <c:pt idx="2535">
                  <c:v>-9.756617576</c:v>
                </c:pt>
                <c:pt idx="2536">
                  <c:v>-5.2402328583999997</c:v>
                </c:pt>
                <c:pt idx="2537">
                  <c:v>-8.4463070729999998</c:v>
                </c:pt>
                <c:pt idx="2538">
                  <c:v>4.0131889305000001</c:v>
                </c:pt>
                <c:pt idx="2539">
                  <c:v>-10.4621503998</c:v>
                </c:pt>
                <c:pt idx="2540">
                  <c:v>-4.1611709551000002</c:v>
                </c:pt>
                <c:pt idx="2541">
                  <c:v>-5.7337991448999999</c:v>
                </c:pt>
                <c:pt idx="2542">
                  <c:v>3.8510237383999999</c:v>
                </c:pt>
                <c:pt idx="2543">
                  <c:v>-3.9382590578999999</c:v>
                </c:pt>
                <c:pt idx="2544">
                  <c:v>-5.8023212207999997</c:v>
                </c:pt>
                <c:pt idx="2545">
                  <c:v>2.1511975289</c:v>
                </c:pt>
                <c:pt idx="2546">
                  <c:v>-9.5457593680000006</c:v>
                </c:pt>
                <c:pt idx="2547">
                  <c:v>-8.1787148242000001</c:v>
                </c:pt>
                <c:pt idx="2548">
                  <c:v>-8.5458713969000009</c:v>
                </c:pt>
                <c:pt idx="2549">
                  <c:v>-5.7818322181999999</c:v>
                </c:pt>
                <c:pt idx="2550">
                  <c:v>4.1504824596000001</c:v>
                </c:pt>
                <c:pt idx="2551">
                  <c:v>3.7999274833999999</c:v>
                </c:pt>
                <c:pt idx="2552">
                  <c:v>-11.2538344749</c:v>
                </c:pt>
                <c:pt idx="2553">
                  <c:v>-6.1237648676000003</c:v>
                </c:pt>
                <c:pt idx="2554">
                  <c:v>-5.0883292467999999</c:v>
                </c:pt>
                <c:pt idx="2555">
                  <c:v>-8.2147140761999999</c:v>
                </c:pt>
                <c:pt idx="2556">
                  <c:v>-7.4606177872000004</c:v>
                </c:pt>
                <c:pt idx="2557">
                  <c:v>-4.5903867737999997</c:v>
                </c:pt>
                <c:pt idx="2558">
                  <c:v>-10.2196982488</c:v>
                </c:pt>
                <c:pt idx="2559">
                  <c:v>3.4566262878999998</c:v>
                </c:pt>
                <c:pt idx="2560">
                  <c:v>-10.2690048067</c:v>
                </c:pt>
                <c:pt idx="2561">
                  <c:v>2.5225383634999998</c:v>
                </c:pt>
                <c:pt idx="2562">
                  <c:v>-4.6432484430000001</c:v>
                </c:pt>
                <c:pt idx="2563">
                  <c:v>3.1396279157000002</c:v>
                </c:pt>
                <c:pt idx="2564">
                  <c:v>1.9367978961000001</c:v>
                </c:pt>
                <c:pt idx="2565">
                  <c:v>-3.4542629466000001</c:v>
                </c:pt>
                <c:pt idx="2566">
                  <c:v>-11.153018017200001</c:v>
                </c:pt>
                <c:pt idx="2567">
                  <c:v>-4.9172124497</c:v>
                </c:pt>
                <c:pt idx="2568">
                  <c:v>4.5111673572999997</c:v>
                </c:pt>
                <c:pt idx="2569">
                  <c:v>4.5900503345999999</c:v>
                </c:pt>
                <c:pt idx="2570">
                  <c:v>3.2854661281999999</c:v>
                </c:pt>
                <c:pt idx="2571">
                  <c:v>3.9785126470000001</c:v>
                </c:pt>
                <c:pt idx="2572">
                  <c:v>2.5980769425000001</c:v>
                </c:pt>
                <c:pt idx="2573">
                  <c:v>-8.5989514149000001</c:v>
                </c:pt>
                <c:pt idx="2574">
                  <c:v>-9.9255625878</c:v>
                </c:pt>
                <c:pt idx="2575">
                  <c:v>2.2367259042000001</c:v>
                </c:pt>
                <c:pt idx="2576">
                  <c:v>-8.8314717714000004</c:v>
                </c:pt>
                <c:pt idx="2577">
                  <c:v>2.8381313281999998</c:v>
                </c:pt>
                <c:pt idx="2578">
                  <c:v>4.7790589604999996</c:v>
                </c:pt>
                <c:pt idx="2579">
                  <c:v>-4.3149931983999998</c:v>
                </c:pt>
                <c:pt idx="2580">
                  <c:v>-8.8564551406999996</c:v>
                </c:pt>
                <c:pt idx="2581">
                  <c:v>-3.9207902696999999</c:v>
                </c:pt>
                <c:pt idx="2582">
                  <c:v>4.5980844213000003</c:v>
                </c:pt>
                <c:pt idx="2583">
                  <c:v>3.3061432571</c:v>
                </c:pt>
                <c:pt idx="2584">
                  <c:v>-9.9254336320000007</c:v>
                </c:pt>
                <c:pt idx="2585">
                  <c:v>2.2921722149999999</c:v>
                </c:pt>
                <c:pt idx="2586">
                  <c:v>3.4783702536000001</c:v>
                </c:pt>
                <c:pt idx="2587">
                  <c:v>-9.9748864385000005</c:v>
                </c:pt>
                <c:pt idx="2588">
                  <c:v>-9.0201059604000005</c:v>
                </c:pt>
                <c:pt idx="2589">
                  <c:v>-4.1245377678999997</c:v>
                </c:pt>
                <c:pt idx="2590">
                  <c:v>3.5884592592</c:v>
                </c:pt>
                <c:pt idx="2591">
                  <c:v>1.9637963395</c:v>
                </c:pt>
                <c:pt idx="2592">
                  <c:v>3.7739893550999999</c:v>
                </c:pt>
                <c:pt idx="2593">
                  <c:v>-4.4505554323999998</c:v>
                </c:pt>
                <c:pt idx="2594">
                  <c:v>-8.8768616811999994</c:v>
                </c:pt>
                <c:pt idx="2595">
                  <c:v>-8.3370922413000006</c:v>
                </c:pt>
                <c:pt idx="2596">
                  <c:v>2.3240875706000002</c:v>
                </c:pt>
                <c:pt idx="2597">
                  <c:v>-10.162089050200001</c:v>
                </c:pt>
                <c:pt idx="2598">
                  <c:v>-6.4116002047</c:v>
                </c:pt>
                <c:pt idx="2599">
                  <c:v>-9.0318491628000004</c:v>
                </c:pt>
                <c:pt idx="2600">
                  <c:v>2.5859463922999999</c:v>
                </c:pt>
                <c:pt idx="2601">
                  <c:v>-11.450398480900001</c:v>
                </c:pt>
                <c:pt idx="2602">
                  <c:v>-5.4761917001000002</c:v>
                </c:pt>
                <c:pt idx="2603">
                  <c:v>-8.1889929262999992</c:v>
                </c:pt>
                <c:pt idx="2604">
                  <c:v>-9.2738482531000006</c:v>
                </c:pt>
                <c:pt idx="2605">
                  <c:v>-4.5229425121000002</c:v>
                </c:pt>
                <c:pt idx="2606">
                  <c:v>-4.8125365725</c:v>
                </c:pt>
                <c:pt idx="2607">
                  <c:v>-10.3200055941</c:v>
                </c:pt>
                <c:pt idx="2608">
                  <c:v>-8.9452180152</c:v>
                </c:pt>
                <c:pt idx="2609">
                  <c:v>-5.459795562</c:v>
                </c:pt>
                <c:pt idx="2610">
                  <c:v>-4.6831036855999999</c:v>
                </c:pt>
                <c:pt idx="2611">
                  <c:v>2.7477683628</c:v>
                </c:pt>
                <c:pt idx="2612">
                  <c:v>-5.6690807156999998</c:v>
                </c:pt>
                <c:pt idx="2613">
                  <c:v>-5.5493621756999998</c:v>
                </c:pt>
                <c:pt idx="2614">
                  <c:v>4.8036874999999997</c:v>
                </c:pt>
                <c:pt idx="2615">
                  <c:v>3.2405492959000002</c:v>
                </c:pt>
                <c:pt idx="2616">
                  <c:v>-5.8673821402000002</c:v>
                </c:pt>
                <c:pt idx="2617">
                  <c:v>-10.227760838</c:v>
                </c:pt>
                <c:pt idx="2618">
                  <c:v>1.2052389633</c:v>
                </c:pt>
                <c:pt idx="2619">
                  <c:v>-7.7219459661999998</c:v>
                </c:pt>
                <c:pt idx="2620">
                  <c:v>1.2791753184000001</c:v>
                </c:pt>
                <c:pt idx="2621">
                  <c:v>-10.538105116100001</c:v>
                </c:pt>
                <c:pt idx="2622">
                  <c:v>-4.5823746971999997</c:v>
                </c:pt>
                <c:pt idx="2623">
                  <c:v>-10.1959001709</c:v>
                </c:pt>
                <c:pt idx="2624">
                  <c:v>-9.4799139766000007</c:v>
                </c:pt>
                <c:pt idx="2625">
                  <c:v>-9.0591169140000005</c:v>
                </c:pt>
                <c:pt idx="2626">
                  <c:v>-4.8992321729999997</c:v>
                </c:pt>
                <c:pt idx="2627">
                  <c:v>-5.0873177492000003</c:v>
                </c:pt>
                <c:pt idx="2628">
                  <c:v>2.7322499329999999</c:v>
                </c:pt>
                <c:pt idx="2629">
                  <c:v>-9.8501224200999999</c:v>
                </c:pt>
                <c:pt idx="2630">
                  <c:v>-6.2015799277000001</c:v>
                </c:pt>
                <c:pt idx="2631">
                  <c:v>-6.1439512996000003</c:v>
                </c:pt>
                <c:pt idx="2632">
                  <c:v>-9.7903331677000001</c:v>
                </c:pt>
                <c:pt idx="2633">
                  <c:v>-7.5748201341000003</c:v>
                </c:pt>
                <c:pt idx="2634">
                  <c:v>4.0253586674999999</c:v>
                </c:pt>
                <c:pt idx="2635">
                  <c:v>2.1928441825</c:v>
                </c:pt>
                <c:pt idx="2636">
                  <c:v>-10.2544830753</c:v>
                </c:pt>
                <c:pt idx="2637">
                  <c:v>4.0425379271999997</c:v>
                </c:pt>
                <c:pt idx="2638">
                  <c:v>0.78220307950000001</c:v>
                </c:pt>
                <c:pt idx="2639">
                  <c:v>-9.0258215907999997</c:v>
                </c:pt>
                <c:pt idx="2640">
                  <c:v>-4.2919509472000001</c:v>
                </c:pt>
                <c:pt idx="2641">
                  <c:v>-5.4927739006999996</c:v>
                </c:pt>
                <c:pt idx="2642">
                  <c:v>3.3651590193000001</c:v>
                </c:pt>
                <c:pt idx="2643">
                  <c:v>-6.1234462629999999</c:v>
                </c:pt>
                <c:pt idx="2644">
                  <c:v>-4.4715446153</c:v>
                </c:pt>
                <c:pt idx="2645">
                  <c:v>-8.4248643525000002</c:v>
                </c:pt>
                <c:pt idx="2646">
                  <c:v>-10.162321196800001</c:v>
                </c:pt>
                <c:pt idx="2647">
                  <c:v>2.1362993449999998</c:v>
                </c:pt>
                <c:pt idx="2648">
                  <c:v>-7.5764121672</c:v>
                </c:pt>
                <c:pt idx="2649">
                  <c:v>4.3653271718999997</c:v>
                </c:pt>
                <c:pt idx="2650">
                  <c:v>-9.3117657143999999</c:v>
                </c:pt>
                <c:pt idx="2651">
                  <c:v>4.1369887863999999</c:v>
                </c:pt>
                <c:pt idx="2652">
                  <c:v>-8.4573386835999997</c:v>
                </c:pt>
                <c:pt idx="2653">
                  <c:v>-9.1432047110999992</c:v>
                </c:pt>
                <c:pt idx="2654">
                  <c:v>-5.0589638320999999</c:v>
                </c:pt>
                <c:pt idx="2655">
                  <c:v>-8.8820697768999999</c:v>
                </c:pt>
                <c:pt idx="2656">
                  <c:v>-5.4871905308000004</c:v>
                </c:pt>
                <c:pt idx="2657">
                  <c:v>2.1647882471000002</c:v>
                </c:pt>
                <c:pt idx="2658">
                  <c:v>2.9945755236</c:v>
                </c:pt>
                <c:pt idx="2659">
                  <c:v>-10.8508064265</c:v>
                </c:pt>
                <c:pt idx="2660">
                  <c:v>-4.9818984887999997</c:v>
                </c:pt>
                <c:pt idx="2661">
                  <c:v>-4.5170527026</c:v>
                </c:pt>
                <c:pt idx="2662">
                  <c:v>-8.9430412398999994</c:v>
                </c:pt>
                <c:pt idx="2663">
                  <c:v>-5.4494948414</c:v>
                </c:pt>
                <c:pt idx="2664">
                  <c:v>2.2513956204999999</c:v>
                </c:pt>
                <c:pt idx="2665">
                  <c:v>-4.6875490508000004</c:v>
                </c:pt>
                <c:pt idx="2666">
                  <c:v>-7.9370974204999998</c:v>
                </c:pt>
                <c:pt idx="2667">
                  <c:v>-9.8468260282000006</c:v>
                </c:pt>
                <c:pt idx="2668">
                  <c:v>3.4282692063</c:v>
                </c:pt>
                <c:pt idx="2669">
                  <c:v>-5.8606671242999999</c:v>
                </c:pt>
                <c:pt idx="2670">
                  <c:v>-9.8180840019000009</c:v>
                </c:pt>
                <c:pt idx="2671">
                  <c:v>-5.4840533463999996</c:v>
                </c:pt>
                <c:pt idx="2672">
                  <c:v>-9.3568623705</c:v>
                </c:pt>
                <c:pt idx="2673">
                  <c:v>-3.0276895339999998</c:v>
                </c:pt>
                <c:pt idx="2674">
                  <c:v>2.3166481665999998</c:v>
                </c:pt>
                <c:pt idx="2675">
                  <c:v>-5.6698731350999996</c:v>
                </c:pt>
                <c:pt idx="2676">
                  <c:v>1.5610966811</c:v>
                </c:pt>
                <c:pt idx="2677">
                  <c:v>-5.8313440793</c:v>
                </c:pt>
                <c:pt idx="2678">
                  <c:v>-5.1242699786000001</c:v>
                </c:pt>
                <c:pt idx="2679">
                  <c:v>-9.0192364606000002</c:v>
                </c:pt>
                <c:pt idx="2680">
                  <c:v>-8.9168817414999992</c:v>
                </c:pt>
                <c:pt idx="2681">
                  <c:v>-1.0410986762000001</c:v>
                </c:pt>
                <c:pt idx="2682">
                  <c:v>-6.1323078964000004</c:v>
                </c:pt>
                <c:pt idx="2683">
                  <c:v>-4.5313112341000004</c:v>
                </c:pt>
                <c:pt idx="2684">
                  <c:v>2.8080118780999999</c:v>
                </c:pt>
                <c:pt idx="2685">
                  <c:v>4.8283605539999996</c:v>
                </c:pt>
                <c:pt idx="2686">
                  <c:v>-9.3499207036000005</c:v>
                </c:pt>
                <c:pt idx="2687">
                  <c:v>-4.8079137229000004</c:v>
                </c:pt>
                <c:pt idx="2688">
                  <c:v>4.8451510822000001</c:v>
                </c:pt>
                <c:pt idx="2689">
                  <c:v>4.2365148193</c:v>
                </c:pt>
                <c:pt idx="2690">
                  <c:v>-4.1957302257000002</c:v>
                </c:pt>
                <c:pt idx="2691">
                  <c:v>3.2444073045000001</c:v>
                </c:pt>
                <c:pt idx="2692">
                  <c:v>-8.6059236627000004</c:v>
                </c:pt>
                <c:pt idx="2693">
                  <c:v>-10.108565414999999</c:v>
                </c:pt>
                <c:pt idx="2694">
                  <c:v>2.5213377173999998</c:v>
                </c:pt>
                <c:pt idx="2695">
                  <c:v>-7.7694002501000003</c:v>
                </c:pt>
                <c:pt idx="2696">
                  <c:v>-8.9611798809999996</c:v>
                </c:pt>
                <c:pt idx="2697">
                  <c:v>-5.6818068705</c:v>
                </c:pt>
                <c:pt idx="2698">
                  <c:v>-8.8047706248999997</c:v>
                </c:pt>
                <c:pt idx="2699">
                  <c:v>-8.6891973850999999</c:v>
                </c:pt>
                <c:pt idx="2700">
                  <c:v>-5.0793478906000002</c:v>
                </c:pt>
                <c:pt idx="2701">
                  <c:v>3.9186790383000001</c:v>
                </c:pt>
                <c:pt idx="2702">
                  <c:v>-5.5134710854</c:v>
                </c:pt>
                <c:pt idx="2703">
                  <c:v>-5.0488827833999999</c:v>
                </c:pt>
                <c:pt idx="2704">
                  <c:v>-5.5668546793999996</c:v>
                </c:pt>
                <c:pt idx="2705">
                  <c:v>-9.4273332088000004</c:v>
                </c:pt>
                <c:pt idx="2706">
                  <c:v>-4.6826174680000001</c:v>
                </c:pt>
                <c:pt idx="2707">
                  <c:v>-8.5013637987999999</c:v>
                </c:pt>
                <c:pt idx="2708">
                  <c:v>3.0616536767999998</c:v>
                </c:pt>
                <c:pt idx="2709">
                  <c:v>-4.4979705748000001</c:v>
                </c:pt>
                <c:pt idx="2710">
                  <c:v>-4.1608200899999996</c:v>
                </c:pt>
                <c:pt idx="2711">
                  <c:v>-4.3162503753000001</c:v>
                </c:pt>
                <c:pt idx="2712">
                  <c:v>1.9081577433000001</c:v>
                </c:pt>
                <c:pt idx="2713">
                  <c:v>-10.232232595099999</c:v>
                </c:pt>
                <c:pt idx="2714">
                  <c:v>-5.9396556884000002</c:v>
                </c:pt>
                <c:pt idx="2715">
                  <c:v>-4.8038644132000003</c:v>
                </c:pt>
                <c:pt idx="2716">
                  <c:v>-9.8295775201000009</c:v>
                </c:pt>
                <c:pt idx="2717">
                  <c:v>-9.1532436456999999</c:v>
                </c:pt>
                <c:pt idx="2718">
                  <c:v>-5.1394859990999997</c:v>
                </c:pt>
                <c:pt idx="2719">
                  <c:v>2.6571705565000001</c:v>
                </c:pt>
                <c:pt idx="2720">
                  <c:v>4.4191259747</c:v>
                </c:pt>
                <c:pt idx="2721">
                  <c:v>-6.4750256963000004</c:v>
                </c:pt>
                <c:pt idx="2722">
                  <c:v>-4.1702309629999998</c:v>
                </c:pt>
                <c:pt idx="2723">
                  <c:v>-5.4914873792999996</c:v>
                </c:pt>
                <c:pt idx="2724">
                  <c:v>2.2069506904999998</c:v>
                </c:pt>
                <c:pt idx="2725">
                  <c:v>2.4960182874000001</c:v>
                </c:pt>
                <c:pt idx="2726">
                  <c:v>-4.3092067102999998</c:v>
                </c:pt>
                <c:pt idx="2727">
                  <c:v>1.8854930005999999</c:v>
                </c:pt>
                <c:pt idx="2728">
                  <c:v>4.1505238330000003</c:v>
                </c:pt>
                <c:pt idx="2729">
                  <c:v>2.1552093708000002</c:v>
                </c:pt>
                <c:pt idx="2730">
                  <c:v>3.2992398176000002</c:v>
                </c:pt>
                <c:pt idx="2731">
                  <c:v>-4.5906260554999996</c:v>
                </c:pt>
                <c:pt idx="2732">
                  <c:v>3.3208725796</c:v>
                </c:pt>
                <c:pt idx="2733">
                  <c:v>3.8759670824999999</c:v>
                </c:pt>
                <c:pt idx="2734">
                  <c:v>-9.5265376105000001</c:v>
                </c:pt>
                <c:pt idx="2735">
                  <c:v>-4.6984859899</c:v>
                </c:pt>
                <c:pt idx="2736">
                  <c:v>-11.0544744396</c:v>
                </c:pt>
                <c:pt idx="2737">
                  <c:v>-8.0351974418999994</c:v>
                </c:pt>
                <c:pt idx="2738">
                  <c:v>-5.1649693884000003</c:v>
                </c:pt>
                <c:pt idx="2739">
                  <c:v>-3.8059739593000002</c:v>
                </c:pt>
                <c:pt idx="2740">
                  <c:v>-9.5053382174000003</c:v>
                </c:pt>
                <c:pt idx="2741">
                  <c:v>-5.4783676472999998</c:v>
                </c:pt>
                <c:pt idx="2742">
                  <c:v>3.4154541379999999</c:v>
                </c:pt>
                <c:pt idx="2743">
                  <c:v>-5.9117062335000004</c:v>
                </c:pt>
                <c:pt idx="2744">
                  <c:v>-9.6142074695000002</c:v>
                </c:pt>
                <c:pt idx="2745">
                  <c:v>-8.4539734930999995</c:v>
                </c:pt>
                <c:pt idx="2746">
                  <c:v>-9.0152367541</c:v>
                </c:pt>
                <c:pt idx="2747">
                  <c:v>-8.9186986061999995</c:v>
                </c:pt>
                <c:pt idx="2748">
                  <c:v>3.5996302176000001</c:v>
                </c:pt>
                <c:pt idx="2749">
                  <c:v>-4.3027424421999996</c:v>
                </c:pt>
                <c:pt idx="2750">
                  <c:v>4.6370936903000004</c:v>
                </c:pt>
                <c:pt idx="2751">
                  <c:v>3.0971594896000001</c:v>
                </c:pt>
                <c:pt idx="2752">
                  <c:v>3.4591454322000001</c:v>
                </c:pt>
                <c:pt idx="2753">
                  <c:v>-6.8482865148999998</c:v>
                </c:pt>
                <c:pt idx="2754">
                  <c:v>-3.9987177359000001</c:v>
                </c:pt>
                <c:pt idx="2755">
                  <c:v>3.5073381642000001</c:v>
                </c:pt>
                <c:pt idx="2756">
                  <c:v>3.8779658896</c:v>
                </c:pt>
                <c:pt idx="2757">
                  <c:v>-4.1819895343000004</c:v>
                </c:pt>
                <c:pt idx="2758">
                  <c:v>2.1164827510999999</c:v>
                </c:pt>
                <c:pt idx="2759">
                  <c:v>-6.0224862435000004</c:v>
                </c:pt>
                <c:pt idx="2760">
                  <c:v>2.4745236137000002</c:v>
                </c:pt>
                <c:pt idx="2761">
                  <c:v>-3.8689279234999998</c:v>
                </c:pt>
                <c:pt idx="2762">
                  <c:v>-9.3971352572000004</c:v>
                </c:pt>
                <c:pt idx="2763">
                  <c:v>-4.7197866603999996</c:v>
                </c:pt>
                <c:pt idx="2764">
                  <c:v>2.6978199460000001</c:v>
                </c:pt>
                <c:pt idx="2765">
                  <c:v>-8.8860766291999997</c:v>
                </c:pt>
                <c:pt idx="2766">
                  <c:v>2.9846499302999998</c:v>
                </c:pt>
                <c:pt idx="2767">
                  <c:v>-7.6686778598999998</c:v>
                </c:pt>
                <c:pt idx="2768">
                  <c:v>-5.0734190831000001</c:v>
                </c:pt>
                <c:pt idx="2769">
                  <c:v>3.2751750614000001</c:v>
                </c:pt>
                <c:pt idx="2770">
                  <c:v>-6.2179166101999996</c:v>
                </c:pt>
                <c:pt idx="2771">
                  <c:v>-5.3780305444999996</c:v>
                </c:pt>
                <c:pt idx="2772">
                  <c:v>3.0541343518000001</c:v>
                </c:pt>
                <c:pt idx="2773">
                  <c:v>-9.0175420591000002</c:v>
                </c:pt>
                <c:pt idx="2774">
                  <c:v>-9.2356938658000001</c:v>
                </c:pt>
                <c:pt idx="2775">
                  <c:v>-5.8251076935999997</c:v>
                </c:pt>
                <c:pt idx="2776">
                  <c:v>-4.3189847501000003</c:v>
                </c:pt>
                <c:pt idx="2777">
                  <c:v>-5.9069071755999998</c:v>
                </c:pt>
                <c:pt idx="2778">
                  <c:v>-5.3468973649000002</c:v>
                </c:pt>
                <c:pt idx="2779">
                  <c:v>-7.8681484552000001</c:v>
                </c:pt>
                <c:pt idx="2780">
                  <c:v>-8.0278847688999999</c:v>
                </c:pt>
                <c:pt idx="2781">
                  <c:v>2.057978893</c:v>
                </c:pt>
                <c:pt idx="2782">
                  <c:v>-6.2811327638999996</c:v>
                </c:pt>
                <c:pt idx="2783">
                  <c:v>-3.8020449128</c:v>
                </c:pt>
                <c:pt idx="2784">
                  <c:v>2.3025447748999999</c:v>
                </c:pt>
                <c:pt idx="2785">
                  <c:v>-9.1714503642</c:v>
                </c:pt>
                <c:pt idx="2786">
                  <c:v>1.7139754301000001</c:v>
                </c:pt>
                <c:pt idx="2787">
                  <c:v>3.1288974649000001</c:v>
                </c:pt>
                <c:pt idx="2788">
                  <c:v>2.8100714394000001</c:v>
                </c:pt>
                <c:pt idx="2789">
                  <c:v>2.5505196577999998</c:v>
                </c:pt>
                <c:pt idx="2790">
                  <c:v>-3.6602070115999998</c:v>
                </c:pt>
                <c:pt idx="2791">
                  <c:v>-5.3272230761000001</c:v>
                </c:pt>
                <c:pt idx="2792">
                  <c:v>-4.8406370432000001</c:v>
                </c:pt>
                <c:pt idx="2793">
                  <c:v>-5.2284119010000003</c:v>
                </c:pt>
                <c:pt idx="2794">
                  <c:v>2.5981010261000002</c:v>
                </c:pt>
                <c:pt idx="2795">
                  <c:v>-4.7381686724999996</c:v>
                </c:pt>
                <c:pt idx="2796">
                  <c:v>-4.6886370753</c:v>
                </c:pt>
                <c:pt idx="2797">
                  <c:v>2.853442474</c:v>
                </c:pt>
                <c:pt idx="2798">
                  <c:v>-4.3823234297999996</c:v>
                </c:pt>
                <c:pt idx="2799">
                  <c:v>3.595485467</c:v>
                </c:pt>
                <c:pt idx="2800">
                  <c:v>-5.9478532949999998</c:v>
                </c:pt>
                <c:pt idx="2801">
                  <c:v>2.9775984836</c:v>
                </c:pt>
                <c:pt idx="2802">
                  <c:v>-3.9702917470000001</c:v>
                </c:pt>
                <c:pt idx="2803">
                  <c:v>-4.0165831638</c:v>
                </c:pt>
                <c:pt idx="2804">
                  <c:v>-4.3345769059999997</c:v>
                </c:pt>
                <c:pt idx="2805">
                  <c:v>4.1944263350000002</c:v>
                </c:pt>
                <c:pt idx="2806">
                  <c:v>-4.3490608942</c:v>
                </c:pt>
                <c:pt idx="2807">
                  <c:v>-4.3110138942000003</c:v>
                </c:pt>
                <c:pt idx="2808">
                  <c:v>5.2076400121999997</c:v>
                </c:pt>
                <c:pt idx="2809">
                  <c:v>-4.6658749036999998</c:v>
                </c:pt>
                <c:pt idx="2810">
                  <c:v>3.2394633968000002</c:v>
                </c:pt>
                <c:pt idx="2811">
                  <c:v>4.1370032286000002</c:v>
                </c:pt>
                <c:pt idx="2812">
                  <c:v>4.2552004961999996</c:v>
                </c:pt>
                <c:pt idx="2813">
                  <c:v>-7.9618238871999996</c:v>
                </c:pt>
                <c:pt idx="2814">
                  <c:v>-7.9100290339999999</c:v>
                </c:pt>
                <c:pt idx="2815">
                  <c:v>1.4900875612</c:v>
                </c:pt>
                <c:pt idx="2816">
                  <c:v>3.7213144406000001</c:v>
                </c:pt>
                <c:pt idx="2817">
                  <c:v>-4.7461284431999999</c:v>
                </c:pt>
                <c:pt idx="2818">
                  <c:v>-8.1436075229</c:v>
                </c:pt>
                <c:pt idx="2819">
                  <c:v>-8.7758647681999999</c:v>
                </c:pt>
                <c:pt idx="2820">
                  <c:v>-5.4549468871000002</c:v>
                </c:pt>
                <c:pt idx="2821">
                  <c:v>-8.5661124277000003</c:v>
                </c:pt>
                <c:pt idx="2822">
                  <c:v>1.3965360545000001</c:v>
                </c:pt>
                <c:pt idx="2823">
                  <c:v>2.5700307368000002</c:v>
                </c:pt>
                <c:pt idx="2824">
                  <c:v>-4.6461671446999997</c:v>
                </c:pt>
                <c:pt idx="2825">
                  <c:v>-11.7353521022</c:v>
                </c:pt>
                <c:pt idx="2826">
                  <c:v>-5.0327866554999998</c:v>
                </c:pt>
                <c:pt idx="2827">
                  <c:v>-7.9693316878999996</c:v>
                </c:pt>
                <c:pt idx="2828">
                  <c:v>-9.9552365018</c:v>
                </c:pt>
                <c:pt idx="2829">
                  <c:v>-10.6610814333</c:v>
                </c:pt>
                <c:pt idx="2830">
                  <c:v>-9.4005842621000006</c:v>
                </c:pt>
                <c:pt idx="2831">
                  <c:v>-6.0022463030999997</c:v>
                </c:pt>
                <c:pt idx="2832">
                  <c:v>-9.8455587780999991</c:v>
                </c:pt>
                <c:pt idx="2833">
                  <c:v>-7.7520373391000001</c:v>
                </c:pt>
                <c:pt idx="2834">
                  <c:v>-3.9745967214000002</c:v>
                </c:pt>
                <c:pt idx="2835">
                  <c:v>-4.3801710002999998</c:v>
                </c:pt>
                <c:pt idx="2836">
                  <c:v>4.7855612663000002</c:v>
                </c:pt>
                <c:pt idx="2837">
                  <c:v>2.8045085905999998</c:v>
                </c:pt>
                <c:pt idx="2838">
                  <c:v>-10.023391347700001</c:v>
                </c:pt>
                <c:pt idx="2839">
                  <c:v>3.7263458076</c:v>
                </c:pt>
                <c:pt idx="2840">
                  <c:v>-3.8052039374</c:v>
                </c:pt>
                <c:pt idx="2841">
                  <c:v>-7.2393827595999998</c:v>
                </c:pt>
                <c:pt idx="2842">
                  <c:v>-10.9331990444</c:v>
                </c:pt>
                <c:pt idx="2843">
                  <c:v>1.778802818</c:v>
                </c:pt>
                <c:pt idx="2844">
                  <c:v>-9.3406441888000007</c:v>
                </c:pt>
                <c:pt idx="2845">
                  <c:v>3.5890436358</c:v>
                </c:pt>
                <c:pt idx="2846">
                  <c:v>3.1868886059000001</c:v>
                </c:pt>
                <c:pt idx="2847">
                  <c:v>5.0748433578999999</c:v>
                </c:pt>
                <c:pt idx="2848">
                  <c:v>-8.6846144703999997</c:v>
                </c:pt>
                <c:pt idx="2849">
                  <c:v>-10.375494724399999</c:v>
                </c:pt>
                <c:pt idx="2850">
                  <c:v>4.9055333406999999</c:v>
                </c:pt>
                <c:pt idx="2851">
                  <c:v>3.5343915933000001</c:v>
                </c:pt>
                <c:pt idx="2852">
                  <c:v>-5.1776072491000003</c:v>
                </c:pt>
                <c:pt idx="2853">
                  <c:v>-3.9507370009999998</c:v>
                </c:pt>
                <c:pt idx="2854">
                  <c:v>-6.3195742407999997</c:v>
                </c:pt>
                <c:pt idx="2855">
                  <c:v>-3.1400312128999999</c:v>
                </c:pt>
                <c:pt idx="2856">
                  <c:v>-4.6358538440999997</c:v>
                </c:pt>
                <c:pt idx="2857">
                  <c:v>-9.9185190617999996</c:v>
                </c:pt>
                <c:pt idx="2858">
                  <c:v>3.1202739003</c:v>
                </c:pt>
                <c:pt idx="2859">
                  <c:v>-9.3321454345999992</c:v>
                </c:pt>
                <c:pt idx="2860">
                  <c:v>-7.4743879471000003</c:v>
                </c:pt>
                <c:pt idx="2861">
                  <c:v>-6.0699412768999998</c:v>
                </c:pt>
                <c:pt idx="2862">
                  <c:v>3.0665435568000001</c:v>
                </c:pt>
                <c:pt idx="2863">
                  <c:v>-5.2658310595</c:v>
                </c:pt>
                <c:pt idx="2864">
                  <c:v>-5.4023115854999997</c:v>
                </c:pt>
                <c:pt idx="2865">
                  <c:v>6.0013772717</c:v>
                </c:pt>
                <c:pt idx="2866">
                  <c:v>-4.2397212779000002</c:v>
                </c:pt>
                <c:pt idx="2867">
                  <c:v>-5.4684138679999998</c:v>
                </c:pt>
                <c:pt idx="2868">
                  <c:v>-6.6673763875000001</c:v>
                </c:pt>
                <c:pt idx="2869">
                  <c:v>-9.1477212141000006</c:v>
                </c:pt>
                <c:pt idx="2870">
                  <c:v>1.9983939843</c:v>
                </c:pt>
                <c:pt idx="2871">
                  <c:v>4.5313326891000001</c:v>
                </c:pt>
                <c:pt idx="2872">
                  <c:v>-5.0697670474000001</c:v>
                </c:pt>
                <c:pt idx="2873">
                  <c:v>2.5775252206000001</c:v>
                </c:pt>
                <c:pt idx="2874">
                  <c:v>-5.9145471830999998</c:v>
                </c:pt>
                <c:pt idx="2875">
                  <c:v>-10.5666057454</c:v>
                </c:pt>
                <c:pt idx="2876">
                  <c:v>-2.7328919049999998</c:v>
                </c:pt>
                <c:pt idx="2877">
                  <c:v>-8.4341985738999998</c:v>
                </c:pt>
                <c:pt idx="2878">
                  <c:v>3.6326631480999998</c:v>
                </c:pt>
                <c:pt idx="2879">
                  <c:v>-2.0367591010999999</c:v>
                </c:pt>
                <c:pt idx="2880">
                  <c:v>-10.1604207758</c:v>
                </c:pt>
                <c:pt idx="2881">
                  <c:v>4.0296674603999998</c:v>
                </c:pt>
                <c:pt idx="2882">
                  <c:v>-8.9789164974000002</c:v>
                </c:pt>
                <c:pt idx="2883">
                  <c:v>-5.6563624266000003</c:v>
                </c:pt>
                <c:pt idx="2884">
                  <c:v>-5.3680648753</c:v>
                </c:pt>
                <c:pt idx="2885">
                  <c:v>-9.2352211961999995</c:v>
                </c:pt>
                <c:pt idx="2886">
                  <c:v>-4.4853217566000003</c:v>
                </c:pt>
                <c:pt idx="2887">
                  <c:v>2.1666720388999998</c:v>
                </c:pt>
                <c:pt idx="2888">
                  <c:v>3.2326413880999998</c:v>
                </c:pt>
                <c:pt idx="2889">
                  <c:v>-9.8097412000999995</c:v>
                </c:pt>
                <c:pt idx="2890">
                  <c:v>2.3096315129999998</c:v>
                </c:pt>
                <c:pt idx="2891">
                  <c:v>-11.256083906100001</c:v>
                </c:pt>
                <c:pt idx="2892">
                  <c:v>-3.6728208445999999</c:v>
                </c:pt>
                <c:pt idx="2893">
                  <c:v>-8.8371272634999993</c:v>
                </c:pt>
                <c:pt idx="2894">
                  <c:v>-4.8633558532999999</c:v>
                </c:pt>
                <c:pt idx="2895">
                  <c:v>-8.7988712328999998</c:v>
                </c:pt>
                <c:pt idx="2896">
                  <c:v>-8.8340699122000004</c:v>
                </c:pt>
                <c:pt idx="2897">
                  <c:v>2.9558423735999999</c:v>
                </c:pt>
                <c:pt idx="2898">
                  <c:v>3.1986731369000001</c:v>
                </c:pt>
                <c:pt idx="2899">
                  <c:v>-10.9861839568</c:v>
                </c:pt>
                <c:pt idx="2900">
                  <c:v>-9.9661445451000006</c:v>
                </c:pt>
                <c:pt idx="2901">
                  <c:v>-5.5232644162</c:v>
                </c:pt>
                <c:pt idx="2902">
                  <c:v>-4.0640568727000002</c:v>
                </c:pt>
                <c:pt idx="2903">
                  <c:v>2.0703817437000001</c:v>
                </c:pt>
                <c:pt idx="2904">
                  <c:v>-4.8381075255999999</c:v>
                </c:pt>
                <c:pt idx="2905">
                  <c:v>-7.7841874893999998</c:v>
                </c:pt>
                <c:pt idx="2906">
                  <c:v>-4.2939090084</c:v>
                </c:pt>
                <c:pt idx="2907">
                  <c:v>2.7483543949999998</c:v>
                </c:pt>
                <c:pt idx="2908">
                  <c:v>3.8496397868000001</c:v>
                </c:pt>
                <c:pt idx="2909">
                  <c:v>-10.478181895900001</c:v>
                </c:pt>
                <c:pt idx="2910">
                  <c:v>2.6056976704000001</c:v>
                </c:pt>
                <c:pt idx="2911">
                  <c:v>1.160178645</c:v>
                </c:pt>
                <c:pt idx="2912">
                  <c:v>-5.4608833185999996</c:v>
                </c:pt>
                <c:pt idx="2913">
                  <c:v>3.3044808887000001</c:v>
                </c:pt>
                <c:pt idx="2914">
                  <c:v>-9.0464703352000004</c:v>
                </c:pt>
                <c:pt idx="2915">
                  <c:v>3.4203310877000002</c:v>
                </c:pt>
                <c:pt idx="2916">
                  <c:v>-5.1040048079</c:v>
                </c:pt>
                <c:pt idx="2917">
                  <c:v>2.3630955758000001</c:v>
                </c:pt>
                <c:pt idx="2918">
                  <c:v>-4.9084657764999999</c:v>
                </c:pt>
                <c:pt idx="2919">
                  <c:v>-8.7191539678000005</c:v>
                </c:pt>
                <c:pt idx="2920">
                  <c:v>-8.7809066406999996</c:v>
                </c:pt>
                <c:pt idx="2921">
                  <c:v>-9.5621909622000008</c:v>
                </c:pt>
                <c:pt idx="2922">
                  <c:v>2.3817016705</c:v>
                </c:pt>
                <c:pt idx="2923">
                  <c:v>-5.2274681395</c:v>
                </c:pt>
                <c:pt idx="2924">
                  <c:v>4.2255490734999999</c:v>
                </c:pt>
                <c:pt idx="2925">
                  <c:v>3.4407913128000001</c:v>
                </c:pt>
                <c:pt idx="2926">
                  <c:v>-11.004202903099999</c:v>
                </c:pt>
                <c:pt idx="2927">
                  <c:v>-5.4330237291000003</c:v>
                </c:pt>
                <c:pt idx="2928">
                  <c:v>-4.0516810627000002</c:v>
                </c:pt>
                <c:pt idx="2929">
                  <c:v>-10.375278675700001</c:v>
                </c:pt>
                <c:pt idx="2930">
                  <c:v>3.1229384462000001</c:v>
                </c:pt>
                <c:pt idx="2931">
                  <c:v>3.7471996172000002</c:v>
                </c:pt>
                <c:pt idx="2932">
                  <c:v>-9.2080167187999997</c:v>
                </c:pt>
                <c:pt idx="2933">
                  <c:v>-9.3073431290999995</c:v>
                </c:pt>
                <c:pt idx="2934">
                  <c:v>-9.0711996117999991</c:v>
                </c:pt>
                <c:pt idx="2935">
                  <c:v>-9.3876421715999996</c:v>
                </c:pt>
                <c:pt idx="2936">
                  <c:v>-5.03641541</c:v>
                </c:pt>
                <c:pt idx="2937">
                  <c:v>-11.6728975751</c:v>
                </c:pt>
                <c:pt idx="2938">
                  <c:v>-5.5539242620999998</c:v>
                </c:pt>
                <c:pt idx="2939">
                  <c:v>-9.5140666631999995</c:v>
                </c:pt>
                <c:pt idx="2940">
                  <c:v>1.6600327203</c:v>
                </c:pt>
                <c:pt idx="2941">
                  <c:v>2.2377351303999999</c:v>
                </c:pt>
                <c:pt idx="2942">
                  <c:v>5.5030384711</c:v>
                </c:pt>
                <c:pt idx="2943">
                  <c:v>-9.1121593201</c:v>
                </c:pt>
                <c:pt idx="2944">
                  <c:v>3.0110868862000002</c:v>
                </c:pt>
                <c:pt idx="2945">
                  <c:v>3.4446898728000002</c:v>
                </c:pt>
                <c:pt idx="2946">
                  <c:v>-3.1079861383999998</c:v>
                </c:pt>
                <c:pt idx="2947">
                  <c:v>3.1772488625999999</c:v>
                </c:pt>
                <c:pt idx="2948">
                  <c:v>-10.334512219600001</c:v>
                </c:pt>
                <c:pt idx="2949">
                  <c:v>4.7829325496999999</c:v>
                </c:pt>
                <c:pt idx="2950">
                  <c:v>-3.5256544138999999</c:v>
                </c:pt>
                <c:pt idx="2951">
                  <c:v>2.2933373974000002</c:v>
                </c:pt>
                <c:pt idx="2952">
                  <c:v>-8.1076794690000007</c:v>
                </c:pt>
                <c:pt idx="2953">
                  <c:v>-4.7269549941999998</c:v>
                </c:pt>
                <c:pt idx="2954">
                  <c:v>4.5037343421999996</c:v>
                </c:pt>
                <c:pt idx="2955">
                  <c:v>-5.1493661691000003</c:v>
                </c:pt>
                <c:pt idx="2956">
                  <c:v>-6.4702361965000001</c:v>
                </c:pt>
                <c:pt idx="2957">
                  <c:v>3.2330854796000001</c:v>
                </c:pt>
                <c:pt idx="2958">
                  <c:v>-9.7076291317999992</c:v>
                </c:pt>
                <c:pt idx="2959">
                  <c:v>-10.465980011299999</c:v>
                </c:pt>
                <c:pt idx="2960">
                  <c:v>-4.9397472229000003</c:v>
                </c:pt>
                <c:pt idx="2961">
                  <c:v>3.6774476323999998</c:v>
                </c:pt>
                <c:pt idx="2962">
                  <c:v>3.8250793571999999</c:v>
                </c:pt>
                <c:pt idx="2963">
                  <c:v>4.2357972512000002</c:v>
                </c:pt>
                <c:pt idx="2964">
                  <c:v>-4.3869252042999998</c:v>
                </c:pt>
                <c:pt idx="2965">
                  <c:v>-4.0420236767000004</c:v>
                </c:pt>
                <c:pt idx="2966">
                  <c:v>-8.1579976605999995</c:v>
                </c:pt>
                <c:pt idx="2967">
                  <c:v>1.1874287071</c:v>
                </c:pt>
                <c:pt idx="2968">
                  <c:v>-5.472136871</c:v>
                </c:pt>
                <c:pt idx="2969">
                  <c:v>-4.8647893337000001</c:v>
                </c:pt>
                <c:pt idx="2970">
                  <c:v>-6.6751725926000001</c:v>
                </c:pt>
                <c:pt idx="2971">
                  <c:v>-4.6676808250999997</c:v>
                </c:pt>
                <c:pt idx="2972">
                  <c:v>-5.0806603239000001</c:v>
                </c:pt>
                <c:pt idx="2973">
                  <c:v>-9.6817866569</c:v>
                </c:pt>
                <c:pt idx="2974">
                  <c:v>1.3453235907000001</c:v>
                </c:pt>
                <c:pt idx="2975">
                  <c:v>-6.9995088330000002</c:v>
                </c:pt>
                <c:pt idx="2976">
                  <c:v>2.9180120072000002</c:v>
                </c:pt>
                <c:pt idx="2977">
                  <c:v>-4.6717744360999998</c:v>
                </c:pt>
                <c:pt idx="2978">
                  <c:v>4.2843035302999999</c:v>
                </c:pt>
                <c:pt idx="2979">
                  <c:v>-4.8933100702000001</c:v>
                </c:pt>
                <c:pt idx="2980">
                  <c:v>-5.3046451143000004</c:v>
                </c:pt>
                <c:pt idx="2981">
                  <c:v>-5.9748290798000001</c:v>
                </c:pt>
                <c:pt idx="2982">
                  <c:v>-10.8542680087</c:v>
                </c:pt>
                <c:pt idx="2983">
                  <c:v>4.3907672336000001</c:v>
                </c:pt>
                <c:pt idx="2984">
                  <c:v>4.4439944135999996</c:v>
                </c:pt>
                <c:pt idx="2985">
                  <c:v>4.4169643125000002</c:v>
                </c:pt>
                <c:pt idx="2986">
                  <c:v>3.6156800209000002</c:v>
                </c:pt>
                <c:pt idx="2987">
                  <c:v>3.2231176411</c:v>
                </c:pt>
                <c:pt idx="2988">
                  <c:v>-5.0056111031999997</c:v>
                </c:pt>
                <c:pt idx="2989">
                  <c:v>-2.8213247677000002</c:v>
                </c:pt>
                <c:pt idx="2990">
                  <c:v>5.2462541337999999</c:v>
                </c:pt>
                <c:pt idx="2991">
                  <c:v>-3.7466035187000002</c:v>
                </c:pt>
                <c:pt idx="2992">
                  <c:v>-7.4617270490000003</c:v>
                </c:pt>
                <c:pt idx="2993">
                  <c:v>3.9131120197000002</c:v>
                </c:pt>
                <c:pt idx="2994">
                  <c:v>-9.6897997928000006</c:v>
                </c:pt>
                <c:pt idx="2995">
                  <c:v>3.9862462387000002</c:v>
                </c:pt>
                <c:pt idx="2996">
                  <c:v>-8.3770480341999995</c:v>
                </c:pt>
                <c:pt idx="2997">
                  <c:v>1.6697407511</c:v>
                </c:pt>
                <c:pt idx="2998">
                  <c:v>-4.2948917619999998</c:v>
                </c:pt>
                <c:pt idx="2999">
                  <c:v>-2.5441635683000001</c:v>
                </c:pt>
                <c:pt idx="3000">
                  <c:v>-8.5202156374999998</c:v>
                </c:pt>
                <c:pt idx="3001">
                  <c:v>-9.2224571547000007</c:v>
                </c:pt>
                <c:pt idx="3002">
                  <c:v>4.3264749005000001</c:v>
                </c:pt>
                <c:pt idx="3003">
                  <c:v>-8.8057230606000001</c:v>
                </c:pt>
                <c:pt idx="3004">
                  <c:v>-6.2075019267</c:v>
                </c:pt>
                <c:pt idx="3005">
                  <c:v>-5.4600340977000004</c:v>
                </c:pt>
                <c:pt idx="3006">
                  <c:v>-5.2903099324999996</c:v>
                </c:pt>
                <c:pt idx="3007">
                  <c:v>2.8586610961000001</c:v>
                </c:pt>
                <c:pt idx="3008">
                  <c:v>-4.4454010189000002</c:v>
                </c:pt>
                <c:pt idx="3009">
                  <c:v>3.0088954467</c:v>
                </c:pt>
                <c:pt idx="3010">
                  <c:v>-8.9814376897999999</c:v>
                </c:pt>
                <c:pt idx="3011">
                  <c:v>-4.3210367120999997</c:v>
                </c:pt>
                <c:pt idx="3012">
                  <c:v>-8.7738801389999992</c:v>
                </c:pt>
                <c:pt idx="3013">
                  <c:v>-8.7557013218000002</c:v>
                </c:pt>
                <c:pt idx="3014">
                  <c:v>2.5202391216</c:v>
                </c:pt>
                <c:pt idx="3015">
                  <c:v>3.0700510609</c:v>
                </c:pt>
                <c:pt idx="3016">
                  <c:v>-10.377674069499999</c:v>
                </c:pt>
                <c:pt idx="3017">
                  <c:v>2.5174406107</c:v>
                </c:pt>
                <c:pt idx="3018">
                  <c:v>-8.8837371421999993</c:v>
                </c:pt>
                <c:pt idx="3019">
                  <c:v>-3.1558034149999998</c:v>
                </c:pt>
                <c:pt idx="3020">
                  <c:v>-10.8659527551</c:v>
                </c:pt>
                <c:pt idx="3021">
                  <c:v>-11.5446852417</c:v>
                </c:pt>
                <c:pt idx="3022">
                  <c:v>1.6440376190999999</c:v>
                </c:pt>
                <c:pt idx="3023">
                  <c:v>-7.8418611280999997</c:v>
                </c:pt>
                <c:pt idx="3024">
                  <c:v>3.0725342181999999</c:v>
                </c:pt>
                <c:pt idx="3025">
                  <c:v>-4.3426537399000003</c:v>
                </c:pt>
                <c:pt idx="3026">
                  <c:v>2.9772910302</c:v>
                </c:pt>
                <c:pt idx="3027">
                  <c:v>-4.6368461660999998</c:v>
                </c:pt>
                <c:pt idx="3028">
                  <c:v>1.7360330289000001</c:v>
                </c:pt>
                <c:pt idx="3029">
                  <c:v>-11.035756977</c:v>
                </c:pt>
                <c:pt idx="3030">
                  <c:v>-3.8681465518999998</c:v>
                </c:pt>
                <c:pt idx="3031">
                  <c:v>-2.4739644464000001</c:v>
                </c:pt>
                <c:pt idx="3032">
                  <c:v>-10.692235700499999</c:v>
                </c:pt>
                <c:pt idx="3033">
                  <c:v>2.9955538905000001</c:v>
                </c:pt>
                <c:pt idx="3034">
                  <c:v>4.2972966767000003</c:v>
                </c:pt>
                <c:pt idx="3035">
                  <c:v>-9.2789134786999998</c:v>
                </c:pt>
                <c:pt idx="3036">
                  <c:v>-6.0977482004999999</c:v>
                </c:pt>
                <c:pt idx="3037">
                  <c:v>-10.812575475999999</c:v>
                </c:pt>
                <c:pt idx="3038">
                  <c:v>-6.7660517293</c:v>
                </c:pt>
                <c:pt idx="3039">
                  <c:v>-9.5347473525000002</c:v>
                </c:pt>
                <c:pt idx="3040">
                  <c:v>-5.1009542863000004</c:v>
                </c:pt>
                <c:pt idx="3041">
                  <c:v>3.4938711933</c:v>
                </c:pt>
                <c:pt idx="3042">
                  <c:v>1.5498134022000001</c:v>
                </c:pt>
                <c:pt idx="3043">
                  <c:v>-5.9217275672999996</c:v>
                </c:pt>
                <c:pt idx="3044">
                  <c:v>-5.3943046595000004</c:v>
                </c:pt>
                <c:pt idx="3045">
                  <c:v>-4.7814642597999999</c:v>
                </c:pt>
                <c:pt idx="3046">
                  <c:v>-4.7101571419999999</c:v>
                </c:pt>
                <c:pt idx="3047">
                  <c:v>2.3941172686000001</c:v>
                </c:pt>
                <c:pt idx="3048">
                  <c:v>3.9865412187000002</c:v>
                </c:pt>
                <c:pt idx="3049">
                  <c:v>-4.5639976443999997</c:v>
                </c:pt>
                <c:pt idx="3050">
                  <c:v>-9.4024388773999998</c:v>
                </c:pt>
                <c:pt idx="3051">
                  <c:v>-9.4327887916000002</c:v>
                </c:pt>
                <c:pt idx="3052">
                  <c:v>-3.4027330713000001</c:v>
                </c:pt>
                <c:pt idx="3053">
                  <c:v>-6.8269682916000001</c:v>
                </c:pt>
                <c:pt idx="3054">
                  <c:v>4.5012587016000003</c:v>
                </c:pt>
                <c:pt idx="3055">
                  <c:v>-9.4391930085000002</c:v>
                </c:pt>
                <c:pt idx="3056">
                  <c:v>-9.4918789099000005</c:v>
                </c:pt>
                <c:pt idx="3057">
                  <c:v>-9.5082694743000005</c:v>
                </c:pt>
                <c:pt idx="3058">
                  <c:v>-4.7526901551999998</c:v>
                </c:pt>
                <c:pt idx="3059">
                  <c:v>-9.3089373104999993</c:v>
                </c:pt>
                <c:pt idx="3060">
                  <c:v>3.7948622806999999</c:v>
                </c:pt>
                <c:pt idx="3061">
                  <c:v>-6.2138053016999999</c:v>
                </c:pt>
                <c:pt idx="3062">
                  <c:v>-4.9227232315</c:v>
                </c:pt>
                <c:pt idx="3063">
                  <c:v>-4.9054961800000001</c:v>
                </c:pt>
                <c:pt idx="3064">
                  <c:v>2.8029289303999998</c:v>
                </c:pt>
                <c:pt idx="3065">
                  <c:v>-3.6504663635000001</c:v>
                </c:pt>
                <c:pt idx="3066">
                  <c:v>-5.1882103862999998</c:v>
                </c:pt>
                <c:pt idx="3067">
                  <c:v>-4.2461635886</c:v>
                </c:pt>
                <c:pt idx="3068">
                  <c:v>-9.8199632280000007</c:v>
                </c:pt>
                <c:pt idx="3069">
                  <c:v>3.1503296379000001</c:v>
                </c:pt>
                <c:pt idx="3070">
                  <c:v>-8.5614426901999998</c:v>
                </c:pt>
                <c:pt idx="3071">
                  <c:v>3.4786659717999999</c:v>
                </c:pt>
                <c:pt idx="3072">
                  <c:v>-10.800821539499999</c:v>
                </c:pt>
                <c:pt idx="3073">
                  <c:v>-8.0863929430999999</c:v>
                </c:pt>
                <c:pt idx="3074">
                  <c:v>-5.4226695743000004</c:v>
                </c:pt>
                <c:pt idx="3075">
                  <c:v>2.4671925075000001</c:v>
                </c:pt>
                <c:pt idx="3076">
                  <c:v>-4.8583660600999998</c:v>
                </c:pt>
                <c:pt idx="3077">
                  <c:v>-9.9998110407999992</c:v>
                </c:pt>
                <c:pt idx="3078">
                  <c:v>-4.6387050783000001</c:v>
                </c:pt>
                <c:pt idx="3079">
                  <c:v>-6.2367700377000004</c:v>
                </c:pt>
                <c:pt idx="3080">
                  <c:v>3.4499364016</c:v>
                </c:pt>
                <c:pt idx="3081">
                  <c:v>-7.7768445557000003</c:v>
                </c:pt>
                <c:pt idx="3082">
                  <c:v>-4.5745415757999996</c:v>
                </c:pt>
                <c:pt idx="3083">
                  <c:v>-9.4376958095999992</c:v>
                </c:pt>
                <c:pt idx="3084">
                  <c:v>4.6460987648999996</c:v>
                </c:pt>
                <c:pt idx="3085">
                  <c:v>5.5728053008999998</c:v>
                </c:pt>
                <c:pt idx="3086">
                  <c:v>-0.70529119630000003</c:v>
                </c:pt>
                <c:pt idx="3087">
                  <c:v>4.3600391168000003</c:v>
                </c:pt>
                <c:pt idx="3088">
                  <c:v>2.3738183904999999</c:v>
                </c:pt>
                <c:pt idx="3089">
                  <c:v>-4.2346175443999998</c:v>
                </c:pt>
                <c:pt idx="3090">
                  <c:v>-3.2547141486000002</c:v>
                </c:pt>
                <c:pt idx="3091">
                  <c:v>-9.9780183193000003</c:v>
                </c:pt>
                <c:pt idx="3092">
                  <c:v>-6.2074322850000003</c:v>
                </c:pt>
                <c:pt idx="3093">
                  <c:v>-9.5055594146000004</c:v>
                </c:pt>
                <c:pt idx="3094">
                  <c:v>-8.1900563925000007</c:v>
                </c:pt>
                <c:pt idx="3095">
                  <c:v>2.7788127638</c:v>
                </c:pt>
                <c:pt idx="3096">
                  <c:v>-4.9700742334000001</c:v>
                </c:pt>
                <c:pt idx="3097">
                  <c:v>-8.6317784103000008</c:v>
                </c:pt>
                <c:pt idx="3098">
                  <c:v>3.5790671365</c:v>
                </c:pt>
                <c:pt idx="3099">
                  <c:v>-10.356610737600001</c:v>
                </c:pt>
                <c:pt idx="3100">
                  <c:v>-6.3357233155000001</c:v>
                </c:pt>
                <c:pt idx="3101">
                  <c:v>-8.5957936012000005</c:v>
                </c:pt>
                <c:pt idx="3102">
                  <c:v>3.3496219051999998</c:v>
                </c:pt>
                <c:pt idx="3103">
                  <c:v>-10.8259638573</c:v>
                </c:pt>
                <c:pt idx="3104">
                  <c:v>-8.3556891978000003</c:v>
                </c:pt>
                <c:pt idx="3105">
                  <c:v>-10.8321661188</c:v>
                </c:pt>
                <c:pt idx="3106">
                  <c:v>1.9067367484</c:v>
                </c:pt>
                <c:pt idx="3107">
                  <c:v>-4.2050280538999996</c:v>
                </c:pt>
                <c:pt idx="3108">
                  <c:v>-8.5464775595999996</c:v>
                </c:pt>
                <c:pt idx="3109">
                  <c:v>-8.9765926484000005</c:v>
                </c:pt>
                <c:pt idx="3110">
                  <c:v>3.4850685849</c:v>
                </c:pt>
                <c:pt idx="3111">
                  <c:v>5.6007710957999999</c:v>
                </c:pt>
                <c:pt idx="3112">
                  <c:v>-7.9533109849999999</c:v>
                </c:pt>
                <c:pt idx="3113">
                  <c:v>4.2996681417999998</c:v>
                </c:pt>
                <c:pt idx="3114">
                  <c:v>5.1663976922000003</c:v>
                </c:pt>
                <c:pt idx="3115">
                  <c:v>-8.5814125449999992</c:v>
                </c:pt>
                <c:pt idx="3116">
                  <c:v>-4.9317574436999996</c:v>
                </c:pt>
                <c:pt idx="3117">
                  <c:v>-5.7046459448000002</c:v>
                </c:pt>
                <c:pt idx="3118">
                  <c:v>-8.6373052694000005</c:v>
                </c:pt>
                <c:pt idx="3119">
                  <c:v>-9.2289564116000005</c:v>
                </c:pt>
                <c:pt idx="3120">
                  <c:v>-4.2371987318000004</c:v>
                </c:pt>
                <c:pt idx="3121">
                  <c:v>-9.3387288878000003</c:v>
                </c:pt>
                <c:pt idx="3122">
                  <c:v>6.3329031585999997</c:v>
                </c:pt>
                <c:pt idx="3123">
                  <c:v>-3.8448782240999999</c:v>
                </c:pt>
                <c:pt idx="3124">
                  <c:v>-8.3635210095999994</c:v>
                </c:pt>
                <c:pt idx="3125">
                  <c:v>-4.7025384607999996</c:v>
                </c:pt>
                <c:pt idx="3126">
                  <c:v>-9.2308923504999996</c:v>
                </c:pt>
                <c:pt idx="3127">
                  <c:v>-9.5743716779000003</c:v>
                </c:pt>
                <c:pt idx="3128">
                  <c:v>-9.6352831452000007</c:v>
                </c:pt>
                <c:pt idx="3129">
                  <c:v>2.7303600432000001</c:v>
                </c:pt>
                <c:pt idx="3130">
                  <c:v>-8.9970934995</c:v>
                </c:pt>
                <c:pt idx="3131">
                  <c:v>2.3414434340999999</c:v>
                </c:pt>
                <c:pt idx="3132">
                  <c:v>2.6466579087</c:v>
                </c:pt>
                <c:pt idx="3133">
                  <c:v>1.6387164806000001</c:v>
                </c:pt>
                <c:pt idx="3134">
                  <c:v>4.3577137940000004</c:v>
                </c:pt>
                <c:pt idx="3135">
                  <c:v>-9.9945679527000006</c:v>
                </c:pt>
                <c:pt idx="3136">
                  <c:v>-9.8248782467000009</c:v>
                </c:pt>
                <c:pt idx="3137">
                  <c:v>-4.0000879477</c:v>
                </c:pt>
                <c:pt idx="3138">
                  <c:v>2.7859941974</c:v>
                </c:pt>
                <c:pt idx="3139">
                  <c:v>3.5558886138000001</c:v>
                </c:pt>
                <c:pt idx="3140">
                  <c:v>-11.3360295431</c:v>
                </c:pt>
                <c:pt idx="3141">
                  <c:v>-3.8465684912000002</c:v>
                </c:pt>
                <c:pt idx="3142">
                  <c:v>-5.7328788912000004</c:v>
                </c:pt>
                <c:pt idx="3143">
                  <c:v>2.4117255331999998</c:v>
                </c:pt>
                <c:pt idx="3144">
                  <c:v>-10.114520908799999</c:v>
                </c:pt>
                <c:pt idx="3145">
                  <c:v>-5.4069730079999996</c:v>
                </c:pt>
                <c:pt idx="3146">
                  <c:v>-4.9267537518999998</c:v>
                </c:pt>
                <c:pt idx="3147">
                  <c:v>2.5059678185999998</c:v>
                </c:pt>
                <c:pt idx="3148">
                  <c:v>4.2266489297999996</c:v>
                </c:pt>
                <c:pt idx="3149">
                  <c:v>-7.5317517716999998</c:v>
                </c:pt>
                <c:pt idx="3150">
                  <c:v>-7.2480927309999998</c:v>
                </c:pt>
                <c:pt idx="3151">
                  <c:v>-5.8681121932</c:v>
                </c:pt>
                <c:pt idx="3152">
                  <c:v>2.6432524968000002</c:v>
                </c:pt>
                <c:pt idx="3153">
                  <c:v>-5.3227743181999996</c:v>
                </c:pt>
                <c:pt idx="3154">
                  <c:v>-4.5581368559</c:v>
                </c:pt>
                <c:pt idx="3155">
                  <c:v>-5.5745318315999999</c:v>
                </c:pt>
                <c:pt idx="3156">
                  <c:v>-9.4021215440999999</c:v>
                </c:pt>
                <c:pt idx="3157">
                  <c:v>-8.1353264617000001</c:v>
                </c:pt>
                <c:pt idx="3158">
                  <c:v>4.5203351976999997</c:v>
                </c:pt>
                <c:pt idx="3159">
                  <c:v>1.7416323265</c:v>
                </c:pt>
                <c:pt idx="3160">
                  <c:v>-8.1082483594999992</c:v>
                </c:pt>
                <c:pt idx="3161">
                  <c:v>3.0485075508000001</c:v>
                </c:pt>
                <c:pt idx="3162">
                  <c:v>2.3562131320000002</c:v>
                </c:pt>
                <c:pt idx="3163">
                  <c:v>-2.6107054015000002</c:v>
                </c:pt>
                <c:pt idx="3164">
                  <c:v>2.8479583446999999</c:v>
                </c:pt>
                <c:pt idx="3165">
                  <c:v>-10.176378546</c:v>
                </c:pt>
                <c:pt idx="3166">
                  <c:v>-9.7485148827000003</c:v>
                </c:pt>
                <c:pt idx="3167">
                  <c:v>-3.2009641844000001</c:v>
                </c:pt>
                <c:pt idx="3168">
                  <c:v>-8.6906921059000002</c:v>
                </c:pt>
                <c:pt idx="3169">
                  <c:v>2.2573534984000001</c:v>
                </c:pt>
                <c:pt idx="3170">
                  <c:v>3.4355340981000002</c:v>
                </c:pt>
                <c:pt idx="3171">
                  <c:v>-5.8230853986</c:v>
                </c:pt>
                <c:pt idx="3172">
                  <c:v>-9.1426015058000001</c:v>
                </c:pt>
                <c:pt idx="3173">
                  <c:v>-5.5249229027000002</c:v>
                </c:pt>
                <c:pt idx="3174">
                  <c:v>1.6112426589</c:v>
                </c:pt>
                <c:pt idx="3175">
                  <c:v>-6.4115706031000004</c:v>
                </c:pt>
                <c:pt idx="3176">
                  <c:v>-10.3498088697</c:v>
                </c:pt>
                <c:pt idx="3177">
                  <c:v>-4.4247306040999996</c:v>
                </c:pt>
                <c:pt idx="3178">
                  <c:v>-9.6376510445000001</c:v>
                </c:pt>
                <c:pt idx="3179">
                  <c:v>4.203768019</c:v>
                </c:pt>
                <c:pt idx="3180">
                  <c:v>4.0528533961999997</c:v>
                </c:pt>
                <c:pt idx="3181">
                  <c:v>1.9142623282</c:v>
                </c:pt>
                <c:pt idx="3182">
                  <c:v>3.9182187483000002</c:v>
                </c:pt>
                <c:pt idx="3183">
                  <c:v>3.8185065008999999</c:v>
                </c:pt>
                <c:pt idx="3184">
                  <c:v>-9.2989284506000001</c:v>
                </c:pt>
                <c:pt idx="3185">
                  <c:v>-8.5295709595999991</c:v>
                </c:pt>
                <c:pt idx="3186">
                  <c:v>3.1619782869000002</c:v>
                </c:pt>
                <c:pt idx="3187">
                  <c:v>-4.9749282303999998</c:v>
                </c:pt>
                <c:pt idx="3188">
                  <c:v>4.4867401200000003</c:v>
                </c:pt>
                <c:pt idx="3189">
                  <c:v>-3.6312781900000002</c:v>
                </c:pt>
                <c:pt idx="3190">
                  <c:v>-6.1414969800000003</c:v>
                </c:pt>
                <c:pt idx="3191">
                  <c:v>3.3475190576</c:v>
                </c:pt>
                <c:pt idx="3192">
                  <c:v>-6.3076800848000003</c:v>
                </c:pt>
                <c:pt idx="3193">
                  <c:v>-8.5264860053000007</c:v>
                </c:pt>
                <c:pt idx="3194">
                  <c:v>-9.8008813590999999</c:v>
                </c:pt>
                <c:pt idx="3195">
                  <c:v>-5.4687422979999996</c:v>
                </c:pt>
                <c:pt idx="3196">
                  <c:v>-5.6169453549000004</c:v>
                </c:pt>
                <c:pt idx="3197">
                  <c:v>-5.4130695155000002</c:v>
                </c:pt>
                <c:pt idx="3198">
                  <c:v>-8.8900796972999991</c:v>
                </c:pt>
                <c:pt idx="3199">
                  <c:v>1.2903306274999999</c:v>
                </c:pt>
                <c:pt idx="3200">
                  <c:v>-5.1624788064000002</c:v>
                </c:pt>
                <c:pt idx="3201">
                  <c:v>-9.1594668296999995</c:v>
                </c:pt>
                <c:pt idx="3202">
                  <c:v>-3.5874199806</c:v>
                </c:pt>
                <c:pt idx="3203">
                  <c:v>2.0289791146999998</c:v>
                </c:pt>
                <c:pt idx="3204">
                  <c:v>2.8614749847000001</c:v>
                </c:pt>
                <c:pt idx="3205">
                  <c:v>-8.8563251668999996</c:v>
                </c:pt>
                <c:pt idx="3206">
                  <c:v>-3.3437200677000001</c:v>
                </c:pt>
                <c:pt idx="3207">
                  <c:v>3.7140920266999999</c:v>
                </c:pt>
                <c:pt idx="3208">
                  <c:v>-9.7687931491000004</c:v>
                </c:pt>
                <c:pt idx="3209">
                  <c:v>-5.7303611649999997</c:v>
                </c:pt>
                <c:pt idx="3210">
                  <c:v>-3.8786199233</c:v>
                </c:pt>
                <c:pt idx="3211">
                  <c:v>-7.0008098898000002</c:v>
                </c:pt>
                <c:pt idx="3212">
                  <c:v>5.9517499850000002</c:v>
                </c:pt>
                <c:pt idx="3213">
                  <c:v>-9.1632318019000003</c:v>
                </c:pt>
                <c:pt idx="3214">
                  <c:v>-8.8802385422000008</c:v>
                </c:pt>
                <c:pt idx="3215">
                  <c:v>-5.9914760054</c:v>
                </c:pt>
                <c:pt idx="3216">
                  <c:v>-6.2460979621000003</c:v>
                </c:pt>
                <c:pt idx="3217">
                  <c:v>2.7206232694999999</c:v>
                </c:pt>
                <c:pt idx="3218">
                  <c:v>-9.8646245860999997</c:v>
                </c:pt>
                <c:pt idx="3219">
                  <c:v>-5.4934209410000001</c:v>
                </c:pt>
                <c:pt idx="3220">
                  <c:v>-5.1040504599999998</c:v>
                </c:pt>
                <c:pt idx="3221">
                  <c:v>-9.3491419686999997</c:v>
                </c:pt>
                <c:pt idx="3222">
                  <c:v>3.1217252180999999</c:v>
                </c:pt>
                <c:pt idx="3223">
                  <c:v>-8.0996626435000003</c:v>
                </c:pt>
                <c:pt idx="3224">
                  <c:v>-10.054766735999999</c:v>
                </c:pt>
                <c:pt idx="3225">
                  <c:v>-4.5623096232</c:v>
                </c:pt>
                <c:pt idx="3226">
                  <c:v>-2.7305855687</c:v>
                </c:pt>
                <c:pt idx="3227">
                  <c:v>-6.1967536586999996</c:v>
                </c:pt>
                <c:pt idx="3228">
                  <c:v>-7.5041457671999998</c:v>
                </c:pt>
                <c:pt idx="3229">
                  <c:v>0.87198133460000005</c:v>
                </c:pt>
                <c:pt idx="3230">
                  <c:v>-8.9316643180999993</c:v>
                </c:pt>
                <c:pt idx="3231">
                  <c:v>0.82091376599999999</c:v>
                </c:pt>
                <c:pt idx="3232">
                  <c:v>-6.7563752700000004</c:v>
                </c:pt>
                <c:pt idx="3233">
                  <c:v>3.6547752120000001</c:v>
                </c:pt>
                <c:pt idx="3234">
                  <c:v>5.7260421633999998</c:v>
                </c:pt>
                <c:pt idx="3235">
                  <c:v>4.1779871506999999</c:v>
                </c:pt>
                <c:pt idx="3236">
                  <c:v>4.0576207063999998</c:v>
                </c:pt>
                <c:pt idx="3237">
                  <c:v>-4.7565279654000001</c:v>
                </c:pt>
                <c:pt idx="3238">
                  <c:v>2.9556040693000001</c:v>
                </c:pt>
                <c:pt idx="3239">
                  <c:v>1.9345602466</c:v>
                </c:pt>
                <c:pt idx="3240">
                  <c:v>1.8525118068999999</c:v>
                </c:pt>
                <c:pt idx="3241">
                  <c:v>3.6270308864</c:v>
                </c:pt>
                <c:pt idx="3242">
                  <c:v>1.5342172350000001</c:v>
                </c:pt>
                <c:pt idx="3243">
                  <c:v>-4.1013028261000004</c:v>
                </c:pt>
                <c:pt idx="3244">
                  <c:v>-7.2553567942999999</c:v>
                </c:pt>
                <c:pt idx="3245">
                  <c:v>2.2016680707999998</c:v>
                </c:pt>
                <c:pt idx="3246">
                  <c:v>-5.3004625449000002</c:v>
                </c:pt>
                <c:pt idx="3247">
                  <c:v>-4.8577516907999998</c:v>
                </c:pt>
                <c:pt idx="3248">
                  <c:v>-6.2724543037</c:v>
                </c:pt>
                <c:pt idx="3249">
                  <c:v>2.4956023900000002</c:v>
                </c:pt>
                <c:pt idx="3250">
                  <c:v>2.5365844535000002</c:v>
                </c:pt>
                <c:pt idx="3251">
                  <c:v>2.2452196199999999</c:v>
                </c:pt>
                <c:pt idx="3252">
                  <c:v>-11.563202479099999</c:v>
                </c:pt>
                <c:pt idx="3253">
                  <c:v>4.4193585656999996</c:v>
                </c:pt>
                <c:pt idx="3254">
                  <c:v>-9.3194938112999992</c:v>
                </c:pt>
                <c:pt idx="3255">
                  <c:v>3.3491902422000002</c:v>
                </c:pt>
                <c:pt idx="3256">
                  <c:v>4.5046399430999999</c:v>
                </c:pt>
                <c:pt idx="3257">
                  <c:v>3.7288077226</c:v>
                </c:pt>
                <c:pt idx="3258">
                  <c:v>-10.245335110999999</c:v>
                </c:pt>
                <c:pt idx="3259">
                  <c:v>-4.9838121527999997</c:v>
                </c:pt>
                <c:pt idx="3260">
                  <c:v>-10.8000331344</c:v>
                </c:pt>
                <c:pt idx="3261">
                  <c:v>3.6361251989999999</c:v>
                </c:pt>
                <c:pt idx="3262">
                  <c:v>-3.3529162398999999</c:v>
                </c:pt>
                <c:pt idx="3263">
                  <c:v>-6.1818161983</c:v>
                </c:pt>
                <c:pt idx="3264">
                  <c:v>-4.1369759526000003</c:v>
                </c:pt>
                <c:pt idx="3265">
                  <c:v>-6.2801737142</c:v>
                </c:pt>
                <c:pt idx="3266">
                  <c:v>-5.4196247151000003</c:v>
                </c:pt>
                <c:pt idx="3267">
                  <c:v>-9.7830457703999993</c:v>
                </c:pt>
                <c:pt idx="3268">
                  <c:v>-5.4158063543999999</c:v>
                </c:pt>
                <c:pt idx="3269">
                  <c:v>-8.5663232212999993</c:v>
                </c:pt>
                <c:pt idx="3270">
                  <c:v>-2.7658909327000001</c:v>
                </c:pt>
                <c:pt idx="3271">
                  <c:v>-8.8965043043000005</c:v>
                </c:pt>
                <c:pt idx="3272">
                  <c:v>4.4416119316999998</c:v>
                </c:pt>
                <c:pt idx="3273">
                  <c:v>-10.775624627399999</c:v>
                </c:pt>
                <c:pt idx="3274">
                  <c:v>-4.6300842219999998</c:v>
                </c:pt>
                <c:pt idx="3275">
                  <c:v>-8.5801261563000004</c:v>
                </c:pt>
                <c:pt idx="3276">
                  <c:v>-9.4439423278000003</c:v>
                </c:pt>
                <c:pt idx="3277">
                  <c:v>-8.4260931615000008</c:v>
                </c:pt>
                <c:pt idx="3278">
                  <c:v>-7.7311470973</c:v>
                </c:pt>
                <c:pt idx="3279">
                  <c:v>-7.0013329602000001</c:v>
                </c:pt>
                <c:pt idx="3280">
                  <c:v>-8.3348754581000009</c:v>
                </c:pt>
                <c:pt idx="3281">
                  <c:v>-4.7052061675000001</c:v>
                </c:pt>
                <c:pt idx="3282">
                  <c:v>3.9263998410999998</c:v>
                </c:pt>
                <c:pt idx="3283">
                  <c:v>-8.5081147542999993</c:v>
                </c:pt>
                <c:pt idx="3284">
                  <c:v>2.9773931775000002</c:v>
                </c:pt>
                <c:pt idx="3285">
                  <c:v>-4.5358824328000003</c:v>
                </c:pt>
                <c:pt idx="3286">
                  <c:v>1.5815601775000001</c:v>
                </c:pt>
                <c:pt idx="3287">
                  <c:v>-7.4996834208000003</c:v>
                </c:pt>
                <c:pt idx="3288">
                  <c:v>-4.9350335178</c:v>
                </c:pt>
                <c:pt idx="3289">
                  <c:v>-9.7925034622999991</c:v>
                </c:pt>
                <c:pt idx="3290">
                  <c:v>-4.1854431097000004</c:v>
                </c:pt>
                <c:pt idx="3291">
                  <c:v>-5.4373208609999999</c:v>
                </c:pt>
                <c:pt idx="3292">
                  <c:v>-9.2306085427000006</c:v>
                </c:pt>
                <c:pt idx="3293">
                  <c:v>-9.3435237296999993</c:v>
                </c:pt>
                <c:pt idx="3294">
                  <c:v>3.6383913107999999</c:v>
                </c:pt>
                <c:pt idx="3295">
                  <c:v>3.478384717</c:v>
                </c:pt>
                <c:pt idx="3296">
                  <c:v>-10.920664844899999</c:v>
                </c:pt>
                <c:pt idx="3297">
                  <c:v>2.3434937743000002</c:v>
                </c:pt>
                <c:pt idx="3298">
                  <c:v>2.2192252030000001</c:v>
                </c:pt>
                <c:pt idx="3299">
                  <c:v>-5.7755376483000003</c:v>
                </c:pt>
                <c:pt idx="3300">
                  <c:v>-4.4836610280000002</c:v>
                </c:pt>
                <c:pt idx="3301">
                  <c:v>-8.7298756043000001</c:v>
                </c:pt>
                <c:pt idx="3302">
                  <c:v>2.4922158840000002</c:v>
                </c:pt>
                <c:pt idx="3303">
                  <c:v>2.4898369062999999</c:v>
                </c:pt>
                <c:pt idx="3304">
                  <c:v>-9.2809216790000004</c:v>
                </c:pt>
                <c:pt idx="3305">
                  <c:v>-4.3937897502999999</c:v>
                </c:pt>
                <c:pt idx="3306">
                  <c:v>4.3267460568000002</c:v>
                </c:pt>
                <c:pt idx="3307">
                  <c:v>2.1128063137000002</c:v>
                </c:pt>
                <c:pt idx="3308">
                  <c:v>-10.191620825699999</c:v>
                </c:pt>
                <c:pt idx="3309">
                  <c:v>-3.2914749746999998</c:v>
                </c:pt>
                <c:pt idx="3310">
                  <c:v>-6.0523628356000003</c:v>
                </c:pt>
                <c:pt idx="3311">
                  <c:v>-3.6042803751000001</c:v>
                </c:pt>
                <c:pt idx="3312">
                  <c:v>-5.1144371018000001</c:v>
                </c:pt>
                <c:pt idx="3313">
                  <c:v>-10.004877611</c:v>
                </c:pt>
                <c:pt idx="3314">
                  <c:v>-9.7604756825999992</c:v>
                </c:pt>
                <c:pt idx="3315">
                  <c:v>-9.0874684164000001</c:v>
                </c:pt>
                <c:pt idx="3316">
                  <c:v>3.3799999612999998</c:v>
                </c:pt>
                <c:pt idx="3317">
                  <c:v>-10.1552426054</c:v>
                </c:pt>
                <c:pt idx="3318">
                  <c:v>-4.6919578917999996</c:v>
                </c:pt>
                <c:pt idx="3319">
                  <c:v>-4.9453610157999996</c:v>
                </c:pt>
                <c:pt idx="3320">
                  <c:v>2.7919183841000002</c:v>
                </c:pt>
                <c:pt idx="3321">
                  <c:v>-4.116122753</c:v>
                </c:pt>
                <c:pt idx="3322">
                  <c:v>-8.6281064847</c:v>
                </c:pt>
                <c:pt idx="3323">
                  <c:v>-3.3221548307000002</c:v>
                </c:pt>
                <c:pt idx="3324">
                  <c:v>-9.0749502443000001</c:v>
                </c:pt>
                <c:pt idx="3325">
                  <c:v>2.4270614107999999</c:v>
                </c:pt>
                <c:pt idx="3326">
                  <c:v>-8.5102531954000007</c:v>
                </c:pt>
                <c:pt idx="3327">
                  <c:v>-4.6775907632999996</c:v>
                </c:pt>
                <c:pt idx="3328">
                  <c:v>-9.8205812088000002</c:v>
                </c:pt>
                <c:pt idx="3329">
                  <c:v>2.7334185438</c:v>
                </c:pt>
                <c:pt idx="3330">
                  <c:v>-8.9301982725000002</c:v>
                </c:pt>
                <c:pt idx="3331">
                  <c:v>-6.2731985004000004</c:v>
                </c:pt>
                <c:pt idx="3332">
                  <c:v>-4.9425880597000003</c:v>
                </c:pt>
                <c:pt idx="3333">
                  <c:v>-9.6944371344999993</c:v>
                </c:pt>
                <c:pt idx="3334">
                  <c:v>-3.1361678210999999</c:v>
                </c:pt>
                <c:pt idx="3335">
                  <c:v>-5.0949128547999996</c:v>
                </c:pt>
                <c:pt idx="3336">
                  <c:v>-10.142481545500001</c:v>
                </c:pt>
                <c:pt idx="3337">
                  <c:v>-8.9510553889000004</c:v>
                </c:pt>
                <c:pt idx="3338">
                  <c:v>1.5324536418000001</c:v>
                </c:pt>
                <c:pt idx="3339">
                  <c:v>4.7153591343999999</c:v>
                </c:pt>
                <c:pt idx="3340">
                  <c:v>-9.1529415425000007</c:v>
                </c:pt>
                <c:pt idx="3341">
                  <c:v>-9.5915098867000008</c:v>
                </c:pt>
                <c:pt idx="3342">
                  <c:v>-7.7153024771999998</c:v>
                </c:pt>
                <c:pt idx="3343">
                  <c:v>-7.8408692161999998</c:v>
                </c:pt>
                <c:pt idx="3344">
                  <c:v>2.6699017528</c:v>
                </c:pt>
                <c:pt idx="3345">
                  <c:v>-3.3318560007000002</c:v>
                </c:pt>
                <c:pt idx="3346">
                  <c:v>-5.5105041853000003</c:v>
                </c:pt>
                <c:pt idx="3347">
                  <c:v>-5.9030089330999997</c:v>
                </c:pt>
                <c:pt idx="3348">
                  <c:v>-9.5127349612999996</c:v>
                </c:pt>
                <c:pt idx="3349">
                  <c:v>-5.5334622138</c:v>
                </c:pt>
                <c:pt idx="3350">
                  <c:v>-8.7741415617000005</c:v>
                </c:pt>
                <c:pt idx="3351">
                  <c:v>-9.4535170069000003</c:v>
                </c:pt>
                <c:pt idx="3352">
                  <c:v>2.2956219957999999</c:v>
                </c:pt>
                <c:pt idx="3353">
                  <c:v>2.1559545013000001</c:v>
                </c:pt>
                <c:pt idx="3354">
                  <c:v>-4.8525281577000001</c:v>
                </c:pt>
                <c:pt idx="3355">
                  <c:v>-5.8757531976999999</c:v>
                </c:pt>
                <c:pt idx="3356">
                  <c:v>-11.430237736</c:v>
                </c:pt>
                <c:pt idx="3357">
                  <c:v>-4.4910753924</c:v>
                </c:pt>
                <c:pt idx="3358">
                  <c:v>-6.3472612272999998</c:v>
                </c:pt>
                <c:pt idx="3359">
                  <c:v>2.7735973426</c:v>
                </c:pt>
                <c:pt idx="3360">
                  <c:v>-8.6658016737000008</c:v>
                </c:pt>
                <c:pt idx="3361">
                  <c:v>-9.7287617429999997</c:v>
                </c:pt>
                <c:pt idx="3362">
                  <c:v>4.7847849973000001</c:v>
                </c:pt>
                <c:pt idx="3363">
                  <c:v>2.1894329126000001</c:v>
                </c:pt>
                <c:pt idx="3364">
                  <c:v>-5.6478081260000002</c:v>
                </c:pt>
                <c:pt idx="3365">
                  <c:v>4.1441575769999996</c:v>
                </c:pt>
                <c:pt idx="3366">
                  <c:v>-4.7115454563999997</c:v>
                </c:pt>
                <c:pt idx="3367">
                  <c:v>-10.165146507699999</c:v>
                </c:pt>
                <c:pt idx="3368">
                  <c:v>2.7121395409</c:v>
                </c:pt>
                <c:pt idx="3369">
                  <c:v>-9.5186793221000006</c:v>
                </c:pt>
                <c:pt idx="3370">
                  <c:v>-9.8448055201999995</c:v>
                </c:pt>
                <c:pt idx="3371">
                  <c:v>-5.0193967259000001</c:v>
                </c:pt>
                <c:pt idx="3372">
                  <c:v>-8.6683607259999995</c:v>
                </c:pt>
                <c:pt idx="3373">
                  <c:v>-5.6626336386</c:v>
                </c:pt>
                <c:pt idx="3374">
                  <c:v>-4.1911023146000002</c:v>
                </c:pt>
                <c:pt idx="3375">
                  <c:v>-10.4824056836</c:v>
                </c:pt>
                <c:pt idx="3376">
                  <c:v>2.0173143589000002</c:v>
                </c:pt>
                <c:pt idx="3377">
                  <c:v>-5.0002733597000004</c:v>
                </c:pt>
                <c:pt idx="3378">
                  <c:v>4.6951977469999999</c:v>
                </c:pt>
                <c:pt idx="3379">
                  <c:v>-3.0779397390000001</c:v>
                </c:pt>
                <c:pt idx="3380">
                  <c:v>5.4784295258000002</c:v>
                </c:pt>
                <c:pt idx="3381">
                  <c:v>-9.3290846520000006</c:v>
                </c:pt>
                <c:pt idx="3382">
                  <c:v>-5.8478017664999999</c:v>
                </c:pt>
                <c:pt idx="3383">
                  <c:v>-5.9083831696000004</c:v>
                </c:pt>
                <c:pt idx="3384">
                  <c:v>-9.9560862530000005</c:v>
                </c:pt>
                <c:pt idx="3385">
                  <c:v>-8.9312133950000003</c:v>
                </c:pt>
                <c:pt idx="3386">
                  <c:v>-9.2419441414999994</c:v>
                </c:pt>
                <c:pt idx="3387">
                  <c:v>-10.4903100074</c:v>
                </c:pt>
                <c:pt idx="3388">
                  <c:v>-7.137320162</c:v>
                </c:pt>
                <c:pt idx="3389">
                  <c:v>4.7280386692</c:v>
                </c:pt>
                <c:pt idx="3390">
                  <c:v>-9.4114449402000009</c:v>
                </c:pt>
                <c:pt idx="3391">
                  <c:v>-9.5598914277000002</c:v>
                </c:pt>
                <c:pt idx="3392">
                  <c:v>-9.5574858283000008</c:v>
                </c:pt>
                <c:pt idx="3393">
                  <c:v>-6.5607352294999997</c:v>
                </c:pt>
                <c:pt idx="3394">
                  <c:v>-7.5588929609999997</c:v>
                </c:pt>
                <c:pt idx="3395">
                  <c:v>1.6792344508999999</c:v>
                </c:pt>
                <c:pt idx="3396">
                  <c:v>-5.3848032373999999</c:v>
                </c:pt>
                <c:pt idx="3397">
                  <c:v>-5.0434130670000004</c:v>
                </c:pt>
                <c:pt idx="3398">
                  <c:v>-4.6424825231</c:v>
                </c:pt>
                <c:pt idx="3399">
                  <c:v>-4.6082256494999996</c:v>
                </c:pt>
                <c:pt idx="3400">
                  <c:v>-6.6227518502000002</c:v>
                </c:pt>
                <c:pt idx="3401">
                  <c:v>4.7286633308999999</c:v>
                </c:pt>
                <c:pt idx="3402">
                  <c:v>-8.2830383510000001</c:v>
                </c:pt>
                <c:pt idx="3403">
                  <c:v>3.8237055122000001</c:v>
                </c:pt>
                <c:pt idx="3404">
                  <c:v>3.9149990242000001</c:v>
                </c:pt>
                <c:pt idx="3405">
                  <c:v>-4.2020965984999998</c:v>
                </c:pt>
                <c:pt idx="3406">
                  <c:v>-4.434249694</c:v>
                </c:pt>
                <c:pt idx="3407">
                  <c:v>-5.3325821838999996</c:v>
                </c:pt>
                <c:pt idx="3408">
                  <c:v>1.9275687401999999</c:v>
                </c:pt>
                <c:pt idx="3409">
                  <c:v>-8.8923858876999997</c:v>
                </c:pt>
                <c:pt idx="3410">
                  <c:v>-9.5382084428000002</c:v>
                </c:pt>
                <c:pt idx="3411">
                  <c:v>3.9034190240000002</c:v>
                </c:pt>
                <c:pt idx="3412">
                  <c:v>4.1237792803</c:v>
                </c:pt>
                <c:pt idx="3413">
                  <c:v>2.2418616405999998</c:v>
                </c:pt>
                <c:pt idx="3414">
                  <c:v>-10.2093623605</c:v>
                </c:pt>
                <c:pt idx="3415">
                  <c:v>-10.5196747684</c:v>
                </c:pt>
                <c:pt idx="3416">
                  <c:v>-9.8351578785000005</c:v>
                </c:pt>
                <c:pt idx="3417">
                  <c:v>-9.8639136445000002</c:v>
                </c:pt>
                <c:pt idx="3418">
                  <c:v>-5.1436412020000004</c:v>
                </c:pt>
                <c:pt idx="3419">
                  <c:v>-8.0992399158000001</c:v>
                </c:pt>
                <c:pt idx="3420">
                  <c:v>3.8478111094999998</c:v>
                </c:pt>
                <c:pt idx="3421">
                  <c:v>-6.8075335576000002</c:v>
                </c:pt>
                <c:pt idx="3422">
                  <c:v>-4.9486160835000002</c:v>
                </c:pt>
                <c:pt idx="3423">
                  <c:v>3.7769374264</c:v>
                </c:pt>
                <c:pt idx="3424">
                  <c:v>-10.9145069044</c:v>
                </c:pt>
                <c:pt idx="3425">
                  <c:v>-3.7965927302</c:v>
                </c:pt>
                <c:pt idx="3426">
                  <c:v>-10.293168616299999</c:v>
                </c:pt>
                <c:pt idx="3427">
                  <c:v>-4.3117491457000003</c:v>
                </c:pt>
                <c:pt idx="3428">
                  <c:v>-5.2636449277999997</c:v>
                </c:pt>
                <c:pt idx="3429">
                  <c:v>1.9152697488999999</c:v>
                </c:pt>
                <c:pt idx="3430">
                  <c:v>-5.4291693391000004</c:v>
                </c:pt>
                <c:pt idx="3431">
                  <c:v>-5.0796493551999999</c:v>
                </c:pt>
                <c:pt idx="3432">
                  <c:v>-8.5628697046000006</c:v>
                </c:pt>
                <c:pt idx="3433">
                  <c:v>3.6539420458</c:v>
                </c:pt>
                <c:pt idx="3434">
                  <c:v>-4.8535284547000002</c:v>
                </c:pt>
                <c:pt idx="3435">
                  <c:v>-5.5753858124000004</c:v>
                </c:pt>
                <c:pt idx="3436">
                  <c:v>-5.1213526407999996</c:v>
                </c:pt>
                <c:pt idx="3437">
                  <c:v>-9.3238715002999992</c:v>
                </c:pt>
                <c:pt idx="3438">
                  <c:v>-9.7956325821999997</c:v>
                </c:pt>
                <c:pt idx="3439">
                  <c:v>2.4102395753999999</c:v>
                </c:pt>
                <c:pt idx="3440">
                  <c:v>-10.556171803</c:v>
                </c:pt>
                <c:pt idx="3441">
                  <c:v>1.9745664177</c:v>
                </c:pt>
                <c:pt idx="3442">
                  <c:v>-9.1015040539999994</c:v>
                </c:pt>
                <c:pt idx="3443">
                  <c:v>3.7378746958</c:v>
                </c:pt>
                <c:pt idx="3444">
                  <c:v>2.6663728735999999</c:v>
                </c:pt>
                <c:pt idx="3445">
                  <c:v>3.8023646855000002</c:v>
                </c:pt>
                <c:pt idx="3446">
                  <c:v>2.6498988242000001</c:v>
                </c:pt>
                <c:pt idx="3447">
                  <c:v>-10.2540252772</c:v>
                </c:pt>
                <c:pt idx="3448">
                  <c:v>-10.4200252252</c:v>
                </c:pt>
                <c:pt idx="3449">
                  <c:v>-8.9166934283000003</c:v>
                </c:pt>
                <c:pt idx="3450">
                  <c:v>-4.8492291488000001</c:v>
                </c:pt>
                <c:pt idx="3451">
                  <c:v>3.8514100578999999</c:v>
                </c:pt>
                <c:pt idx="3452">
                  <c:v>-5.7247800095999999</c:v>
                </c:pt>
                <c:pt idx="3453">
                  <c:v>2.2859266356000001</c:v>
                </c:pt>
                <c:pt idx="3454">
                  <c:v>-5.0635209163999999</c:v>
                </c:pt>
                <c:pt idx="3455">
                  <c:v>-9.5351665902999994</c:v>
                </c:pt>
                <c:pt idx="3456">
                  <c:v>-4.0453600163000001</c:v>
                </c:pt>
                <c:pt idx="3457">
                  <c:v>-9.7791563593999999</c:v>
                </c:pt>
                <c:pt idx="3458">
                  <c:v>-4.7881924956999997</c:v>
                </c:pt>
                <c:pt idx="3459">
                  <c:v>4.1861041212999996</c:v>
                </c:pt>
                <c:pt idx="3460">
                  <c:v>-5.2696462469999998</c:v>
                </c:pt>
                <c:pt idx="3461">
                  <c:v>-5.7673489770000002</c:v>
                </c:pt>
                <c:pt idx="3462">
                  <c:v>-4.0363575502</c:v>
                </c:pt>
                <c:pt idx="3463">
                  <c:v>4.1885291766000003</c:v>
                </c:pt>
                <c:pt idx="3464">
                  <c:v>-8.6604511136000006</c:v>
                </c:pt>
                <c:pt idx="3465">
                  <c:v>-5.6572124538999997</c:v>
                </c:pt>
                <c:pt idx="3466">
                  <c:v>4.0779708915999997</c:v>
                </c:pt>
                <c:pt idx="3467">
                  <c:v>-10.5331777074</c:v>
                </c:pt>
                <c:pt idx="3468">
                  <c:v>3.0070937805</c:v>
                </c:pt>
                <c:pt idx="3469">
                  <c:v>-4.3721777866</c:v>
                </c:pt>
                <c:pt idx="3470">
                  <c:v>-10.470718355200001</c:v>
                </c:pt>
                <c:pt idx="3471">
                  <c:v>3.2229026854999998</c:v>
                </c:pt>
                <c:pt idx="3472">
                  <c:v>-5.8550290584000004</c:v>
                </c:pt>
                <c:pt idx="3473">
                  <c:v>-4.7870872779999996</c:v>
                </c:pt>
                <c:pt idx="3474">
                  <c:v>-9.2364057867000007</c:v>
                </c:pt>
                <c:pt idx="3475">
                  <c:v>2.8661336841999998</c:v>
                </c:pt>
                <c:pt idx="3476">
                  <c:v>-5.5693416417000003</c:v>
                </c:pt>
                <c:pt idx="3477">
                  <c:v>2.9470251276999999</c:v>
                </c:pt>
                <c:pt idx="3478">
                  <c:v>-5.0904455289000001</c:v>
                </c:pt>
                <c:pt idx="3479">
                  <c:v>-7.9295213869000003</c:v>
                </c:pt>
                <c:pt idx="3480">
                  <c:v>2.2106302718999999</c:v>
                </c:pt>
                <c:pt idx="3481">
                  <c:v>-11.557978844699999</c:v>
                </c:pt>
                <c:pt idx="3482">
                  <c:v>-11.195973717999999</c:v>
                </c:pt>
                <c:pt idx="3483">
                  <c:v>2.9953643201000002</c:v>
                </c:pt>
                <c:pt idx="3484">
                  <c:v>-8.7919178502000008</c:v>
                </c:pt>
                <c:pt idx="3485">
                  <c:v>-6.3740818126000001</c:v>
                </c:pt>
                <c:pt idx="3486">
                  <c:v>-5.969452446</c:v>
                </c:pt>
                <c:pt idx="3487">
                  <c:v>3.4447746710999998</c:v>
                </c:pt>
                <c:pt idx="3488">
                  <c:v>-5.9053616717999997</c:v>
                </c:pt>
                <c:pt idx="3489">
                  <c:v>4.0062608514000004</c:v>
                </c:pt>
                <c:pt idx="3490">
                  <c:v>2.8345046298000001</c:v>
                </c:pt>
                <c:pt idx="3491">
                  <c:v>3.7327384173999998</c:v>
                </c:pt>
                <c:pt idx="3492">
                  <c:v>-9.7591743812999994</c:v>
                </c:pt>
                <c:pt idx="3493">
                  <c:v>-10.545843035500001</c:v>
                </c:pt>
                <c:pt idx="3494">
                  <c:v>-6.6711476642000003</c:v>
                </c:pt>
                <c:pt idx="3495">
                  <c:v>3.2413842023999999</c:v>
                </c:pt>
                <c:pt idx="3496">
                  <c:v>4.0674014316999996</c:v>
                </c:pt>
                <c:pt idx="3497">
                  <c:v>-6.1534119537</c:v>
                </c:pt>
                <c:pt idx="3498">
                  <c:v>2.9731883583999998</c:v>
                </c:pt>
                <c:pt idx="3499">
                  <c:v>-4.3391673921000002</c:v>
                </c:pt>
                <c:pt idx="3500">
                  <c:v>2.5857396015999998</c:v>
                </c:pt>
                <c:pt idx="3501">
                  <c:v>-9.9079342659999998</c:v>
                </c:pt>
                <c:pt idx="3502">
                  <c:v>-11.324888749499999</c:v>
                </c:pt>
                <c:pt idx="3503">
                  <c:v>3.4778000241</c:v>
                </c:pt>
                <c:pt idx="3504">
                  <c:v>4.1797566722999999</c:v>
                </c:pt>
                <c:pt idx="3505">
                  <c:v>-4.4244692156000003</c:v>
                </c:pt>
                <c:pt idx="3506">
                  <c:v>-3.4383302908000002</c:v>
                </c:pt>
                <c:pt idx="3507">
                  <c:v>2.9631305362</c:v>
                </c:pt>
                <c:pt idx="3508">
                  <c:v>-4.9597439829000001</c:v>
                </c:pt>
                <c:pt idx="3509">
                  <c:v>4.9403949447000004</c:v>
                </c:pt>
                <c:pt idx="3510">
                  <c:v>1.7436012765</c:v>
                </c:pt>
                <c:pt idx="3511">
                  <c:v>2.8931531077999999</c:v>
                </c:pt>
                <c:pt idx="3512">
                  <c:v>-6.0977580592000002</c:v>
                </c:pt>
                <c:pt idx="3513">
                  <c:v>3.0223853308000002</c:v>
                </c:pt>
                <c:pt idx="3514">
                  <c:v>-4.6820419258000001</c:v>
                </c:pt>
                <c:pt idx="3515">
                  <c:v>-5.768867771</c:v>
                </c:pt>
                <c:pt idx="3516">
                  <c:v>-6.9689852496000002</c:v>
                </c:pt>
                <c:pt idx="3517">
                  <c:v>-3.2634973379000001</c:v>
                </c:pt>
                <c:pt idx="3518">
                  <c:v>-10.8529993843</c:v>
                </c:pt>
                <c:pt idx="3519">
                  <c:v>-4.3811425593999997</c:v>
                </c:pt>
                <c:pt idx="3520">
                  <c:v>-11.662618030300001</c:v>
                </c:pt>
                <c:pt idx="3521">
                  <c:v>-9.4885173324000007</c:v>
                </c:pt>
                <c:pt idx="3522">
                  <c:v>-3.1148832069000001</c:v>
                </c:pt>
                <c:pt idx="3523">
                  <c:v>-5.7638926100000001</c:v>
                </c:pt>
                <c:pt idx="3524">
                  <c:v>4.1737138549999999</c:v>
                </c:pt>
                <c:pt idx="3525">
                  <c:v>-9.0198077489999999</c:v>
                </c:pt>
                <c:pt idx="3526">
                  <c:v>3.2816359984000001</c:v>
                </c:pt>
                <c:pt idx="3527">
                  <c:v>-10.168794048600001</c:v>
                </c:pt>
                <c:pt idx="3528">
                  <c:v>-5.1687086819000001</c:v>
                </c:pt>
                <c:pt idx="3529">
                  <c:v>-3.4651459892999998</c:v>
                </c:pt>
                <c:pt idx="3530">
                  <c:v>4.2397920427000004</c:v>
                </c:pt>
                <c:pt idx="3531">
                  <c:v>-6.2679680772999999</c:v>
                </c:pt>
                <c:pt idx="3532">
                  <c:v>3.4717294894999999</c:v>
                </c:pt>
                <c:pt idx="3533">
                  <c:v>3.2510596004000001</c:v>
                </c:pt>
                <c:pt idx="3534">
                  <c:v>3.2849070554000002</c:v>
                </c:pt>
                <c:pt idx="3535">
                  <c:v>-8.9680382521999995</c:v>
                </c:pt>
                <c:pt idx="3536">
                  <c:v>-9.3407090016000005</c:v>
                </c:pt>
                <c:pt idx="3537">
                  <c:v>-5.3582264813</c:v>
                </c:pt>
                <c:pt idx="3538">
                  <c:v>-4.414419198</c:v>
                </c:pt>
                <c:pt idx="3539">
                  <c:v>3.6932498144000001</c:v>
                </c:pt>
                <c:pt idx="3540">
                  <c:v>-10.0973241675</c:v>
                </c:pt>
                <c:pt idx="3541">
                  <c:v>-4.9479935881000001</c:v>
                </c:pt>
                <c:pt idx="3542">
                  <c:v>-5.4007440989999997</c:v>
                </c:pt>
                <c:pt idx="3543">
                  <c:v>-9.6224928654999999</c:v>
                </c:pt>
                <c:pt idx="3544">
                  <c:v>3.9869728845000001</c:v>
                </c:pt>
                <c:pt idx="3545">
                  <c:v>-4.6076442992000004</c:v>
                </c:pt>
                <c:pt idx="3546">
                  <c:v>-10.2952023016</c:v>
                </c:pt>
                <c:pt idx="3547">
                  <c:v>-8.5863767099999997</c:v>
                </c:pt>
                <c:pt idx="3548">
                  <c:v>-10.5962898288</c:v>
                </c:pt>
                <c:pt idx="3549">
                  <c:v>-8.8827188210999992</c:v>
                </c:pt>
                <c:pt idx="3550">
                  <c:v>2.1783470938999998</c:v>
                </c:pt>
                <c:pt idx="3551">
                  <c:v>2.5973820627999999</c:v>
                </c:pt>
                <c:pt idx="3552">
                  <c:v>-5.6519491705</c:v>
                </c:pt>
                <c:pt idx="3553">
                  <c:v>-9.1513110434999998</c:v>
                </c:pt>
                <c:pt idx="3554">
                  <c:v>-8.2750731699000006</c:v>
                </c:pt>
                <c:pt idx="3555">
                  <c:v>-4.3946158466999998</c:v>
                </c:pt>
                <c:pt idx="3556">
                  <c:v>-4.2058931362000003</c:v>
                </c:pt>
                <c:pt idx="3557">
                  <c:v>-6.1391351895000001</c:v>
                </c:pt>
                <c:pt idx="3558">
                  <c:v>-10.519879211599999</c:v>
                </c:pt>
                <c:pt idx="3559">
                  <c:v>2.6846376439999999</c:v>
                </c:pt>
                <c:pt idx="3560">
                  <c:v>-6.1485085246000004</c:v>
                </c:pt>
                <c:pt idx="3561">
                  <c:v>-10.087420397000001</c:v>
                </c:pt>
                <c:pt idx="3562">
                  <c:v>-9.9054688971000004</c:v>
                </c:pt>
                <c:pt idx="3563">
                  <c:v>-10.867247945400001</c:v>
                </c:pt>
                <c:pt idx="3564">
                  <c:v>-4.8427534375999999</c:v>
                </c:pt>
                <c:pt idx="3565">
                  <c:v>-5.0248635673999997</c:v>
                </c:pt>
                <c:pt idx="3566">
                  <c:v>2.9584870892000001</c:v>
                </c:pt>
                <c:pt idx="3567">
                  <c:v>4.2068619184999996</c:v>
                </c:pt>
                <c:pt idx="3568">
                  <c:v>1.3983603994</c:v>
                </c:pt>
                <c:pt idx="3569">
                  <c:v>1.8053712853999999</c:v>
                </c:pt>
                <c:pt idx="3570">
                  <c:v>3.6191282003</c:v>
                </c:pt>
                <c:pt idx="3571">
                  <c:v>4.6597614072000004</c:v>
                </c:pt>
                <c:pt idx="3572">
                  <c:v>-3.9116784456999998</c:v>
                </c:pt>
                <c:pt idx="3573">
                  <c:v>1.6516475534999999</c:v>
                </c:pt>
                <c:pt idx="3574">
                  <c:v>-8.0264089145999993</c:v>
                </c:pt>
                <c:pt idx="3575">
                  <c:v>-5.5469901649000004</c:v>
                </c:pt>
                <c:pt idx="3576">
                  <c:v>-5.976804123</c:v>
                </c:pt>
                <c:pt idx="3577">
                  <c:v>4.3574306857999998</c:v>
                </c:pt>
                <c:pt idx="3578">
                  <c:v>-8.9619228453000002</c:v>
                </c:pt>
                <c:pt idx="3579">
                  <c:v>-9.4858673644000007</c:v>
                </c:pt>
                <c:pt idx="3580">
                  <c:v>-5.3411713311</c:v>
                </c:pt>
                <c:pt idx="3581">
                  <c:v>-11.5256646345</c:v>
                </c:pt>
                <c:pt idx="3582">
                  <c:v>-8.9971828198000008</c:v>
                </c:pt>
                <c:pt idx="3583">
                  <c:v>4.9198739616999996</c:v>
                </c:pt>
                <c:pt idx="3584">
                  <c:v>-5.5281037550000001</c:v>
                </c:pt>
                <c:pt idx="3585">
                  <c:v>-7.6426346767000002</c:v>
                </c:pt>
                <c:pt idx="3586">
                  <c:v>3.1131658636999999</c:v>
                </c:pt>
                <c:pt idx="3587">
                  <c:v>-10.324400242699999</c:v>
                </c:pt>
                <c:pt idx="3588">
                  <c:v>-8.7564168051000006</c:v>
                </c:pt>
                <c:pt idx="3589">
                  <c:v>-4.9299845893000001</c:v>
                </c:pt>
                <c:pt idx="3590">
                  <c:v>-4.5373130365999996</c:v>
                </c:pt>
                <c:pt idx="3591">
                  <c:v>-10.151048723000001</c:v>
                </c:pt>
                <c:pt idx="3592">
                  <c:v>-10.576171158299999</c:v>
                </c:pt>
                <c:pt idx="3593">
                  <c:v>2.5216092758999999</c:v>
                </c:pt>
                <c:pt idx="3594">
                  <c:v>-2.3707059758</c:v>
                </c:pt>
                <c:pt idx="3595">
                  <c:v>-5.8479653219000003</c:v>
                </c:pt>
                <c:pt idx="3596">
                  <c:v>2.7364199364999999</c:v>
                </c:pt>
                <c:pt idx="3597">
                  <c:v>3.1494708545000001</c:v>
                </c:pt>
                <c:pt idx="3598">
                  <c:v>3.2703237057000001</c:v>
                </c:pt>
                <c:pt idx="3599">
                  <c:v>-9.9348990706000002</c:v>
                </c:pt>
                <c:pt idx="3600">
                  <c:v>1.8162519347999999</c:v>
                </c:pt>
                <c:pt idx="3601">
                  <c:v>-10.6980839157</c:v>
                </c:pt>
                <c:pt idx="3602">
                  <c:v>-5.5453233124999999</c:v>
                </c:pt>
                <c:pt idx="3603">
                  <c:v>2.5486377340000002</c:v>
                </c:pt>
                <c:pt idx="3604">
                  <c:v>-4.9887719968999997</c:v>
                </c:pt>
                <c:pt idx="3605">
                  <c:v>5.2850692487000002</c:v>
                </c:pt>
                <c:pt idx="3606">
                  <c:v>3.8540680832</c:v>
                </c:pt>
                <c:pt idx="3607">
                  <c:v>3.7576253111</c:v>
                </c:pt>
                <c:pt idx="3608">
                  <c:v>2.4815507300999999</c:v>
                </c:pt>
                <c:pt idx="3609">
                  <c:v>-5.4402018047</c:v>
                </c:pt>
                <c:pt idx="3610">
                  <c:v>-3.3761510168000002</c:v>
                </c:pt>
                <c:pt idx="3611">
                  <c:v>-7.7196514855</c:v>
                </c:pt>
                <c:pt idx="3612">
                  <c:v>-7.9687086087000001</c:v>
                </c:pt>
                <c:pt idx="3613">
                  <c:v>-4.9459684441</c:v>
                </c:pt>
                <c:pt idx="3614">
                  <c:v>-8.3839596132</c:v>
                </c:pt>
                <c:pt idx="3615">
                  <c:v>-8.9058547241999992</c:v>
                </c:pt>
                <c:pt idx="3616">
                  <c:v>3.9835847114999998</c:v>
                </c:pt>
                <c:pt idx="3617">
                  <c:v>-11.3273268073</c:v>
                </c:pt>
                <c:pt idx="3618">
                  <c:v>2.0167298983999999</c:v>
                </c:pt>
                <c:pt idx="3619">
                  <c:v>4.9048287936000001</c:v>
                </c:pt>
                <c:pt idx="3620">
                  <c:v>-8.7203585320000006</c:v>
                </c:pt>
                <c:pt idx="3621">
                  <c:v>-4.1957345572999998</c:v>
                </c:pt>
                <c:pt idx="3622">
                  <c:v>-4.3368177765000002</c:v>
                </c:pt>
                <c:pt idx="3623">
                  <c:v>2.8672839418999998</c:v>
                </c:pt>
                <c:pt idx="3624">
                  <c:v>-4.6294311751999997</c:v>
                </c:pt>
                <c:pt idx="3625">
                  <c:v>4.4653251633000002</c:v>
                </c:pt>
                <c:pt idx="3626">
                  <c:v>4.2393202645999999</c:v>
                </c:pt>
                <c:pt idx="3627">
                  <c:v>-9.6005506049000005</c:v>
                </c:pt>
                <c:pt idx="3628">
                  <c:v>3.7684408585</c:v>
                </c:pt>
                <c:pt idx="3629">
                  <c:v>-7.0061770396999998</c:v>
                </c:pt>
                <c:pt idx="3630">
                  <c:v>-10.1697196404</c:v>
                </c:pt>
                <c:pt idx="3631">
                  <c:v>-4.9439936163000002</c:v>
                </c:pt>
                <c:pt idx="3632">
                  <c:v>-4.8012087036000004</c:v>
                </c:pt>
                <c:pt idx="3633">
                  <c:v>-7.1792708485999999</c:v>
                </c:pt>
                <c:pt idx="3634">
                  <c:v>-5.6400194065000004</c:v>
                </c:pt>
                <c:pt idx="3635">
                  <c:v>4.1897418108000002</c:v>
                </c:pt>
                <c:pt idx="3636">
                  <c:v>2.2553079583</c:v>
                </c:pt>
                <c:pt idx="3637">
                  <c:v>3.3129176896999999</c:v>
                </c:pt>
                <c:pt idx="3638">
                  <c:v>-8.3043748913000002</c:v>
                </c:pt>
                <c:pt idx="3639">
                  <c:v>-13.1747971785</c:v>
                </c:pt>
                <c:pt idx="3640">
                  <c:v>3.8109025149</c:v>
                </c:pt>
                <c:pt idx="3641">
                  <c:v>3.1428083094999999</c:v>
                </c:pt>
                <c:pt idx="3642">
                  <c:v>-9.2743819856999998</c:v>
                </c:pt>
                <c:pt idx="3643">
                  <c:v>-5.2545206742000001</c:v>
                </c:pt>
                <c:pt idx="3644">
                  <c:v>-4.0490472032999998</c:v>
                </c:pt>
                <c:pt idx="3645">
                  <c:v>-3.0639084028000001</c:v>
                </c:pt>
                <c:pt idx="3646">
                  <c:v>1.8934053486</c:v>
                </c:pt>
                <c:pt idx="3647">
                  <c:v>-4.8435307912000001</c:v>
                </c:pt>
                <c:pt idx="3648">
                  <c:v>4.8962631430999997</c:v>
                </c:pt>
                <c:pt idx="3649">
                  <c:v>-4.9977425137999996</c:v>
                </c:pt>
                <c:pt idx="3650">
                  <c:v>-4.9473894974999997</c:v>
                </c:pt>
                <c:pt idx="3651">
                  <c:v>-9.2251576927999999</c:v>
                </c:pt>
                <c:pt idx="3652">
                  <c:v>-9.4251388363000004</c:v>
                </c:pt>
                <c:pt idx="3653">
                  <c:v>-8.5407511388999993</c:v>
                </c:pt>
                <c:pt idx="3654">
                  <c:v>-7.1012915657000004</c:v>
                </c:pt>
                <c:pt idx="3655">
                  <c:v>-9.6641167514999999</c:v>
                </c:pt>
                <c:pt idx="3656">
                  <c:v>-3.8767578413999999</c:v>
                </c:pt>
                <c:pt idx="3657">
                  <c:v>5.7220216525999996</c:v>
                </c:pt>
                <c:pt idx="3658">
                  <c:v>-4.3126515190000001</c:v>
                </c:pt>
                <c:pt idx="3659">
                  <c:v>2.3145573688000001</c:v>
                </c:pt>
                <c:pt idx="3660">
                  <c:v>-5.2834919594</c:v>
                </c:pt>
                <c:pt idx="3661">
                  <c:v>-9.6122761911999994</c:v>
                </c:pt>
                <c:pt idx="3662">
                  <c:v>-4.1515182692000003</c:v>
                </c:pt>
                <c:pt idx="3663">
                  <c:v>2.8930399457</c:v>
                </c:pt>
                <c:pt idx="3664">
                  <c:v>2.4191846374999999</c:v>
                </c:pt>
                <c:pt idx="3665">
                  <c:v>3.0368239608000001</c:v>
                </c:pt>
                <c:pt idx="3666">
                  <c:v>2.5792309351</c:v>
                </c:pt>
                <c:pt idx="3667">
                  <c:v>-4.5585046701999996</c:v>
                </c:pt>
                <c:pt idx="3668">
                  <c:v>0.80303816520000004</c:v>
                </c:pt>
                <c:pt idx="3669">
                  <c:v>-10.021881887099999</c:v>
                </c:pt>
                <c:pt idx="3670">
                  <c:v>-9.3422253579000003</c:v>
                </c:pt>
                <c:pt idx="3671">
                  <c:v>-2.1441478108999998</c:v>
                </c:pt>
                <c:pt idx="3672">
                  <c:v>-5.0741799963999998</c:v>
                </c:pt>
                <c:pt idx="3673">
                  <c:v>-3.8794283599999999</c:v>
                </c:pt>
                <c:pt idx="3674">
                  <c:v>-5.5740859478000004</c:v>
                </c:pt>
                <c:pt idx="3675">
                  <c:v>3.1223168613999999</c:v>
                </c:pt>
                <c:pt idx="3676">
                  <c:v>-6.8425150736999996</c:v>
                </c:pt>
                <c:pt idx="3677">
                  <c:v>-10.792757715500001</c:v>
                </c:pt>
                <c:pt idx="3678">
                  <c:v>-11.040338695000001</c:v>
                </c:pt>
                <c:pt idx="3679">
                  <c:v>-8.1757837195</c:v>
                </c:pt>
                <c:pt idx="3680">
                  <c:v>-8.9729198605999994</c:v>
                </c:pt>
                <c:pt idx="3681">
                  <c:v>-4.0962641984000001</c:v>
                </c:pt>
                <c:pt idx="3682">
                  <c:v>-5.3243172003000003</c:v>
                </c:pt>
                <c:pt idx="3683">
                  <c:v>-8.7921958053000004</c:v>
                </c:pt>
                <c:pt idx="3684">
                  <c:v>-3.5812114059</c:v>
                </c:pt>
                <c:pt idx="3685">
                  <c:v>1.6788536195999999</c:v>
                </c:pt>
                <c:pt idx="3686">
                  <c:v>-9.0077561194999998</c:v>
                </c:pt>
                <c:pt idx="3687">
                  <c:v>-3.9703699572</c:v>
                </c:pt>
                <c:pt idx="3688">
                  <c:v>-6.8876229459999996</c:v>
                </c:pt>
                <c:pt idx="3689">
                  <c:v>-9.9631131066999998</c:v>
                </c:pt>
                <c:pt idx="3690">
                  <c:v>-9.1045858745999997</c:v>
                </c:pt>
                <c:pt idx="3691">
                  <c:v>-9.4269679658999994</c:v>
                </c:pt>
                <c:pt idx="3692">
                  <c:v>5.0060802269</c:v>
                </c:pt>
                <c:pt idx="3693">
                  <c:v>-5.2453242913000002</c:v>
                </c:pt>
                <c:pt idx="3694">
                  <c:v>2.9348632708000002</c:v>
                </c:pt>
                <c:pt idx="3695">
                  <c:v>-4.3899133563000001</c:v>
                </c:pt>
                <c:pt idx="3696">
                  <c:v>3.3823498727999999</c:v>
                </c:pt>
                <c:pt idx="3697">
                  <c:v>-5.3778572522000001</c:v>
                </c:pt>
                <c:pt idx="3698">
                  <c:v>3.6528236653000001</c:v>
                </c:pt>
                <c:pt idx="3699">
                  <c:v>-5.4079735325999998</c:v>
                </c:pt>
                <c:pt idx="3700">
                  <c:v>-5.1945730391999998</c:v>
                </c:pt>
                <c:pt idx="3701">
                  <c:v>5.4895805672</c:v>
                </c:pt>
                <c:pt idx="3702">
                  <c:v>-8.9975832904999997</c:v>
                </c:pt>
                <c:pt idx="3703">
                  <c:v>-9.7086595946000003</c:v>
                </c:pt>
                <c:pt idx="3704">
                  <c:v>-4.3116446704999998</c:v>
                </c:pt>
                <c:pt idx="3705">
                  <c:v>4.2408985540000002</c:v>
                </c:pt>
                <c:pt idx="3706">
                  <c:v>2.442993108</c:v>
                </c:pt>
                <c:pt idx="3707">
                  <c:v>2.7772340082000002</c:v>
                </c:pt>
                <c:pt idx="3708">
                  <c:v>-4.9271240065999997</c:v>
                </c:pt>
                <c:pt idx="3709">
                  <c:v>2.3039992543999999</c:v>
                </c:pt>
                <c:pt idx="3710">
                  <c:v>-7.3376502544999997</c:v>
                </c:pt>
                <c:pt idx="3711">
                  <c:v>2.8833723240000002</c:v>
                </c:pt>
                <c:pt idx="3712">
                  <c:v>1.9157471605</c:v>
                </c:pt>
                <c:pt idx="3713">
                  <c:v>4.2196378346000003</c:v>
                </c:pt>
                <c:pt idx="3714">
                  <c:v>2.7929218481000002</c:v>
                </c:pt>
                <c:pt idx="3715">
                  <c:v>-4.2159846423999996</c:v>
                </c:pt>
                <c:pt idx="3716">
                  <c:v>-9.4364321327000003</c:v>
                </c:pt>
                <c:pt idx="3717">
                  <c:v>1.7814418308</c:v>
                </c:pt>
                <c:pt idx="3718">
                  <c:v>-2.6000331201</c:v>
                </c:pt>
                <c:pt idx="3719">
                  <c:v>-3.6528445573999999</c:v>
                </c:pt>
                <c:pt idx="3720">
                  <c:v>-7.4017907055999999</c:v>
                </c:pt>
                <c:pt idx="3721">
                  <c:v>-9.0074988761999997</c:v>
                </c:pt>
                <c:pt idx="3722">
                  <c:v>2.4399733807000001</c:v>
                </c:pt>
                <c:pt idx="3723">
                  <c:v>-6.6914564790000002</c:v>
                </c:pt>
                <c:pt idx="3724">
                  <c:v>-5.2067498763</c:v>
                </c:pt>
                <c:pt idx="3725">
                  <c:v>3.8840930517999999</c:v>
                </c:pt>
                <c:pt idx="3726">
                  <c:v>1.9180602204999999</c:v>
                </c:pt>
                <c:pt idx="3727">
                  <c:v>-9.8417677488000006</c:v>
                </c:pt>
                <c:pt idx="3728">
                  <c:v>-4.5514515062000003</c:v>
                </c:pt>
                <c:pt idx="3729">
                  <c:v>-8.1760084508999995</c:v>
                </c:pt>
                <c:pt idx="3730">
                  <c:v>-8.4429423741999994</c:v>
                </c:pt>
                <c:pt idx="3731">
                  <c:v>3.8992255192999998</c:v>
                </c:pt>
                <c:pt idx="3732">
                  <c:v>2.0586378872000002</c:v>
                </c:pt>
                <c:pt idx="3733">
                  <c:v>2.2648782196999999</c:v>
                </c:pt>
                <c:pt idx="3734">
                  <c:v>3.5067431142999999</c:v>
                </c:pt>
                <c:pt idx="3735">
                  <c:v>-10.330383013100001</c:v>
                </c:pt>
                <c:pt idx="3736">
                  <c:v>-8.6666746427000003</c:v>
                </c:pt>
                <c:pt idx="3737">
                  <c:v>1.8257040465000001</c:v>
                </c:pt>
                <c:pt idx="3738">
                  <c:v>-6.5076925669000003</c:v>
                </c:pt>
                <c:pt idx="3739">
                  <c:v>-4.1067433003999998</c:v>
                </c:pt>
                <c:pt idx="3740">
                  <c:v>2.1139004137000001</c:v>
                </c:pt>
                <c:pt idx="3741">
                  <c:v>4.2656841163000001</c:v>
                </c:pt>
                <c:pt idx="3742">
                  <c:v>2.4555260557</c:v>
                </c:pt>
                <c:pt idx="3743">
                  <c:v>-9.5944667767999992</c:v>
                </c:pt>
                <c:pt idx="3744">
                  <c:v>2.8395396910000001</c:v>
                </c:pt>
                <c:pt idx="3745">
                  <c:v>-4.9999113865</c:v>
                </c:pt>
                <c:pt idx="3746">
                  <c:v>4.0833293776000001</c:v>
                </c:pt>
                <c:pt idx="3747">
                  <c:v>-5.5138948631</c:v>
                </c:pt>
                <c:pt idx="3748">
                  <c:v>-4.6674924798999999</c:v>
                </c:pt>
                <c:pt idx="3749">
                  <c:v>1.1205847458</c:v>
                </c:pt>
                <c:pt idx="3750">
                  <c:v>-2.8618539494999999</c:v>
                </c:pt>
                <c:pt idx="3751">
                  <c:v>-6.2516169209000001</c:v>
                </c:pt>
                <c:pt idx="3752">
                  <c:v>-6.0565542935999996</c:v>
                </c:pt>
                <c:pt idx="3753">
                  <c:v>3.6987453781999999</c:v>
                </c:pt>
                <c:pt idx="3754">
                  <c:v>-2.4925472681</c:v>
                </c:pt>
                <c:pt idx="3755">
                  <c:v>-4.3460462310999999</c:v>
                </c:pt>
                <c:pt idx="3756">
                  <c:v>-4.3609392027</c:v>
                </c:pt>
                <c:pt idx="3757">
                  <c:v>5.1469320682999999</c:v>
                </c:pt>
                <c:pt idx="3758">
                  <c:v>4.2135644462000004</c:v>
                </c:pt>
                <c:pt idx="3759">
                  <c:v>-10.2814064918</c:v>
                </c:pt>
                <c:pt idx="3760">
                  <c:v>-10.151706884999999</c:v>
                </c:pt>
                <c:pt idx="3761">
                  <c:v>2.8667255714</c:v>
                </c:pt>
                <c:pt idx="3762">
                  <c:v>-3.3670892862000001</c:v>
                </c:pt>
                <c:pt idx="3763">
                  <c:v>-9.9011817806</c:v>
                </c:pt>
                <c:pt idx="3764">
                  <c:v>-6.2085707914999997</c:v>
                </c:pt>
                <c:pt idx="3765">
                  <c:v>4.3657124500000002</c:v>
                </c:pt>
                <c:pt idx="3766">
                  <c:v>-8.7363903312000009</c:v>
                </c:pt>
                <c:pt idx="3767">
                  <c:v>-3.4746027489000002</c:v>
                </c:pt>
                <c:pt idx="3768">
                  <c:v>-4.8832307282</c:v>
                </c:pt>
                <c:pt idx="3769">
                  <c:v>-4.9347094767000002</c:v>
                </c:pt>
                <c:pt idx="3770">
                  <c:v>3.5122311445999999</c:v>
                </c:pt>
                <c:pt idx="3771">
                  <c:v>1.0142861433999999</c:v>
                </c:pt>
                <c:pt idx="3772">
                  <c:v>-7.7728360192999997</c:v>
                </c:pt>
                <c:pt idx="3773">
                  <c:v>-5.4870774252999999</c:v>
                </c:pt>
                <c:pt idx="3774">
                  <c:v>1.4947112553999999</c:v>
                </c:pt>
                <c:pt idx="3775">
                  <c:v>-8.0784390266999999</c:v>
                </c:pt>
                <c:pt idx="3776">
                  <c:v>-9.3338665167000006</c:v>
                </c:pt>
                <c:pt idx="3777">
                  <c:v>-4.7392577408000003</c:v>
                </c:pt>
                <c:pt idx="3778">
                  <c:v>-8.6146287579000003</c:v>
                </c:pt>
                <c:pt idx="3779">
                  <c:v>-4.1534823479999998</c:v>
                </c:pt>
                <c:pt idx="3780">
                  <c:v>-5.3151043945999996</c:v>
                </c:pt>
                <c:pt idx="3781">
                  <c:v>3.4398396412999999</c:v>
                </c:pt>
                <c:pt idx="3782">
                  <c:v>0.84159625719999998</c:v>
                </c:pt>
                <c:pt idx="3783">
                  <c:v>-4.4256495936000002</c:v>
                </c:pt>
                <c:pt idx="3784">
                  <c:v>-9.1584702187999998</c:v>
                </c:pt>
                <c:pt idx="3785">
                  <c:v>-11.299812208400001</c:v>
                </c:pt>
                <c:pt idx="3786">
                  <c:v>3.2038237554000002</c:v>
                </c:pt>
                <c:pt idx="3787">
                  <c:v>-5.9134222418000002</c:v>
                </c:pt>
                <c:pt idx="3788">
                  <c:v>0.3959331425</c:v>
                </c:pt>
                <c:pt idx="3789">
                  <c:v>-7.3053386945999996</c:v>
                </c:pt>
                <c:pt idx="3790">
                  <c:v>-10.910209844700001</c:v>
                </c:pt>
                <c:pt idx="3791">
                  <c:v>-4.5280610028000003</c:v>
                </c:pt>
                <c:pt idx="3792">
                  <c:v>2.8755556705999998</c:v>
                </c:pt>
                <c:pt idx="3793">
                  <c:v>-9.1201684867000008</c:v>
                </c:pt>
                <c:pt idx="3794">
                  <c:v>-4.1495705841000001</c:v>
                </c:pt>
                <c:pt idx="3795">
                  <c:v>-3.3632316322000002</c:v>
                </c:pt>
                <c:pt idx="3796">
                  <c:v>3.2998753006000001</c:v>
                </c:pt>
                <c:pt idx="3797">
                  <c:v>-5.9893059653999998</c:v>
                </c:pt>
                <c:pt idx="3798">
                  <c:v>3.8462812445000001</c:v>
                </c:pt>
                <c:pt idx="3799">
                  <c:v>-5.3798788778000004</c:v>
                </c:pt>
                <c:pt idx="3800">
                  <c:v>-3.4961272541000001</c:v>
                </c:pt>
                <c:pt idx="3801">
                  <c:v>4.2700761504000004</c:v>
                </c:pt>
                <c:pt idx="3802">
                  <c:v>-8.8068607446999998</c:v>
                </c:pt>
                <c:pt idx="3803">
                  <c:v>-5.3403190394999998</c:v>
                </c:pt>
                <c:pt idx="3804">
                  <c:v>4.1954101627</c:v>
                </c:pt>
                <c:pt idx="3805">
                  <c:v>2.1542473689000001</c:v>
                </c:pt>
                <c:pt idx="3806">
                  <c:v>-11.0476373412</c:v>
                </c:pt>
                <c:pt idx="3807">
                  <c:v>3.8269341250000002</c:v>
                </c:pt>
                <c:pt idx="3808">
                  <c:v>4.8232658719000003</c:v>
                </c:pt>
                <c:pt idx="3809">
                  <c:v>3.7725580913000001</c:v>
                </c:pt>
                <c:pt idx="3810">
                  <c:v>-10.406725252399999</c:v>
                </c:pt>
                <c:pt idx="3811">
                  <c:v>3.4302857331999999</c:v>
                </c:pt>
                <c:pt idx="3812">
                  <c:v>3.7071687676999998</c:v>
                </c:pt>
                <c:pt idx="3813">
                  <c:v>4.1102682476999997</c:v>
                </c:pt>
                <c:pt idx="3814">
                  <c:v>-9.4158464610999992</c:v>
                </c:pt>
                <c:pt idx="3815">
                  <c:v>2.6783600319</c:v>
                </c:pt>
                <c:pt idx="3816">
                  <c:v>1.5581568967999999</c:v>
                </c:pt>
                <c:pt idx="3817">
                  <c:v>3.5385148392999999</c:v>
                </c:pt>
                <c:pt idx="3818">
                  <c:v>-8.8170183147000003</c:v>
                </c:pt>
                <c:pt idx="3819">
                  <c:v>2.9561470138999999</c:v>
                </c:pt>
                <c:pt idx="3820">
                  <c:v>3.3022501778</c:v>
                </c:pt>
                <c:pt idx="3821">
                  <c:v>2.6086171156</c:v>
                </c:pt>
                <c:pt idx="3822">
                  <c:v>-8.6820184775999998</c:v>
                </c:pt>
                <c:pt idx="3823">
                  <c:v>5.1136739414000001</c:v>
                </c:pt>
                <c:pt idx="3824">
                  <c:v>-8.7592832330999997</c:v>
                </c:pt>
                <c:pt idx="3825">
                  <c:v>-9.6616483079000002</c:v>
                </c:pt>
                <c:pt idx="3826">
                  <c:v>-5.4885063677000003</c:v>
                </c:pt>
                <c:pt idx="3827">
                  <c:v>-10.2692451808</c:v>
                </c:pt>
                <c:pt idx="3828">
                  <c:v>-9.6911801100999995</c:v>
                </c:pt>
                <c:pt idx="3829">
                  <c:v>-5.2222787760999996</c:v>
                </c:pt>
                <c:pt idx="3830">
                  <c:v>-7.6086767580999997</c:v>
                </c:pt>
                <c:pt idx="3831">
                  <c:v>-4.1110807686999999</c:v>
                </c:pt>
                <c:pt idx="3832">
                  <c:v>-2.1237672618999999</c:v>
                </c:pt>
                <c:pt idx="3833">
                  <c:v>-11.4663621482</c:v>
                </c:pt>
                <c:pt idx="3834">
                  <c:v>1.3253889952</c:v>
                </c:pt>
                <c:pt idx="3835">
                  <c:v>3.9034808679999999</c:v>
                </c:pt>
                <c:pt idx="3836">
                  <c:v>-8.6928661127000009</c:v>
                </c:pt>
                <c:pt idx="3837">
                  <c:v>-8.7821941231</c:v>
                </c:pt>
                <c:pt idx="3838">
                  <c:v>-3.2890112614999998</c:v>
                </c:pt>
                <c:pt idx="3839">
                  <c:v>-9.8899700874000001</c:v>
                </c:pt>
                <c:pt idx="3840">
                  <c:v>-6.0382461000000003</c:v>
                </c:pt>
                <c:pt idx="3841">
                  <c:v>2.3448961609999999</c:v>
                </c:pt>
                <c:pt idx="3842">
                  <c:v>-9.2779936643000003</c:v>
                </c:pt>
                <c:pt idx="3843">
                  <c:v>-9.5988085401000003</c:v>
                </c:pt>
                <c:pt idx="3844">
                  <c:v>-8.5370348171000003</c:v>
                </c:pt>
                <c:pt idx="3845">
                  <c:v>-6.1391230691000001</c:v>
                </c:pt>
                <c:pt idx="3846">
                  <c:v>1.6375153977000001</c:v>
                </c:pt>
                <c:pt idx="3847">
                  <c:v>-8.2921180538999995</c:v>
                </c:pt>
                <c:pt idx="3848">
                  <c:v>1.7997268256000001</c:v>
                </c:pt>
                <c:pt idx="3849">
                  <c:v>-10.3610827568</c:v>
                </c:pt>
                <c:pt idx="3850">
                  <c:v>-4.6497252256000001</c:v>
                </c:pt>
                <c:pt idx="3851">
                  <c:v>-9.5204489732000006</c:v>
                </c:pt>
                <c:pt idx="3852">
                  <c:v>3.2447193298000001</c:v>
                </c:pt>
                <c:pt idx="3853">
                  <c:v>-4.2236681344999996</c:v>
                </c:pt>
                <c:pt idx="3854">
                  <c:v>2.5778833038000002</c:v>
                </c:pt>
                <c:pt idx="3855">
                  <c:v>2.8273675677000001</c:v>
                </c:pt>
                <c:pt idx="3856">
                  <c:v>1.563264215</c:v>
                </c:pt>
                <c:pt idx="3857">
                  <c:v>-8.2645681794999994</c:v>
                </c:pt>
                <c:pt idx="3858">
                  <c:v>2.7766217199000001</c:v>
                </c:pt>
                <c:pt idx="3859">
                  <c:v>2.6216759743</c:v>
                </c:pt>
                <c:pt idx="3860">
                  <c:v>3.1103273477000002</c:v>
                </c:pt>
                <c:pt idx="3861">
                  <c:v>-11.024849898799999</c:v>
                </c:pt>
                <c:pt idx="3862">
                  <c:v>-3.2828958624000002</c:v>
                </c:pt>
                <c:pt idx="3863">
                  <c:v>-5.2599060830999997</c:v>
                </c:pt>
                <c:pt idx="3864">
                  <c:v>4.3648031284000002</c:v>
                </c:pt>
                <c:pt idx="3865">
                  <c:v>3.7362764865</c:v>
                </c:pt>
                <c:pt idx="3866">
                  <c:v>-10.047333482899999</c:v>
                </c:pt>
                <c:pt idx="3867">
                  <c:v>-5.5090083222999997</c:v>
                </c:pt>
                <c:pt idx="3868">
                  <c:v>2.8812173272999999</c:v>
                </c:pt>
                <c:pt idx="3869">
                  <c:v>-4.3810632652999999</c:v>
                </c:pt>
                <c:pt idx="3870">
                  <c:v>3.3718201304000002</c:v>
                </c:pt>
                <c:pt idx="3871">
                  <c:v>-10.2019425072</c:v>
                </c:pt>
                <c:pt idx="3872">
                  <c:v>-10.988208354099999</c:v>
                </c:pt>
                <c:pt idx="3873">
                  <c:v>-9.0556614586999995</c:v>
                </c:pt>
                <c:pt idx="3874">
                  <c:v>-11.032541369800001</c:v>
                </c:pt>
                <c:pt idx="3875">
                  <c:v>-4.4489853711</c:v>
                </c:pt>
                <c:pt idx="3876">
                  <c:v>-3.3109677366999999</c:v>
                </c:pt>
                <c:pt idx="3877">
                  <c:v>-3.8952861935</c:v>
                </c:pt>
                <c:pt idx="3878">
                  <c:v>-3.9888430954</c:v>
                </c:pt>
                <c:pt idx="3879">
                  <c:v>-4.8598647020000003</c:v>
                </c:pt>
                <c:pt idx="3880">
                  <c:v>2.6653081188000001</c:v>
                </c:pt>
                <c:pt idx="3881">
                  <c:v>-6.3726677175999997</c:v>
                </c:pt>
                <c:pt idx="3882">
                  <c:v>-3.8849173462</c:v>
                </c:pt>
                <c:pt idx="3883">
                  <c:v>-9.2302697900999995</c:v>
                </c:pt>
                <c:pt idx="3884">
                  <c:v>-8.7173758070999998</c:v>
                </c:pt>
                <c:pt idx="3885">
                  <c:v>-7.6810046144999999</c:v>
                </c:pt>
                <c:pt idx="3886">
                  <c:v>-8.3699567481999999</c:v>
                </c:pt>
                <c:pt idx="3887">
                  <c:v>-11.0017899801</c:v>
                </c:pt>
                <c:pt idx="3888">
                  <c:v>-9.9054295840000002</c:v>
                </c:pt>
                <c:pt idx="3889">
                  <c:v>3.8486468374</c:v>
                </c:pt>
                <c:pt idx="3890">
                  <c:v>-4.6570629098999996</c:v>
                </c:pt>
                <c:pt idx="3891">
                  <c:v>-7.9754751392000003</c:v>
                </c:pt>
                <c:pt idx="3892">
                  <c:v>-4.9318321717</c:v>
                </c:pt>
                <c:pt idx="3893">
                  <c:v>-10.3674516064</c:v>
                </c:pt>
                <c:pt idx="3894">
                  <c:v>-10.134753079399999</c:v>
                </c:pt>
                <c:pt idx="3895">
                  <c:v>-7.9939991256000003</c:v>
                </c:pt>
                <c:pt idx="3896">
                  <c:v>-10.606840379799999</c:v>
                </c:pt>
                <c:pt idx="3897">
                  <c:v>2.4189814204000002</c:v>
                </c:pt>
                <c:pt idx="3898">
                  <c:v>4.5084264986999996</c:v>
                </c:pt>
                <c:pt idx="3899">
                  <c:v>3.4999709307</c:v>
                </c:pt>
                <c:pt idx="3900">
                  <c:v>-9.0811835603999995</c:v>
                </c:pt>
                <c:pt idx="3901">
                  <c:v>-9.2006372420000009</c:v>
                </c:pt>
                <c:pt idx="3902">
                  <c:v>-9.2580139815999996</c:v>
                </c:pt>
                <c:pt idx="3903">
                  <c:v>3.2718671877999999</c:v>
                </c:pt>
                <c:pt idx="3904">
                  <c:v>2.7844936613</c:v>
                </c:pt>
                <c:pt idx="3905">
                  <c:v>3.7125469790999999</c:v>
                </c:pt>
                <c:pt idx="3906">
                  <c:v>2.2120553955000002</c:v>
                </c:pt>
                <c:pt idx="3907">
                  <c:v>4.6356260927999999</c:v>
                </c:pt>
                <c:pt idx="3908">
                  <c:v>-8.6442291615000002</c:v>
                </c:pt>
                <c:pt idx="3909">
                  <c:v>-9.1696411274000003</c:v>
                </c:pt>
                <c:pt idx="3910">
                  <c:v>-2.9093927276999998</c:v>
                </c:pt>
                <c:pt idx="3911">
                  <c:v>5.1376354896</c:v>
                </c:pt>
                <c:pt idx="3912">
                  <c:v>-8.9749493451000006</c:v>
                </c:pt>
                <c:pt idx="3913">
                  <c:v>-9.9215628477000006</c:v>
                </c:pt>
                <c:pt idx="3914">
                  <c:v>-5.5129987184999996</c:v>
                </c:pt>
                <c:pt idx="3915">
                  <c:v>-9.5791952541000001</c:v>
                </c:pt>
                <c:pt idx="3916">
                  <c:v>-11.987390212599999</c:v>
                </c:pt>
                <c:pt idx="3917">
                  <c:v>-9.0022968482000003</c:v>
                </c:pt>
                <c:pt idx="3918">
                  <c:v>-6.0911842801000002</c:v>
                </c:pt>
                <c:pt idx="3919">
                  <c:v>2.4805988321000001</c:v>
                </c:pt>
                <c:pt idx="3920">
                  <c:v>2.7229679869000001</c:v>
                </c:pt>
                <c:pt idx="3921">
                  <c:v>4.2438070905999998</c:v>
                </c:pt>
                <c:pt idx="3922">
                  <c:v>-5.9251016027999999</c:v>
                </c:pt>
                <c:pt idx="3923">
                  <c:v>-9.1991022704999992</c:v>
                </c:pt>
                <c:pt idx="3924">
                  <c:v>-9.4937333293999995</c:v>
                </c:pt>
                <c:pt idx="3925">
                  <c:v>-9.1052781811999992</c:v>
                </c:pt>
                <c:pt idx="3926">
                  <c:v>-7.6522857004000002</c:v>
                </c:pt>
                <c:pt idx="3927">
                  <c:v>1.2635158696</c:v>
                </c:pt>
                <c:pt idx="3928">
                  <c:v>-7.9754957979999999</c:v>
                </c:pt>
                <c:pt idx="3929">
                  <c:v>-4.4662027408</c:v>
                </c:pt>
                <c:pt idx="3930">
                  <c:v>2.3149282775</c:v>
                </c:pt>
                <c:pt idx="3931">
                  <c:v>3.3825809174999999</c:v>
                </c:pt>
                <c:pt idx="3932">
                  <c:v>2.4536259347999998</c:v>
                </c:pt>
                <c:pt idx="3933">
                  <c:v>-9.4126264688999992</c:v>
                </c:pt>
                <c:pt idx="3934">
                  <c:v>-7.8972909630999997</c:v>
                </c:pt>
                <c:pt idx="3935">
                  <c:v>-8.8225574825000006</c:v>
                </c:pt>
                <c:pt idx="3936">
                  <c:v>4.8370478906000001</c:v>
                </c:pt>
                <c:pt idx="3937">
                  <c:v>3.2968367010000001</c:v>
                </c:pt>
                <c:pt idx="3938">
                  <c:v>5.2687256057000003</c:v>
                </c:pt>
                <c:pt idx="3939">
                  <c:v>-5.9387011327000003</c:v>
                </c:pt>
                <c:pt idx="3940">
                  <c:v>-10.117593297599999</c:v>
                </c:pt>
                <c:pt idx="3941">
                  <c:v>-11.252226240800001</c:v>
                </c:pt>
                <c:pt idx="3942">
                  <c:v>-4.3890815936000003</c:v>
                </c:pt>
                <c:pt idx="3943">
                  <c:v>3.5273728148000001</c:v>
                </c:pt>
                <c:pt idx="3944">
                  <c:v>-7.0839313689000001</c:v>
                </c:pt>
                <c:pt idx="3945">
                  <c:v>-9.8772477902000002</c:v>
                </c:pt>
                <c:pt idx="3946">
                  <c:v>-9.5872718515000006</c:v>
                </c:pt>
                <c:pt idx="3947">
                  <c:v>-4.6922411076000001</c:v>
                </c:pt>
                <c:pt idx="3948">
                  <c:v>-5.8425323800999998</c:v>
                </c:pt>
                <c:pt idx="3949">
                  <c:v>2.2569346157000001</c:v>
                </c:pt>
                <c:pt idx="3950">
                  <c:v>2.3898388142</c:v>
                </c:pt>
                <c:pt idx="3951">
                  <c:v>-3.0248833666000001</c:v>
                </c:pt>
                <c:pt idx="3952">
                  <c:v>-8.3815109796999998</c:v>
                </c:pt>
                <c:pt idx="3953">
                  <c:v>-8.3356076312000003</c:v>
                </c:pt>
                <c:pt idx="3954">
                  <c:v>3.1246482846000001</c:v>
                </c:pt>
                <c:pt idx="3955">
                  <c:v>-9.2536654698999996</c:v>
                </c:pt>
                <c:pt idx="3956">
                  <c:v>-10.129588753</c:v>
                </c:pt>
                <c:pt idx="3957">
                  <c:v>-5.5048887232999997</c:v>
                </c:pt>
                <c:pt idx="3958">
                  <c:v>3.8061714494999999</c:v>
                </c:pt>
                <c:pt idx="3959">
                  <c:v>-10.498169214900001</c:v>
                </c:pt>
                <c:pt idx="3960">
                  <c:v>-8.5507316257999992</c:v>
                </c:pt>
                <c:pt idx="3961">
                  <c:v>-9.6323721980000006</c:v>
                </c:pt>
                <c:pt idx="3962">
                  <c:v>-9.8145057605999995</c:v>
                </c:pt>
                <c:pt idx="3963">
                  <c:v>2.8376073149000001</c:v>
                </c:pt>
                <c:pt idx="3964">
                  <c:v>0.44446419320000002</c:v>
                </c:pt>
                <c:pt idx="3965">
                  <c:v>0.75248692409999995</c:v>
                </c:pt>
                <c:pt idx="3966">
                  <c:v>-4.8941053199000004</c:v>
                </c:pt>
                <c:pt idx="3967">
                  <c:v>-6.6898570013000001</c:v>
                </c:pt>
                <c:pt idx="3968">
                  <c:v>-6.3502582358000002</c:v>
                </c:pt>
                <c:pt idx="3969">
                  <c:v>-8.3660725181999993</c:v>
                </c:pt>
                <c:pt idx="3970">
                  <c:v>-8.9143416144999996</c:v>
                </c:pt>
                <c:pt idx="3971">
                  <c:v>-7.9117685066999996</c:v>
                </c:pt>
                <c:pt idx="3972">
                  <c:v>1.372061778</c:v>
                </c:pt>
                <c:pt idx="3973">
                  <c:v>-10.346866023</c:v>
                </c:pt>
                <c:pt idx="3974">
                  <c:v>3.9869164497999998</c:v>
                </c:pt>
                <c:pt idx="3975">
                  <c:v>1.9055889395000001</c:v>
                </c:pt>
                <c:pt idx="3976">
                  <c:v>-9.3360242346</c:v>
                </c:pt>
                <c:pt idx="3977">
                  <c:v>-6.6344510897999998</c:v>
                </c:pt>
                <c:pt idx="3978">
                  <c:v>2.3119292904000002</c:v>
                </c:pt>
                <c:pt idx="3979">
                  <c:v>1.3393294045999999</c:v>
                </c:pt>
                <c:pt idx="3980">
                  <c:v>1.8368921156</c:v>
                </c:pt>
                <c:pt idx="3981">
                  <c:v>-6.1245948436999997</c:v>
                </c:pt>
                <c:pt idx="3982">
                  <c:v>3.6627285665999998</c:v>
                </c:pt>
                <c:pt idx="3983">
                  <c:v>-4.4472646660999997</c:v>
                </c:pt>
                <c:pt idx="3984">
                  <c:v>3.7012807462000001</c:v>
                </c:pt>
                <c:pt idx="3985">
                  <c:v>3.6408822887999999</c:v>
                </c:pt>
                <c:pt idx="3986">
                  <c:v>-7.3740021635000002</c:v>
                </c:pt>
                <c:pt idx="3987">
                  <c:v>-7.3782086011999999</c:v>
                </c:pt>
                <c:pt idx="3988">
                  <c:v>2.9834311287999999</c:v>
                </c:pt>
                <c:pt idx="3989">
                  <c:v>-5.7289022817999999</c:v>
                </c:pt>
                <c:pt idx="3990">
                  <c:v>-11.3916518032</c:v>
                </c:pt>
                <c:pt idx="3991">
                  <c:v>-3.2319875046000002</c:v>
                </c:pt>
                <c:pt idx="3992">
                  <c:v>-4.4635542166000004</c:v>
                </c:pt>
                <c:pt idx="3993">
                  <c:v>-9.9168687642000002</c:v>
                </c:pt>
                <c:pt idx="3994">
                  <c:v>-5.0984862973</c:v>
                </c:pt>
                <c:pt idx="3995">
                  <c:v>-9.3883181692999997</c:v>
                </c:pt>
                <c:pt idx="3996">
                  <c:v>-6.3101987537999999</c:v>
                </c:pt>
                <c:pt idx="3997">
                  <c:v>-8.3163318928999992</c:v>
                </c:pt>
                <c:pt idx="3998">
                  <c:v>-4.1173653860000003</c:v>
                </c:pt>
                <c:pt idx="3999">
                  <c:v>-10.1656006554</c:v>
                </c:pt>
                <c:pt idx="4000">
                  <c:v>2.1205794054</c:v>
                </c:pt>
                <c:pt idx="4001">
                  <c:v>-7.8383276430000004</c:v>
                </c:pt>
                <c:pt idx="4002">
                  <c:v>2.1633788574000001</c:v>
                </c:pt>
                <c:pt idx="4003">
                  <c:v>2.2185883577999999</c:v>
                </c:pt>
                <c:pt idx="4004">
                  <c:v>2.8135128125</c:v>
                </c:pt>
                <c:pt idx="4005">
                  <c:v>2.5327957950000002</c:v>
                </c:pt>
                <c:pt idx="4006">
                  <c:v>2.7994995347999998</c:v>
                </c:pt>
                <c:pt idx="4007">
                  <c:v>-9.0702960867000009</c:v>
                </c:pt>
                <c:pt idx="4008">
                  <c:v>3.2190649650999998</c:v>
                </c:pt>
                <c:pt idx="4009">
                  <c:v>-3.9818331389999999</c:v>
                </c:pt>
                <c:pt idx="4010">
                  <c:v>-4.7386523802999996</c:v>
                </c:pt>
                <c:pt idx="4011">
                  <c:v>-4.8845828802</c:v>
                </c:pt>
                <c:pt idx="4012">
                  <c:v>-5.7081753268000002</c:v>
                </c:pt>
                <c:pt idx="4013">
                  <c:v>2.2860386463000002</c:v>
                </c:pt>
                <c:pt idx="4014">
                  <c:v>-4.2198502036000001</c:v>
                </c:pt>
                <c:pt idx="4015">
                  <c:v>-8.2553533408999993</c:v>
                </c:pt>
                <c:pt idx="4016">
                  <c:v>-5.0298524589999998</c:v>
                </c:pt>
                <c:pt idx="4017">
                  <c:v>1.6529166533999999</c:v>
                </c:pt>
                <c:pt idx="4018">
                  <c:v>-6.4587661390999997</c:v>
                </c:pt>
                <c:pt idx="4019">
                  <c:v>-9.7919995056999998</c:v>
                </c:pt>
                <c:pt idx="4020">
                  <c:v>-9.1989573728000007</c:v>
                </c:pt>
                <c:pt idx="4021">
                  <c:v>4.6661024107999998</c:v>
                </c:pt>
                <c:pt idx="4022">
                  <c:v>2.8664569335999999</c:v>
                </c:pt>
                <c:pt idx="4023">
                  <c:v>-6.9139280921999999</c:v>
                </c:pt>
                <c:pt idx="4024">
                  <c:v>4.3898890265999997</c:v>
                </c:pt>
                <c:pt idx="4025">
                  <c:v>4.1654247837999998</c:v>
                </c:pt>
                <c:pt idx="4026">
                  <c:v>-3.7214072547999999</c:v>
                </c:pt>
                <c:pt idx="4027">
                  <c:v>1.4898501596</c:v>
                </c:pt>
                <c:pt idx="4028">
                  <c:v>-4.1669413125999997</c:v>
                </c:pt>
                <c:pt idx="4029">
                  <c:v>-9.7556330396999993</c:v>
                </c:pt>
                <c:pt idx="4030">
                  <c:v>-4.7596931329999999</c:v>
                </c:pt>
                <c:pt idx="4031">
                  <c:v>-4.3258426724000003</c:v>
                </c:pt>
                <c:pt idx="4032">
                  <c:v>3.4083109069000002</c:v>
                </c:pt>
                <c:pt idx="4033">
                  <c:v>-8.2581654696999998</c:v>
                </c:pt>
                <c:pt idx="4034">
                  <c:v>-4.8115967469000003</c:v>
                </c:pt>
                <c:pt idx="4035">
                  <c:v>-12.141948359600001</c:v>
                </c:pt>
                <c:pt idx="4036">
                  <c:v>4.0832697425999998</c:v>
                </c:pt>
                <c:pt idx="4037">
                  <c:v>-4.0952031074999997</c:v>
                </c:pt>
                <c:pt idx="4038">
                  <c:v>4.8278860787999998</c:v>
                </c:pt>
                <c:pt idx="4039">
                  <c:v>-8.4274068570999994</c:v>
                </c:pt>
                <c:pt idx="4040">
                  <c:v>-4.4590613438000002</c:v>
                </c:pt>
                <c:pt idx="4041">
                  <c:v>-6.3375641856999998</c:v>
                </c:pt>
                <c:pt idx="4042">
                  <c:v>-8.3108225296999994</c:v>
                </c:pt>
                <c:pt idx="4043">
                  <c:v>2.1190395693999999</c:v>
                </c:pt>
                <c:pt idx="4044">
                  <c:v>-3.9374619141</c:v>
                </c:pt>
                <c:pt idx="4045">
                  <c:v>-8.3277547722000005</c:v>
                </c:pt>
                <c:pt idx="4046">
                  <c:v>-3.5809235283</c:v>
                </c:pt>
                <c:pt idx="4047">
                  <c:v>3.1096207379999998</c:v>
                </c:pt>
                <c:pt idx="4048">
                  <c:v>2.9976559867999999</c:v>
                </c:pt>
                <c:pt idx="4049">
                  <c:v>3.3544930352</c:v>
                </c:pt>
                <c:pt idx="4050">
                  <c:v>1.8069302513000001</c:v>
                </c:pt>
                <c:pt idx="4051">
                  <c:v>-9.5421312601999997</c:v>
                </c:pt>
                <c:pt idx="4052">
                  <c:v>3.7350877701999998</c:v>
                </c:pt>
                <c:pt idx="4053">
                  <c:v>-5.0140853710000002</c:v>
                </c:pt>
                <c:pt idx="4054">
                  <c:v>-5.9963819246999996</c:v>
                </c:pt>
                <c:pt idx="4055">
                  <c:v>3.8344127873999998</c:v>
                </c:pt>
                <c:pt idx="4056">
                  <c:v>-10.3750027239</c:v>
                </c:pt>
                <c:pt idx="4057">
                  <c:v>4.0392428100000002</c:v>
                </c:pt>
                <c:pt idx="4058">
                  <c:v>4.3787705958999998</c:v>
                </c:pt>
                <c:pt idx="4059">
                  <c:v>0.59677523259999998</c:v>
                </c:pt>
                <c:pt idx="4060">
                  <c:v>-2.7805125290000001</c:v>
                </c:pt>
                <c:pt idx="4061">
                  <c:v>-10.0548204121</c:v>
                </c:pt>
                <c:pt idx="4062">
                  <c:v>-5.6643407059999999</c:v>
                </c:pt>
                <c:pt idx="4063">
                  <c:v>-8.5237488706000004</c:v>
                </c:pt>
                <c:pt idx="4064">
                  <c:v>2.9009387928999999</c:v>
                </c:pt>
                <c:pt idx="4065">
                  <c:v>-11.2190531456</c:v>
                </c:pt>
                <c:pt idx="4066">
                  <c:v>2.3179500806000002</c:v>
                </c:pt>
                <c:pt idx="4067">
                  <c:v>3.6651700800999998</c:v>
                </c:pt>
                <c:pt idx="4068">
                  <c:v>-7.3066989511999996</c:v>
                </c:pt>
                <c:pt idx="4069">
                  <c:v>-8.1747851531000002</c:v>
                </c:pt>
                <c:pt idx="4070">
                  <c:v>3.6346305544000002</c:v>
                </c:pt>
                <c:pt idx="4071">
                  <c:v>-11.349213748</c:v>
                </c:pt>
                <c:pt idx="4072">
                  <c:v>-5.6453847738</c:v>
                </c:pt>
                <c:pt idx="4073">
                  <c:v>-3.6474125198</c:v>
                </c:pt>
                <c:pt idx="4074">
                  <c:v>-8.6851033914000002</c:v>
                </c:pt>
                <c:pt idx="4075">
                  <c:v>2.9712665444000002</c:v>
                </c:pt>
                <c:pt idx="4076">
                  <c:v>-3.8216843547999999</c:v>
                </c:pt>
                <c:pt idx="4077">
                  <c:v>-3.0934098841000002</c:v>
                </c:pt>
                <c:pt idx="4078">
                  <c:v>3.1632612728999998</c:v>
                </c:pt>
                <c:pt idx="4079">
                  <c:v>3.8188728881</c:v>
                </c:pt>
                <c:pt idx="4080">
                  <c:v>3.5264820761000002</c:v>
                </c:pt>
                <c:pt idx="4081">
                  <c:v>-8.3244133122000008</c:v>
                </c:pt>
                <c:pt idx="4082">
                  <c:v>-5.6422206430999999</c:v>
                </c:pt>
                <c:pt idx="4083">
                  <c:v>3.3910573728000002</c:v>
                </c:pt>
                <c:pt idx="4084">
                  <c:v>-10.175529446800001</c:v>
                </c:pt>
                <c:pt idx="4085">
                  <c:v>3.3725618484000002</c:v>
                </c:pt>
                <c:pt idx="4086">
                  <c:v>-10.2020940997</c:v>
                </c:pt>
                <c:pt idx="4087">
                  <c:v>-4.1570054206</c:v>
                </c:pt>
                <c:pt idx="4088">
                  <c:v>-10.196188063499999</c:v>
                </c:pt>
                <c:pt idx="4089">
                  <c:v>3.1146744790000001</c:v>
                </c:pt>
                <c:pt idx="4090">
                  <c:v>-5.6166050995000001</c:v>
                </c:pt>
                <c:pt idx="4091">
                  <c:v>3.0828585565000002</c:v>
                </c:pt>
                <c:pt idx="4092">
                  <c:v>-9.1004949623000009</c:v>
                </c:pt>
                <c:pt idx="4093">
                  <c:v>3.9098881505</c:v>
                </c:pt>
                <c:pt idx="4094">
                  <c:v>-5.5618177774999999</c:v>
                </c:pt>
                <c:pt idx="4095">
                  <c:v>-6.0496512108999996</c:v>
                </c:pt>
                <c:pt idx="4096">
                  <c:v>-5.2235948981</c:v>
                </c:pt>
                <c:pt idx="4097">
                  <c:v>3.2395197445999999</c:v>
                </c:pt>
                <c:pt idx="4098">
                  <c:v>1.0490275795999999</c:v>
                </c:pt>
                <c:pt idx="4099">
                  <c:v>-4.8906718392000004</c:v>
                </c:pt>
                <c:pt idx="4100">
                  <c:v>-4.6538082897999997</c:v>
                </c:pt>
                <c:pt idx="4101">
                  <c:v>-4.4365974691999996</c:v>
                </c:pt>
                <c:pt idx="4102">
                  <c:v>-9.5976205730000004</c:v>
                </c:pt>
                <c:pt idx="4103">
                  <c:v>-9.2662855652000005</c:v>
                </c:pt>
                <c:pt idx="4104">
                  <c:v>4.4294007325999996</c:v>
                </c:pt>
                <c:pt idx="4105">
                  <c:v>-6.1971297246999999</c:v>
                </c:pt>
                <c:pt idx="4106">
                  <c:v>2.8921841257000001</c:v>
                </c:pt>
                <c:pt idx="4107">
                  <c:v>-6.3891451237999997</c:v>
                </c:pt>
                <c:pt idx="4108">
                  <c:v>3.0958201460999999</c:v>
                </c:pt>
                <c:pt idx="4109">
                  <c:v>2.9190370499</c:v>
                </c:pt>
                <c:pt idx="4110">
                  <c:v>-8.2787050253000007</c:v>
                </c:pt>
                <c:pt idx="4111">
                  <c:v>4.0469294994</c:v>
                </c:pt>
                <c:pt idx="4112">
                  <c:v>2.8597311476999998</c:v>
                </c:pt>
                <c:pt idx="4113">
                  <c:v>3.0370703481999999</c:v>
                </c:pt>
                <c:pt idx="4114">
                  <c:v>-9.3877130566999991</c:v>
                </c:pt>
                <c:pt idx="4115">
                  <c:v>-9.3688029748999995</c:v>
                </c:pt>
                <c:pt idx="4116">
                  <c:v>-8.4998974601999997</c:v>
                </c:pt>
                <c:pt idx="4117">
                  <c:v>-8.6283343587000001</c:v>
                </c:pt>
                <c:pt idx="4118">
                  <c:v>-9.1951109475999999</c:v>
                </c:pt>
                <c:pt idx="4119">
                  <c:v>5.7019991920999997</c:v>
                </c:pt>
                <c:pt idx="4120">
                  <c:v>2.6476921505000002</c:v>
                </c:pt>
                <c:pt idx="4121">
                  <c:v>-10.165241736500001</c:v>
                </c:pt>
                <c:pt idx="4122">
                  <c:v>-4.9454984329</c:v>
                </c:pt>
                <c:pt idx="4123">
                  <c:v>-4.8157343997000002</c:v>
                </c:pt>
                <c:pt idx="4124">
                  <c:v>-10.7363539037</c:v>
                </c:pt>
                <c:pt idx="4125">
                  <c:v>-4.4402014125000004</c:v>
                </c:pt>
                <c:pt idx="4126">
                  <c:v>2.2522907345999998</c:v>
                </c:pt>
                <c:pt idx="4127">
                  <c:v>-3.3217588407999998</c:v>
                </c:pt>
                <c:pt idx="4128">
                  <c:v>3.3879183512000002</c:v>
                </c:pt>
                <c:pt idx="4129">
                  <c:v>-9.0867124678</c:v>
                </c:pt>
                <c:pt idx="4130">
                  <c:v>-9.0362962409000005</c:v>
                </c:pt>
                <c:pt idx="4131">
                  <c:v>3.7495827334</c:v>
                </c:pt>
                <c:pt idx="4132">
                  <c:v>3.1613076864999998</c:v>
                </c:pt>
                <c:pt idx="4133">
                  <c:v>2.5246199853000002</c:v>
                </c:pt>
                <c:pt idx="4134">
                  <c:v>-4.4873796714000003</c:v>
                </c:pt>
                <c:pt idx="4135">
                  <c:v>-8.6500422230999998</c:v>
                </c:pt>
                <c:pt idx="4136">
                  <c:v>-9.6476614687000009</c:v>
                </c:pt>
                <c:pt idx="4137">
                  <c:v>-10.0275016384</c:v>
                </c:pt>
                <c:pt idx="4138">
                  <c:v>4.1821064369999998</c:v>
                </c:pt>
                <c:pt idx="4139">
                  <c:v>1.9778454777000001</c:v>
                </c:pt>
                <c:pt idx="4140">
                  <c:v>-7.8679605094999996</c:v>
                </c:pt>
                <c:pt idx="4141">
                  <c:v>-8.7764791440999996</c:v>
                </c:pt>
                <c:pt idx="4142">
                  <c:v>-8.2059968293000001</c:v>
                </c:pt>
                <c:pt idx="4143">
                  <c:v>-4.1984600210999998</c:v>
                </c:pt>
                <c:pt idx="4144">
                  <c:v>-5.2389732557000004</c:v>
                </c:pt>
                <c:pt idx="4145">
                  <c:v>2.7165120564</c:v>
                </c:pt>
                <c:pt idx="4146">
                  <c:v>3.6651116461000002</c:v>
                </c:pt>
                <c:pt idx="4147">
                  <c:v>2.4936715576999999</c:v>
                </c:pt>
                <c:pt idx="4148">
                  <c:v>-9.2610064833999992</c:v>
                </c:pt>
                <c:pt idx="4149">
                  <c:v>3.7120103472000001</c:v>
                </c:pt>
                <c:pt idx="4150">
                  <c:v>-4.2679574670999996</c:v>
                </c:pt>
                <c:pt idx="4151">
                  <c:v>-10.7184367936</c:v>
                </c:pt>
                <c:pt idx="4152">
                  <c:v>3.8486572286</c:v>
                </c:pt>
                <c:pt idx="4153">
                  <c:v>1.6938107845000001</c:v>
                </c:pt>
                <c:pt idx="4154">
                  <c:v>-8.7398176321999994</c:v>
                </c:pt>
                <c:pt idx="4155">
                  <c:v>3.1474799711000001</c:v>
                </c:pt>
                <c:pt idx="4156">
                  <c:v>-8.4503938894000008</c:v>
                </c:pt>
                <c:pt idx="4157">
                  <c:v>2.5265967236</c:v>
                </c:pt>
                <c:pt idx="4158">
                  <c:v>-4.6214932773999999</c:v>
                </c:pt>
                <c:pt idx="4159">
                  <c:v>-9.5317851359999999</c:v>
                </c:pt>
                <c:pt idx="4160">
                  <c:v>-4.4104694780999996</c:v>
                </c:pt>
                <c:pt idx="4161">
                  <c:v>-8.7737686067999991</c:v>
                </c:pt>
                <c:pt idx="4162">
                  <c:v>-9.7096853471000006</c:v>
                </c:pt>
                <c:pt idx="4163">
                  <c:v>5.3967539802999998</c:v>
                </c:pt>
                <c:pt idx="4164">
                  <c:v>2.5491662168000002</c:v>
                </c:pt>
                <c:pt idx="4165">
                  <c:v>-5.7854817099</c:v>
                </c:pt>
                <c:pt idx="4166">
                  <c:v>-4.2137019716999999</c:v>
                </c:pt>
                <c:pt idx="4167">
                  <c:v>-5.732480077</c:v>
                </c:pt>
                <c:pt idx="4168">
                  <c:v>-4.6310196441000002</c:v>
                </c:pt>
                <c:pt idx="4169">
                  <c:v>-8.9444818295000008</c:v>
                </c:pt>
                <c:pt idx="4170">
                  <c:v>-5.2561680452999999</c:v>
                </c:pt>
                <c:pt idx="4171">
                  <c:v>4.7711443358999999</c:v>
                </c:pt>
                <c:pt idx="4172">
                  <c:v>3.8741182689999998</c:v>
                </c:pt>
                <c:pt idx="4173">
                  <c:v>3.5660116025000002</c:v>
                </c:pt>
                <c:pt idx="4174">
                  <c:v>-10.6672165863</c:v>
                </c:pt>
                <c:pt idx="4175">
                  <c:v>-7.0141327473999997</c:v>
                </c:pt>
                <c:pt idx="4176">
                  <c:v>-5.9306525697000003</c:v>
                </c:pt>
                <c:pt idx="4177">
                  <c:v>-8.6587861654000005</c:v>
                </c:pt>
                <c:pt idx="4178">
                  <c:v>-5.5757365986999998</c:v>
                </c:pt>
                <c:pt idx="4179">
                  <c:v>-8.3043323605000001</c:v>
                </c:pt>
                <c:pt idx="4180">
                  <c:v>-6.0283392238999998</c:v>
                </c:pt>
                <c:pt idx="4181">
                  <c:v>-9.2559584883999992</c:v>
                </c:pt>
                <c:pt idx="4182">
                  <c:v>-8.7227913257999994</c:v>
                </c:pt>
                <c:pt idx="4183">
                  <c:v>3.3971271776999998</c:v>
                </c:pt>
                <c:pt idx="4184">
                  <c:v>4.0002170203</c:v>
                </c:pt>
                <c:pt idx="4185">
                  <c:v>-2.3441303790000001</c:v>
                </c:pt>
                <c:pt idx="4186">
                  <c:v>-4.5787578537</c:v>
                </c:pt>
                <c:pt idx="4187">
                  <c:v>-11.1138054352</c:v>
                </c:pt>
                <c:pt idx="4188">
                  <c:v>3.3648823683</c:v>
                </c:pt>
                <c:pt idx="4189">
                  <c:v>-9.9529691912999994</c:v>
                </c:pt>
                <c:pt idx="4190">
                  <c:v>-4.5099000803999996</c:v>
                </c:pt>
                <c:pt idx="4191">
                  <c:v>3.2247191097000001</c:v>
                </c:pt>
                <c:pt idx="4192">
                  <c:v>-8.4831878984000006</c:v>
                </c:pt>
                <c:pt idx="4193">
                  <c:v>-4.2284567173000003</c:v>
                </c:pt>
                <c:pt idx="4194">
                  <c:v>4.1336495945999996</c:v>
                </c:pt>
                <c:pt idx="4195">
                  <c:v>2.8621567059999999</c:v>
                </c:pt>
                <c:pt idx="4196">
                  <c:v>-4.3047295670999999</c:v>
                </c:pt>
                <c:pt idx="4197">
                  <c:v>-5.0806762707999997</c:v>
                </c:pt>
                <c:pt idx="4198">
                  <c:v>4.0829048944000004</c:v>
                </c:pt>
                <c:pt idx="4199">
                  <c:v>2.4936658889999999</c:v>
                </c:pt>
                <c:pt idx="4200">
                  <c:v>-4.8676180104000002</c:v>
                </c:pt>
                <c:pt idx="4201">
                  <c:v>3.4031846546</c:v>
                </c:pt>
                <c:pt idx="4202">
                  <c:v>-7.6570580940999999</c:v>
                </c:pt>
                <c:pt idx="4203">
                  <c:v>-3.7175030650999998</c:v>
                </c:pt>
                <c:pt idx="4204">
                  <c:v>1.6874780332999999</c:v>
                </c:pt>
                <c:pt idx="4205">
                  <c:v>-8.9277280307000009</c:v>
                </c:pt>
                <c:pt idx="4206">
                  <c:v>-5.6946422010999997</c:v>
                </c:pt>
                <c:pt idx="4207">
                  <c:v>4.6947342641000001</c:v>
                </c:pt>
                <c:pt idx="4208">
                  <c:v>-9.7203728317000007</c:v>
                </c:pt>
                <c:pt idx="4209">
                  <c:v>4.7199240528999997</c:v>
                </c:pt>
                <c:pt idx="4210">
                  <c:v>2.8414724264000002</c:v>
                </c:pt>
                <c:pt idx="4211">
                  <c:v>-6.5690556138999998</c:v>
                </c:pt>
                <c:pt idx="4212">
                  <c:v>3.5406707382999998</c:v>
                </c:pt>
                <c:pt idx="4213">
                  <c:v>-4.5812513577000002</c:v>
                </c:pt>
                <c:pt idx="4214">
                  <c:v>-9.7717140545000003</c:v>
                </c:pt>
                <c:pt idx="4215">
                  <c:v>-8.584726281</c:v>
                </c:pt>
                <c:pt idx="4216">
                  <c:v>-9.0728341573000009</c:v>
                </c:pt>
                <c:pt idx="4217">
                  <c:v>-10.3465253724</c:v>
                </c:pt>
                <c:pt idx="4218">
                  <c:v>-7.762236637</c:v>
                </c:pt>
                <c:pt idx="4219">
                  <c:v>-8.7482635080000009</c:v>
                </c:pt>
                <c:pt idx="4220">
                  <c:v>2.4088773757999999</c:v>
                </c:pt>
                <c:pt idx="4221">
                  <c:v>-5.4811371164000002</c:v>
                </c:pt>
                <c:pt idx="4222">
                  <c:v>-5.8723568706</c:v>
                </c:pt>
                <c:pt idx="4223">
                  <c:v>2.341099882</c:v>
                </c:pt>
                <c:pt idx="4224">
                  <c:v>-5.6719741720999997</c:v>
                </c:pt>
                <c:pt idx="4225">
                  <c:v>-3.6641621780000002</c:v>
                </c:pt>
                <c:pt idx="4226">
                  <c:v>-7.7823031761000001</c:v>
                </c:pt>
                <c:pt idx="4227">
                  <c:v>-7.9924356134999996</c:v>
                </c:pt>
                <c:pt idx="4228">
                  <c:v>-5.9065153255</c:v>
                </c:pt>
                <c:pt idx="4229">
                  <c:v>-2.4541372192000002</c:v>
                </c:pt>
                <c:pt idx="4230">
                  <c:v>-9.4482859880000003</c:v>
                </c:pt>
                <c:pt idx="4231">
                  <c:v>-5.7020757113</c:v>
                </c:pt>
                <c:pt idx="4232">
                  <c:v>-6.7961092757000001</c:v>
                </c:pt>
                <c:pt idx="4233">
                  <c:v>3.7501797659</c:v>
                </c:pt>
                <c:pt idx="4234">
                  <c:v>-5.6856690269000003</c:v>
                </c:pt>
                <c:pt idx="4235">
                  <c:v>4.4125505676000003</c:v>
                </c:pt>
                <c:pt idx="4236">
                  <c:v>-9.4169828183999993</c:v>
                </c:pt>
                <c:pt idx="4237">
                  <c:v>-4.3915854398</c:v>
                </c:pt>
                <c:pt idx="4238">
                  <c:v>-9.0529940076000006</c:v>
                </c:pt>
                <c:pt idx="4239">
                  <c:v>-5.5995611433999999</c:v>
                </c:pt>
                <c:pt idx="4240">
                  <c:v>-10.0225494372</c:v>
                </c:pt>
                <c:pt idx="4241">
                  <c:v>3.3212301671</c:v>
                </c:pt>
                <c:pt idx="4242">
                  <c:v>-9.8295967736000005</c:v>
                </c:pt>
                <c:pt idx="4243">
                  <c:v>3.2923737574</c:v>
                </c:pt>
                <c:pt idx="4244">
                  <c:v>-5.0416573694000002</c:v>
                </c:pt>
                <c:pt idx="4245">
                  <c:v>-5.2296654490999996</c:v>
                </c:pt>
                <c:pt idx="4246">
                  <c:v>4.2777341558000002</c:v>
                </c:pt>
                <c:pt idx="4247">
                  <c:v>2.4218089218999999</c:v>
                </c:pt>
                <c:pt idx="4248">
                  <c:v>-9.1828665276999999</c:v>
                </c:pt>
                <c:pt idx="4249">
                  <c:v>-9.1918889555999996</c:v>
                </c:pt>
                <c:pt idx="4250">
                  <c:v>-6.8693272393000004</c:v>
                </c:pt>
                <c:pt idx="4251">
                  <c:v>3.6159155011999999</c:v>
                </c:pt>
                <c:pt idx="4252">
                  <c:v>-5.9568526880999997</c:v>
                </c:pt>
                <c:pt idx="4253">
                  <c:v>-5.9026331489999997</c:v>
                </c:pt>
                <c:pt idx="4254">
                  <c:v>-9.7968737981</c:v>
                </c:pt>
                <c:pt idx="4255">
                  <c:v>-10.294674629299999</c:v>
                </c:pt>
                <c:pt idx="4256">
                  <c:v>-4.1894164992</c:v>
                </c:pt>
                <c:pt idx="4257">
                  <c:v>-8.9188032917999998</c:v>
                </c:pt>
                <c:pt idx="4258">
                  <c:v>-10.278695266</c:v>
                </c:pt>
                <c:pt idx="4259">
                  <c:v>-10.026429290899999</c:v>
                </c:pt>
                <c:pt idx="4260">
                  <c:v>3.3374295179</c:v>
                </c:pt>
                <c:pt idx="4261">
                  <c:v>3.7763893044999999</c:v>
                </c:pt>
                <c:pt idx="4262">
                  <c:v>-9.1444503876999992</c:v>
                </c:pt>
                <c:pt idx="4263">
                  <c:v>3.3119559748</c:v>
                </c:pt>
                <c:pt idx="4264">
                  <c:v>-4.8022665351000002</c:v>
                </c:pt>
                <c:pt idx="4265">
                  <c:v>2.3271589116000002</c:v>
                </c:pt>
                <c:pt idx="4266">
                  <c:v>2.8632824599000002</c:v>
                </c:pt>
                <c:pt idx="4267">
                  <c:v>-4.1638987893000001</c:v>
                </c:pt>
                <c:pt idx="4268">
                  <c:v>-5.4634247770000002</c:v>
                </c:pt>
                <c:pt idx="4269">
                  <c:v>3.6650151855000002</c:v>
                </c:pt>
                <c:pt idx="4270">
                  <c:v>-6.3740938820000004</c:v>
                </c:pt>
                <c:pt idx="4271">
                  <c:v>-4.7382357494000003</c:v>
                </c:pt>
                <c:pt idx="4272">
                  <c:v>-8.4578265010999996</c:v>
                </c:pt>
                <c:pt idx="4273">
                  <c:v>-5.9393698605000003</c:v>
                </c:pt>
                <c:pt idx="4274">
                  <c:v>-9.4731086935000004</c:v>
                </c:pt>
                <c:pt idx="4275">
                  <c:v>2.5196702057999998</c:v>
                </c:pt>
                <c:pt idx="4276">
                  <c:v>-10.0284495796</c:v>
                </c:pt>
                <c:pt idx="4277">
                  <c:v>1.7285931490999999</c:v>
                </c:pt>
                <c:pt idx="4278">
                  <c:v>-9.6197696779000008</c:v>
                </c:pt>
                <c:pt idx="4279">
                  <c:v>-8.7210314117000003</c:v>
                </c:pt>
                <c:pt idx="4280">
                  <c:v>-10.7745528804</c:v>
                </c:pt>
                <c:pt idx="4281">
                  <c:v>-4.3139517442999997</c:v>
                </c:pt>
                <c:pt idx="4282">
                  <c:v>4.8950281021000004</c:v>
                </c:pt>
                <c:pt idx="4283">
                  <c:v>-3.2883133932000002</c:v>
                </c:pt>
                <c:pt idx="4284">
                  <c:v>2.7440778732000002</c:v>
                </c:pt>
                <c:pt idx="4285">
                  <c:v>2.1786969634000002</c:v>
                </c:pt>
                <c:pt idx="4286">
                  <c:v>-8.9257011686999999</c:v>
                </c:pt>
                <c:pt idx="4287">
                  <c:v>-9.5784539610999992</c:v>
                </c:pt>
                <c:pt idx="4288">
                  <c:v>-9.0169944016999999</c:v>
                </c:pt>
                <c:pt idx="4289">
                  <c:v>-8.6577113531999998</c:v>
                </c:pt>
                <c:pt idx="4290">
                  <c:v>-3.9897530314999998</c:v>
                </c:pt>
                <c:pt idx="4291">
                  <c:v>3.7165395770999998</c:v>
                </c:pt>
                <c:pt idx="4292">
                  <c:v>-9.2114946776999993</c:v>
                </c:pt>
                <c:pt idx="4293">
                  <c:v>-5.0281335332000001</c:v>
                </c:pt>
                <c:pt idx="4294">
                  <c:v>2.4693847610000002</c:v>
                </c:pt>
                <c:pt idx="4295">
                  <c:v>-6.5602611971</c:v>
                </c:pt>
                <c:pt idx="4296">
                  <c:v>-3.9347320970999999</c:v>
                </c:pt>
                <c:pt idx="4297">
                  <c:v>-5.7995998268999998</c:v>
                </c:pt>
                <c:pt idx="4298">
                  <c:v>-9.4922750587000007</c:v>
                </c:pt>
                <c:pt idx="4299">
                  <c:v>-11.1710356632</c:v>
                </c:pt>
                <c:pt idx="4300">
                  <c:v>2.6917914295999998</c:v>
                </c:pt>
                <c:pt idx="4301">
                  <c:v>-9.4024048386000008</c:v>
                </c:pt>
                <c:pt idx="4302">
                  <c:v>-5.4996435739000002</c:v>
                </c:pt>
                <c:pt idx="4303">
                  <c:v>-9.7615135398999993</c:v>
                </c:pt>
                <c:pt idx="4304">
                  <c:v>-5.3048276517000001</c:v>
                </c:pt>
                <c:pt idx="4305">
                  <c:v>-10.2976821041</c:v>
                </c:pt>
                <c:pt idx="4306">
                  <c:v>-7.7980424334</c:v>
                </c:pt>
                <c:pt idx="4307">
                  <c:v>3.8488939850000001</c:v>
                </c:pt>
                <c:pt idx="4308">
                  <c:v>-5.1733144516999996</c:v>
                </c:pt>
                <c:pt idx="4309">
                  <c:v>-3.4864526299</c:v>
                </c:pt>
                <c:pt idx="4310">
                  <c:v>3.8709543955000001</c:v>
                </c:pt>
                <c:pt idx="4311">
                  <c:v>-3.1642062958000001</c:v>
                </c:pt>
                <c:pt idx="4312">
                  <c:v>1.8775520051000001</c:v>
                </c:pt>
                <c:pt idx="4313">
                  <c:v>2.0285923426000001</c:v>
                </c:pt>
                <c:pt idx="4314">
                  <c:v>-5.856935011</c:v>
                </c:pt>
                <c:pt idx="4315">
                  <c:v>1.9437046145000001</c:v>
                </c:pt>
                <c:pt idx="4316">
                  <c:v>4.7222158825999996</c:v>
                </c:pt>
                <c:pt idx="4317">
                  <c:v>-8.6308054980000009</c:v>
                </c:pt>
                <c:pt idx="4318">
                  <c:v>-8.8752708878999993</c:v>
                </c:pt>
                <c:pt idx="4319">
                  <c:v>3.0828264027999999</c:v>
                </c:pt>
                <c:pt idx="4320">
                  <c:v>-5.2605074799000002</c:v>
                </c:pt>
                <c:pt idx="4321">
                  <c:v>-5.1696016074999998</c:v>
                </c:pt>
                <c:pt idx="4322">
                  <c:v>-4.3756507553999997</c:v>
                </c:pt>
                <c:pt idx="4323">
                  <c:v>-4.4664752558999998</c:v>
                </c:pt>
                <c:pt idx="4324">
                  <c:v>2.3551079403999999</c:v>
                </c:pt>
                <c:pt idx="4325">
                  <c:v>2.5492253569000001</c:v>
                </c:pt>
                <c:pt idx="4326">
                  <c:v>-4.1772553252</c:v>
                </c:pt>
                <c:pt idx="4327">
                  <c:v>-4.9460168068000003</c:v>
                </c:pt>
                <c:pt idx="4328">
                  <c:v>-11.1610098965</c:v>
                </c:pt>
                <c:pt idx="4329">
                  <c:v>-5.7153082044000003</c:v>
                </c:pt>
                <c:pt idx="4330">
                  <c:v>-5.9074183080999996</c:v>
                </c:pt>
                <c:pt idx="4331">
                  <c:v>4.1548636190000003</c:v>
                </c:pt>
                <c:pt idx="4332">
                  <c:v>-9.1923078227000001</c:v>
                </c:pt>
                <c:pt idx="4333">
                  <c:v>-11.1476187406</c:v>
                </c:pt>
                <c:pt idx="4334">
                  <c:v>-5.4931808193</c:v>
                </c:pt>
                <c:pt idx="4335">
                  <c:v>-6.0511179919</c:v>
                </c:pt>
                <c:pt idx="4336">
                  <c:v>-9.9942622033999999</c:v>
                </c:pt>
                <c:pt idx="4337">
                  <c:v>-9.4877154028999993</c:v>
                </c:pt>
                <c:pt idx="4338">
                  <c:v>-4.6929344253999998</c:v>
                </c:pt>
                <c:pt idx="4339">
                  <c:v>-10.4073228471</c:v>
                </c:pt>
                <c:pt idx="4340">
                  <c:v>-4.6715935841</c:v>
                </c:pt>
                <c:pt idx="4341">
                  <c:v>2.0344587801</c:v>
                </c:pt>
                <c:pt idx="4342">
                  <c:v>-4.5687675585000003</c:v>
                </c:pt>
                <c:pt idx="4343">
                  <c:v>-10.774007173299999</c:v>
                </c:pt>
                <c:pt idx="4344">
                  <c:v>4.7187878865000004</c:v>
                </c:pt>
                <c:pt idx="4345">
                  <c:v>1.0734342712</c:v>
                </c:pt>
                <c:pt idx="4346">
                  <c:v>-5.6956119150999998</c:v>
                </c:pt>
                <c:pt idx="4347">
                  <c:v>-5.7572265675000001</c:v>
                </c:pt>
                <c:pt idx="4348">
                  <c:v>-9.3721930431999994</c:v>
                </c:pt>
                <c:pt idx="4349">
                  <c:v>-9.7240394906999992</c:v>
                </c:pt>
                <c:pt idx="4350">
                  <c:v>-9.5426589110000002</c:v>
                </c:pt>
                <c:pt idx="4351">
                  <c:v>-9.4559819375000007</c:v>
                </c:pt>
                <c:pt idx="4352">
                  <c:v>-5.2464368165000002</c:v>
                </c:pt>
                <c:pt idx="4353">
                  <c:v>-9.3319610321000006</c:v>
                </c:pt>
                <c:pt idx="4354">
                  <c:v>-6.4439099394000001</c:v>
                </c:pt>
                <c:pt idx="4355">
                  <c:v>-10.344192937900001</c:v>
                </c:pt>
                <c:pt idx="4356">
                  <c:v>1.6626387058000001</c:v>
                </c:pt>
                <c:pt idx="4357">
                  <c:v>3.6536285498000001</c:v>
                </c:pt>
                <c:pt idx="4358">
                  <c:v>-3.9875709580000001</c:v>
                </c:pt>
                <c:pt idx="4359">
                  <c:v>-4.9111364314000001</c:v>
                </c:pt>
                <c:pt idx="4360">
                  <c:v>1.9732934520000001</c:v>
                </c:pt>
                <c:pt idx="4361">
                  <c:v>-4.9352410130999997</c:v>
                </c:pt>
                <c:pt idx="4362">
                  <c:v>-9.5311858465999997</c:v>
                </c:pt>
                <c:pt idx="4363">
                  <c:v>4.3042652408000004</c:v>
                </c:pt>
                <c:pt idx="4364">
                  <c:v>-10.1155902453</c:v>
                </c:pt>
                <c:pt idx="4365">
                  <c:v>-4.3522195137999997</c:v>
                </c:pt>
                <c:pt idx="4366">
                  <c:v>-9.3304368804000006</c:v>
                </c:pt>
                <c:pt idx="4367">
                  <c:v>3.5831175995</c:v>
                </c:pt>
                <c:pt idx="4368">
                  <c:v>2.5398864408000001</c:v>
                </c:pt>
                <c:pt idx="4369">
                  <c:v>-5.6729858441000003</c:v>
                </c:pt>
                <c:pt idx="4370">
                  <c:v>-8.8316985392999996</c:v>
                </c:pt>
                <c:pt idx="4371">
                  <c:v>-8.9899142114000004</c:v>
                </c:pt>
                <c:pt idx="4372">
                  <c:v>-9.8751109091</c:v>
                </c:pt>
                <c:pt idx="4373">
                  <c:v>3.8344343554</c:v>
                </c:pt>
                <c:pt idx="4374">
                  <c:v>-9.4533763609000001</c:v>
                </c:pt>
                <c:pt idx="4375">
                  <c:v>3.8912151079999999</c:v>
                </c:pt>
                <c:pt idx="4376">
                  <c:v>1.7423870401999999</c:v>
                </c:pt>
                <c:pt idx="4377">
                  <c:v>-10.345838086500001</c:v>
                </c:pt>
                <c:pt idx="4378">
                  <c:v>-4.4518343732999996</c:v>
                </c:pt>
                <c:pt idx="4379">
                  <c:v>-4.252240113</c:v>
                </c:pt>
                <c:pt idx="4380">
                  <c:v>2.9555514179000002</c:v>
                </c:pt>
                <c:pt idx="4381">
                  <c:v>-10.3108494217</c:v>
                </c:pt>
                <c:pt idx="4382">
                  <c:v>-9.5609109770000007</c:v>
                </c:pt>
                <c:pt idx="4383">
                  <c:v>-3.1475803205999999</c:v>
                </c:pt>
                <c:pt idx="4384">
                  <c:v>-4.7559437746000004</c:v>
                </c:pt>
                <c:pt idx="4385">
                  <c:v>4.5436804566999998</c:v>
                </c:pt>
                <c:pt idx="4386">
                  <c:v>-8.3317603248999994</c:v>
                </c:pt>
                <c:pt idx="4387">
                  <c:v>-9.5341863264000004</c:v>
                </c:pt>
                <c:pt idx="4388">
                  <c:v>3.6890342820000002</c:v>
                </c:pt>
                <c:pt idx="4389">
                  <c:v>-9.5957782145999992</c:v>
                </c:pt>
                <c:pt idx="4390">
                  <c:v>3.6445673392</c:v>
                </c:pt>
                <c:pt idx="4391">
                  <c:v>2.7011019480999998</c:v>
                </c:pt>
                <c:pt idx="4392">
                  <c:v>-9.5709922678999995</c:v>
                </c:pt>
                <c:pt idx="4393">
                  <c:v>1.8509394300999999</c:v>
                </c:pt>
                <c:pt idx="4394">
                  <c:v>4.4382196697999996</c:v>
                </c:pt>
                <c:pt idx="4395">
                  <c:v>-9.2234109135000004</c:v>
                </c:pt>
                <c:pt idx="4396">
                  <c:v>-5.4410742026000003</c:v>
                </c:pt>
                <c:pt idx="4397">
                  <c:v>-6.6603683894000003</c:v>
                </c:pt>
                <c:pt idx="4398">
                  <c:v>3.2692327173</c:v>
                </c:pt>
                <c:pt idx="4399">
                  <c:v>-5.5258661142000003</c:v>
                </c:pt>
                <c:pt idx="4400">
                  <c:v>-8.6841776832999997</c:v>
                </c:pt>
                <c:pt idx="4401">
                  <c:v>2.9931003405999999</c:v>
                </c:pt>
                <c:pt idx="4402">
                  <c:v>-8.8513924015000001</c:v>
                </c:pt>
                <c:pt idx="4403">
                  <c:v>4.5967903225000004</c:v>
                </c:pt>
                <c:pt idx="4404">
                  <c:v>-5.1094940483000002</c:v>
                </c:pt>
                <c:pt idx="4405">
                  <c:v>3.6652507617999999</c:v>
                </c:pt>
                <c:pt idx="4406">
                  <c:v>-9.4732338501999998</c:v>
                </c:pt>
                <c:pt idx="4407">
                  <c:v>-2.6157222415999999</c:v>
                </c:pt>
                <c:pt idx="4408">
                  <c:v>-9.6995793817999996</c:v>
                </c:pt>
                <c:pt idx="4409">
                  <c:v>-5.1245566836999998</c:v>
                </c:pt>
                <c:pt idx="4410">
                  <c:v>-8.2469583716999999</c:v>
                </c:pt>
                <c:pt idx="4411">
                  <c:v>-6.1362880355999998</c:v>
                </c:pt>
                <c:pt idx="4412">
                  <c:v>3.6604384972999999</c:v>
                </c:pt>
                <c:pt idx="4413">
                  <c:v>-7.9501864171000003</c:v>
                </c:pt>
                <c:pt idx="4414">
                  <c:v>3.2015026047999999</c:v>
                </c:pt>
                <c:pt idx="4415">
                  <c:v>2.5373557742999999</c:v>
                </c:pt>
                <c:pt idx="4416">
                  <c:v>3.2438498533</c:v>
                </c:pt>
                <c:pt idx="4417">
                  <c:v>-8.8995932558999993</c:v>
                </c:pt>
                <c:pt idx="4418">
                  <c:v>-9.6261477823000003</c:v>
                </c:pt>
                <c:pt idx="4419">
                  <c:v>4.0328621921999996</c:v>
                </c:pt>
                <c:pt idx="4420">
                  <c:v>-10.034710799000001</c:v>
                </c:pt>
                <c:pt idx="4421">
                  <c:v>1.5969615739</c:v>
                </c:pt>
                <c:pt idx="4422">
                  <c:v>3.4405548375000001</c:v>
                </c:pt>
                <c:pt idx="4423">
                  <c:v>-4.1052641755000003</c:v>
                </c:pt>
                <c:pt idx="4424">
                  <c:v>-10.6947452645</c:v>
                </c:pt>
                <c:pt idx="4425">
                  <c:v>-10.932246045699999</c:v>
                </c:pt>
                <c:pt idx="4426">
                  <c:v>-10.723658954699999</c:v>
                </c:pt>
                <c:pt idx="4427">
                  <c:v>0.67013972359999996</c:v>
                </c:pt>
                <c:pt idx="4428">
                  <c:v>-4.0578935373</c:v>
                </c:pt>
                <c:pt idx="4429">
                  <c:v>-9.7586980804000003</c:v>
                </c:pt>
                <c:pt idx="4430">
                  <c:v>-5.5730500695999998</c:v>
                </c:pt>
                <c:pt idx="4431">
                  <c:v>-5.7212021780000004</c:v>
                </c:pt>
                <c:pt idx="4432">
                  <c:v>0.76433831870000002</c:v>
                </c:pt>
                <c:pt idx="4433">
                  <c:v>-9.0760451600999996</c:v>
                </c:pt>
                <c:pt idx="4434">
                  <c:v>-7.6646831456999998</c:v>
                </c:pt>
                <c:pt idx="4435">
                  <c:v>-9.2826637043000009</c:v>
                </c:pt>
                <c:pt idx="4436">
                  <c:v>5.3648333275000004</c:v>
                </c:pt>
                <c:pt idx="4437">
                  <c:v>-7.8765995406</c:v>
                </c:pt>
                <c:pt idx="4438">
                  <c:v>-5.6585127285999999</c:v>
                </c:pt>
                <c:pt idx="4439">
                  <c:v>-3.9148337268</c:v>
                </c:pt>
                <c:pt idx="4440">
                  <c:v>-4.1612437858</c:v>
                </c:pt>
                <c:pt idx="4441">
                  <c:v>4.4680088786000001</c:v>
                </c:pt>
                <c:pt idx="4442">
                  <c:v>-9.5730445733000007</c:v>
                </c:pt>
                <c:pt idx="4443">
                  <c:v>2.7474374165</c:v>
                </c:pt>
                <c:pt idx="4444">
                  <c:v>-9.3834627140000002</c:v>
                </c:pt>
                <c:pt idx="4445">
                  <c:v>-10.4527938168</c:v>
                </c:pt>
                <c:pt idx="4446">
                  <c:v>2.9267636975000002</c:v>
                </c:pt>
                <c:pt idx="4447">
                  <c:v>1.78547521</c:v>
                </c:pt>
                <c:pt idx="4448">
                  <c:v>4.7897131577999996</c:v>
                </c:pt>
                <c:pt idx="4449">
                  <c:v>-8.3573488664000006</c:v>
                </c:pt>
                <c:pt idx="4450">
                  <c:v>-5.3205331199000003</c:v>
                </c:pt>
                <c:pt idx="4451">
                  <c:v>-5.6736777037000001</c:v>
                </c:pt>
                <c:pt idx="4452">
                  <c:v>2.0370975895000001</c:v>
                </c:pt>
                <c:pt idx="4453">
                  <c:v>-5.5944840487</c:v>
                </c:pt>
                <c:pt idx="4454">
                  <c:v>-9.1831778993000004</c:v>
                </c:pt>
                <c:pt idx="4455">
                  <c:v>-9.4011924001999994</c:v>
                </c:pt>
                <c:pt idx="4456">
                  <c:v>-4.4435909274999998</c:v>
                </c:pt>
                <c:pt idx="4457">
                  <c:v>-4.3250346017999997</c:v>
                </c:pt>
                <c:pt idx="4458">
                  <c:v>-6.5138642933000002</c:v>
                </c:pt>
                <c:pt idx="4459">
                  <c:v>1.0946724696000001</c:v>
                </c:pt>
                <c:pt idx="4460">
                  <c:v>-8.8712329927999996</c:v>
                </c:pt>
                <c:pt idx="4461">
                  <c:v>-7.4852508684999997</c:v>
                </c:pt>
                <c:pt idx="4462">
                  <c:v>-4.7987273101000003</c:v>
                </c:pt>
                <c:pt idx="4463">
                  <c:v>3.5233215321000002</c:v>
                </c:pt>
                <c:pt idx="4464">
                  <c:v>2.9798925281000002</c:v>
                </c:pt>
                <c:pt idx="4465">
                  <c:v>-5.1527307793999997</c:v>
                </c:pt>
                <c:pt idx="4466">
                  <c:v>-7.8542756986000004</c:v>
                </c:pt>
                <c:pt idx="4467">
                  <c:v>3.0757560789</c:v>
                </c:pt>
                <c:pt idx="4468">
                  <c:v>-10.535603225099999</c:v>
                </c:pt>
                <c:pt idx="4469">
                  <c:v>-4.9455937961999998</c:v>
                </c:pt>
                <c:pt idx="4470">
                  <c:v>-8.5961051140000002</c:v>
                </c:pt>
                <c:pt idx="4471">
                  <c:v>2.4711264636000001</c:v>
                </c:pt>
                <c:pt idx="4472">
                  <c:v>-6.6795690902000002</c:v>
                </c:pt>
                <c:pt idx="4473">
                  <c:v>1.6346931738999999</c:v>
                </c:pt>
                <c:pt idx="4474">
                  <c:v>1.5573467185000001</c:v>
                </c:pt>
                <c:pt idx="4475">
                  <c:v>-9.3590275068000004</c:v>
                </c:pt>
                <c:pt idx="4476">
                  <c:v>-4.3687466194000004</c:v>
                </c:pt>
                <c:pt idx="4477">
                  <c:v>-8.6527167388000006</c:v>
                </c:pt>
                <c:pt idx="4478">
                  <c:v>-10.621394631599999</c:v>
                </c:pt>
                <c:pt idx="4479">
                  <c:v>-9.4768491503999996</c:v>
                </c:pt>
                <c:pt idx="4480">
                  <c:v>0.98576930409999997</c:v>
                </c:pt>
                <c:pt idx="4481">
                  <c:v>-9.9988646487999997</c:v>
                </c:pt>
                <c:pt idx="4482">
                  <c:v>-7.6031701113999999</c:v>
                </c:pt>
                <c:pt idx="4483">
                  <c:v>-10.480083369999999</c:v>
                </c:pt>
                <c:pt idx="4484">
                  <c:v>-4.7116534036999997</c:v>
                </c:pt>
                <c:pt idx="4485">
                  <c:v>-9.6105691304</c:v>
                </c:pt>
                <c:pt idx="4486">
                  <c:v>-4.7264836714999996</c:v>
                </c:pt>
                <c:pt idx="4487">
                  <c:v>-4.7451245534000002</c:v>
                </c:pt>
                <c:pt idx="4488">
                  <c:v>-10.4029451611</c:v>
                </c:pt>
                <c:pt idx="4489">
                  <c:v>-10.320322111399999</c:v>
                </c:pt>
                <c:pt idx="4490">
                  <c:v>-4.1796388282999999</c:v>
                </c:pt>
                <c:pt idx="4491">
                  <c:v>-10.8182559974</c:v>
                </c:pt>
                <c:pt idx="4492">
                  <c:v>3.1098527851000002</c:v>
                </c:pt>
                <c:pt idx="4493">
                  <c:v>-6.0567687921999998</c:v>
                </c:pt>
                <c:pt idx="4494">
                  <c:v>1.9243042347999999</c:v>
                </c:pt>
                <c:pt idx="4495">
                  <c:v>1.5462787544000001</c:v>
                </c:pt>
                <c:pt idx="4496">
                  <c:v>-7.3135231514000001</c:v>
                </c:pt>
                <c:pt idx="4497">
                  <c:v>-6.2303602422999997</c:v>
                </c:pt>
                <c:pt idx="4498">
                  <c:v>-9.5467905414000001</c:v>
                </c:pt>
                <c:pt idx="4499">
                  <c:v>-9.4280175889999995</c:v>
                </c:pt>
                <c:pt idx="4500">
                  <c:v>2.8349181779000001</c:v>
                </c:pt>
                <c:pt idx="4501">
                  <c:v>-5.8477250122999997</c:v>
                </c:pt>
                <c:pt idx="4502">
                  <c:v>-4.3245400867999999</c:v>
                </c:pt>
                <c:pt idx="4503">
                  <c:v>-3.7266467993000001</c:v>
                </c:pt>
                <c:pt idx="4504">
                  <c:v>-9.1258478585000002</c:v>
                </c:pt>
                <c:pt idx="4505">
                  <c:v>-4.9550331830000003</c:v>
                </c:pt>
                <c:pt idx="4506">
                  <c:v>-4.8766346028000003</c:v>
                </c:pt>
                <c:pt idx="4507">
                  <c:v>-10.6173634363</c:v>
                </c:pt>
                <c:pt idx="4508">
                  <c:v>4.5543721425000001</c:v>
                </c:pt>
                <c:pt idx="4509">
                  <c:v>-9.1157351648000002</c:v>
                </c:pt>
                <c:pt idx="4510">
                  <c:v>3.4004041650999999</c:v>
                </c:pt>
                <c:pt idx="4511">
                  <c:v>-3.5625194979999999</c:v>
                </c:pt>
                <c:pt idx="4512">
                  <c:v>1.7560380617</c:v>
                </c:pt>
                <c:pt idx="4513">
                  <c:v>-4.4322420322999996</c:v>
                </c:pt>
                <c:pt idx="4514">
                  <c:v>-4.5285093694</c:v>
                </c:pt>
                <c:pt idx="4515">
                  <c:v>-10.06996081</c:v>
                </c:pt>
                <c:pt idx="4516">
                  <c:v>-4.9241581577</c:v>
                </c:pt>
                <c:pt idx="4517">
                  <c:v>3.8710145558</c:v>
                </c:pt>
                <c:pt idx="4518">
                  <c:v>-9.2598344382000004</c:v>
                </c:pt>
                <c:pt idx="4519">
                  <c:v>3.3159978048999998</c:v>
                </c:pt>
                <c:pt idx="4520">
                  <c:v>2.6544610030000002</c:v>
                </c:pt>
                <c:pt idx="4521">
                  <c:v>4.2688125317000001</c:v>
                </c:pt>
                <c:pt idx="4522">
                  <c:v>-5.9928894816999998</c:v>
                </c:pt>
                <c:pt idx="4523">
                  <c:v>2.2762194094999999</c:v>
                </c:pt>
                <c:pt idx="4524">
                  <c:v>-8.1849167429000005</c:v>
                </c:pt>
                <c:pt idx="4525">
                  <c:v>-4.5601660302999996</c:v>
                </c:pt>
                <c:pt idx="4526">
                  <c:v>-6.9442246369999996</c:v>
                </c:pt>
                <c:pt idx="4527">
                  <c:v>2.7257378336000002</c:v>
                </c:pt>
                <c:pt idx="4528">
                  <c:v>-4.1998953442999998</c:v>
                </c:pt>
                <c:pt idx="4529">
                  <c:v>-11.2233204603</c:v>
                </c:pt>
                <c:pt idx="4530">
                  <c:v>-10.4016084988</c:v>
                </c:pt>
                <c:pt idx="4531">
                  <c:v>4.3637271287999999</c:v>
                </c:pt>
                <c:pt idx="4532">
                  <c:v>-9.2708487793999996</c:v>
                </c:pt>
                <c:pt idx="4533">
                  <c:v>2.3455785366000002</c:v>
                </c:pt>
                <c:pt idx="4534">
                  <c:v>-9.4968615182999994</c:v>
                </c:pt>
                <c:pt idx="4535">
                  <c:v>3.7087929721999999</c:v>
                </c:pt>
                <c:pt idx="4536">
                  <c:v>4.5190793381000001</c:v>
                </c:pt>
                <c:pt idx="4537">
                  <c:v>3.9870966151</c:v>
                </c:pt>
                <c:pt idx="4538">
                  <c:v>-9.3183817573999992</c:v>
                </c:pt>
                <c:pt idx="4539">
                  <c:v>-8.5161082586999992</c:v>
                </c:pt>
                <c:pt idx="4540">
                  <c:v>-5.3219577248999999</c:v>
                </c:pt>
                <c:pt idx="4541">
                  <c:v>-4.1361018030999999</c:v>
                </c:pt>
                <c:pt idx="4542">
                  <c:v>3.2381543192</c:v>
                </c:pt>
                <c:pt idx="4543">
                  <c:v>2.7145484559000002</c:v>
                </c:pt>
                <c:pt idx="4544">
                  <c:v>2.5488174936000001</c:v>
                </c:pt>
                <c:pt idx="4545">
                  <c:v>-4.3579284718000002</c:v>
                </c:pt>
                <c:pt idx="4546">
                  <c:v>-9.3084605072999995</c:v>
                </c:pt>
                <c:pt idx="4547">
                  <c:v>-4.1476893449999999</c:v>
                </c:pt>
                <c:pt idx="4548">
                  <c:v>-8.4943522704000003</c:v>
                </c:pt>
                <c:pt idx="4549">
                  <c:v>-5.3880945048999997</c:v>
                </c:pt>
                <c:pt idx="4550">
                  <c:v>-6.7636826042999996</c:v>
                </c:pt>
                <c:pt idx="4551">
                  <c:v>-12.1527419562</c:v>
                </c:pt>
                <c:pt idx="4552">
                  <c:v>4.5715101154999997</c:v>
                </c:pt>
                <c:pt idx="4553">
                  <c:v>-11.3513591929</c:v>
                </c:pt>
                <c:pt idx="4554">
                  <c:v>-9.5928281878000004</c:v>
                </c:pt>
                <c:pt idx="4555">
                  <c:v>2.9982993121999999</c:v>
                </c:pt>
                <c:pt idx="4556">
                  <c:v>-8.9405010209999993</c:v>
                </c:pt>
                <c:pt idx="4557">
                  <c:v>-3.9995910347999999</c:v>
                </c:pt>
                <c:pt idx="4558">
                  <c:v>4.3830290471</c:v>
                </c:pt>
                <c:pt idx="4559">
                  <c:v>-6.7134517020000004</c:v>
                </c:pt>
                <c:pt idx="4560">
                  <c:v>4.143430779</c:v>
                </c:pt>
                <c:pt idx="4561">
                  <c:v>-8.8614131523000008</c:v>
                </c:pt>
                <c:pt idx="4562">
                  <c:v>3.3919888735999999</c:v>
                </c:pt>
                <c:pt idx="4563">
                  <c:v>-9.2578839837999993</c:v>
                </c:pt>
                <c:pt idx="4564">
                  <c:v>-5.0646128174999996</c:v>
                </c:pt>
                <c:pt idx="4565">
                  <c:v>1.5606727815000001</c:v>
                </c:pt>
                <c:pt idx="4566">
                  <c:v>-11.693030930700001</c:v>
                </c:pt>
                <c:pt idx="4567">
                  <c:v>2.7880023627999999</c:v>
                </c:pt>
                <c:pt idx="4568">
                  <c:v>-8.1823315792999995</c:v>
                </c:pt>
                <c:pt idx="4569">
                  <c:v>3.9268268998</c:v>
                </c:pt>
                <c:pt idx="4570">
                  <c:v>-7.4566581120000004</c:v>
                </c:pt>
                <c:pt idx="4571">
                  <c:v>-6.4417833782000002</c:v>
                </c:pt>
                <c:pt idx="4572">
                  <c:v>-4.9094440307999996</c:v>
                </c:pt>
                <c:pt idx="4573">
                  <c:v>-9.5338286528000005</c:v>
                </c:pt>
                <c:pt idx="4574">
                  <c:v>2.4446471430000001</c:v>
                </c:pt>
                <c:pt idx="4575">
                  <c:v>-8.9957747039000004</c:v>
                </c:pt>
                <c:pt idx="4576">
                  <c:v>3.5443912064999998</c:v>
                </c:pt>
                <c:pt idx="4577">
                  <c:v>-3.8328379981</c:v>
                </c:pt>
                <c:pt idx="4578">
                  <c:v>-5.5016108362000002</c:v>
                </c:pt>
                <c:pt idx="4579">
                  <c:v>-4.9181247123</c:v>
                </c:pt>
                <c:pt idx="4580">
                  <c:v>-3.8595630016000002</c:v>
                </c:pt>
                <c:pt idx="4581">
                  <c:v>-8.8147607557000001</c:v>
                </c:pt>
                <c:pt idx="4582">
                  <c:v>3.5680236554000002</c:v>
                </c:pt>
                <c:pt idx="4583">
                  <c:v>4.2302454886999996</c:v>
                </c:pt>
                <c:pt idx="4584">
                  <c:v>-9.8694185475000005</c:v>
                </c:pt>
                <c:pt idx="4585">
                  <c:v>-4.8281209382999997</c:v>
                </c:pt>
                <c:pt idx="4586">
                  <c:v>4.7482304303999996</c:v>
                </c:pt>
                <c:pt idx="4587">
                  <c:v>3.6263712897999998</c:v>
                </c:pt>
                <c:pt idx="4588">
                  <c:v>-7.8645778794999996</c:v>
                </c:pt>
                <c:pt idx="4589">
                  <c:v>4.5129989460999997</c:v>
                </c:pt>
                <c:pt idx="4590">
                  <c:v>-9.7243612309999996</c:v>
                </c:pt>
                <c:pt idx="4591">
                  <c:v>-5.9719405839000004</c:v>
                </c:pt>
                <c:pt idx="4592">
                  <c:v>2.3126828572</c:v>
                </c:pt>
                <c:pt idx="4593">
                  <c:v>-9.8746171728000007</c:v>
                </c:pt>
                <c:pt idx="4594">
                  <c:v>-5.6025168225000002</c:v>
                </c:pt>
                <c:pt idx="4595">
                  <c:v>-6.0528538799999998</c:v>
                </c:pt>
                <c:pt idx="4596">
                  <c:v>-4.8748847489999996</c:v>
                </c:pt>
                <c:pt idx="4597">
                  <c:v>-9.7727168030999998</c:v>
                </c:pt>
                <c:pt idx="4598">
                  <c:v>-9.1329708150000002</c:v>
                </c:pt>
                <c:pt idx="4599">
                  <c:v>-7.8522943716000002</c:v>
                </c:pt>
                <c:pt idx="4600">
                  <c:v>-3.0460684764999999</c:v>
                </c:pt>
                <c:pt idx="4601">
                  <c:v>-4.5466032042000002</c:v>
                </c:pt>
                <c:pt idx="4602">
                  <c:v>-3.5692114964999999</c:v>
                </c:pt>
                <c:pt idx="4603">
                  <c:v>-4.5968516237000001</c:v>
                </c:pt>
                <c:pt idx="4604">
                  <c:v>2.3726113740999999</c:v>
                </c:pt>
                <c:pt idx="4605">
                  <c:v>-9.9183967656000007</c:v>
                </c:pt>
                <c:pt idx="4606">
                  <c:v>2.2069432097999999</c:v>
                </c:pt>
                <c:pt idx="4607">
                  <c:v>-8.8934900225</c:v>
                </c:pt>
                <c:pt idx="4608">
                  <c:v>-5.3206911505000001</c:v>
                </c:pt>
                <c:pt idx="4609">
                  <c:v>-3.9231328204000002</c:v>
                </c:pt>
                <c:pt idx="4610">
                  <c:v>-6.3850269785</c:v>
                </c:pt>
                <c:pt idx="4611">
                  <c:v>-12.936545839000001</c:v>
                </c:pt>
                <c:pt idx="4612">
                  <c:v>-10.3521826325</c:v>
                </c:pt>
                <c:pt idx="4613">
                  <c:v>-6.5288141872000001</c:v>
                </c:pt>
                <c:pt idx="4614">
                  <c:v>-5.1075325529000004</c:v>
                </c:pt>
                <c:pt idx="4615">
                  <c:v>2.2355535123000001</c:v>
                </c:pt>
                <c:pt idx="4616">
                  <c:v>-5.5644161504999996</c:v>
                </c:pt>
                <c:pt idx="4617">
                  <c:v>-5.5116462433000004</c:v>
                </c:pt>
                <c:pt idx="4618">
                  <c:v>-8.6967805945999999</c:v>
                </c:pt>
                <c:pt idx="4619">
                  <c:v>-5.7180734709000003</c:v>
                </c:pt>
                <c:pt idx="4620">
                  <c:v>-8.9574954173000005</c:v>
                </c:pt>
                <c:pt idx="4621">
                  <c:v>-5.1104437016000004</c:v>
                </c:pt>
                <c:pt idx="4622">
                  <c:v>-2.8559814269000001</c:v>
                </c:pt>
                <c:pt idx="4623">
                  <c:v>-3.5384117094</c:v>
                </c:pt>
                <c:pt idx="4624">
                  <c:v>-6.2123961304000002</c:v>
                </c:pt>
                <c:pt idx="4625">
                  <c:v>3.1341685949000002</c:v>
                </c:pt>
                <c:pt idx="4626">
                  <c:v>-7.8300076401999998</c:v>
                </c:pt>
                <c:pt idx="4627">
                  <c:v>3.9289677854999998</c:v>
                </c:pt>
                <c:pt idx="4628">
                  <c:v>-9.6364842446000001</c:v>
                </c:pt>
                <c:pt idx="4629">
                  <c:v>-3.9059891543999998</c:v>
                </c:pt>
                <c:pt idx="4630">
                  <c:v>4.3342067298</c:v>
                </c:pt>
                <c:pt idx="4631">
                  <c:v>-8.7694833577000004</c:v>
                </c:pt>
                <c:pt idx="4632">
                  <c:v>2.6909449016</c:v>
                </c:pt>
                <c:pt idx="4633">
                  <c:v>-9.3897491187999993</c:v>
                </c:pt>
                <c:pt idx="4634">
                  <c:v>4.2555086057000002</c:v>
                </c:pt>
                <c:pt idx="4635">
                  <c:v>-10.783459337</c:v>
                </c:pt>
                <c:pt idx="4636">
                  <c:v>-4.6789522152999998</c:v>
                </c:pt>
                <c:pt idx="4637">
                  <c:v>-5.5878395457999996</c:v>
                </c:pt>
                <c:pt idx="4638">
                  <c:v>-4.2830530839999996</c:v>
                </c:pt>
                <c:pt idx="4639">
                  <c:v>-10.049364561000001</c:v>
                </c:pt>
                <c:pt idx="4640">
                  <c:v>-4.2491650710000002</c:v>
                </c:pt>
                <c:pt idx="4641">
                  <c:v>-5.0954241549999999</c:v>
                </c:pt>
                <c:pt idx="4642">
                  <c:v>-4.7896537221999997</c:v>
                </c:pt>
                <c:pt idx="4643">
                  <c:v>-10.621314136500001</c:v>
                </c:pt>
                <c:pt idx="4644">
                  <c:v>3.7027577653999999</c:v>
                </c:pt>
                <c:pt idx="4645">
                  <c:v>-9.3066114613999993</c:v>
                </c:pt>
                <c:pt idx="4646">
                  <c:v>-10.5248581453</c:v>
                </c:pt>
                <c:pt idx="4647">
                  <c:v>3.1570312643</c:v>
                </c:pt>
                <c:pt idx="4648">
                  <c:v>2.1828638142000001</c:v>
                </c:pt>
                <c:pt idx="4649">
                  <c:v>-8.6145350243000003</c:v>
                </c:pt>
                <c:pt idx="4650">
                  <c:v>-4.1316548127999999</c:v>
                </c:pt>
                <c:pt idx="4651">
                  <c:v>-8.5683845892000008</c:v>
                </c:pt>
                <c:pt idx="4652">
                  <c:v>-6.0463455570000004</c:v>
                </c:pt>
                <c:pt idx="4653">
                  <c:v>-9.6861863105000001</c:v>
                </c:pt>
                <c:pt idx="4654">
                  <c:v>-3.0261264059999999</c:v>
                </c:pt>
                <c:pt idx="4655">
                  <c:v>-11.352456729</c:v>
                </c:pt>
                <c:pt idx="4656">
                  <c:v>-5.4152261526999999</c:v>
                </c:pt>
                <c:pt idx="4657">
                  <c:v>-4.4775922883000003</c:v>
                </c:pt>
                <c:pt idx="4658">
                  <c:v>-8.6233398043000005</c:v>
                </c:pt>
                <c:pt idx="4659">
                  <c:v>-6.0016191621999999</c:v>
                </c:pt>
                <c:pt idx="4660">
                  <c:v>-10.4475347582</c:v>
                </c:pt>
                <c:pt idx="4661">
                  <c:v>-6.3791362347999998</c:v>
                </c:pt>
                <c:pt idx="4662">
                  <c:v>-10.496577306400001</c:v>
                </c:pt>
                <c:pt idx="4663">
                  <c:v>2.7440065916999998</c:v>
                </c:pt>
                <c:pt idx="4664">
                  <c:v>-5.5518222565000004</c:v>
                </c:pt>
                <c:pt idx="4665">
                  <c:v>-10.0608598499</c:v>
                </c:pt>
                <c:pt idx="4666">
                  <c:v>-10.115226744199999</c:v>
                </c:pt>
                <c:pt idx="4667">
                  <c:v>-4.7674345824</c:v>
                </c:pt>
                <c:pt idx="4668">
                  <c:v>-4.7714014443000003</c:v>
                </c:pt>
                <c:pt idx="4669">
                  <c:v>-8.1472302414000008</c:v>
                </c:pt>
                <c:pt idx="4670">
                  <c:v>-5.8920757683999998</c:v>
                </c:pt>
                <c:pt idx="4671">
                  <c:v>-9.4720784097999999</c:v>
                </c:pt>
                <c:pt idx="4672">
                  <c:v>-4.7515680600000003</c:v>
                </c:pt>
                <c:pt idx="4673">
                  <c:v>-8.4480731386999999</c:v>
                </c:pt>
                <c:pt idx="4674">
                  <c:v>-9.0896777681999996</c:v>
                </c:pt>
                <c:pt idx="4675">
                  <c:v>-3.7588948388999999</c:v>
                </c:pt>
                <c:pt idx="4676">
                  <c:v>-5.0503821239000004</c:v>
                </c:pt>
                <c:pt idx="4677">
                  <c:v>-9.9764634040000004</c:v>
                </c:pt>
                <c:pt idx="4678">
                  <c:v>-4.4710972742999999</c:v>
                </c:pt>
                <c:pt idx="4679">
                  <c:v>-9.3852419883000007</c:v>
                </c:pt>
                <c:pt idx="4680">
                  <c:v>-8.5209283263</c:v>
                </c:pt>
                <c:pt idx="4681">
                  <c:v>-10.193036964099999</c:v>
                </c:pt>
                <c:pt idx="4682">
                  <c:v>-5.8933345131000001</c:v>
                </c:pt>
                <c:pt idx="4683">
                  <c:v>-4.6550994411</c:v>
                </c:pt>
                <c:pt idx="4684">
                  <c:v>2.3873630673999999</c:v>
                </c:pt>
                <c:pt idx="4685">
                  <c:v>-4.6024679543999998</c:v>
                </c:pt>
                <c:pt idx="4686">
                  <c:v>-5.5421873499999998</c:v>
                </c:pt>
                <c:pt idx="4687">
                  <c:v>3.5717887971</c:v>
                </c:pt>
                <c:pt idx="4688">
                  <c:v>-5.8183326615000004</c:v>
                </c:pt>
                <c:pt idx="4689">
                  <c:v>-9.6515150217999999</c:v>
                </c:pt>
                <c:pt idx="4690">
                  <c:v>-9.3469680428000004</c:v>
                </c:pt>
                <c:pt idx="4691">
                  <c:v>3.6142398202999999</c:v>
                </c:pt>
                <c:pt idx="4692">
                  <c:v>2.9763820119000002</c:v>
                </c:pt>
                <c:pt idx="4693">
                  <c:v>-5.3465904397999999</c:v>
                </c:pt>
                <c:pt idx="4694">
                  <c:v>3.4617498837</c:v>
                </c:pt>
                <c:pt idx="4695">
                  <c:v>-10.0425153508</c:v>
                </c:pt>
                <c:pt idx="4696">
                  <c:v>-9.4936935725999998</c:v>
                </c:pt>
                <c:pt idx="4697">
                  <c:v>-5.4629833518000002</c:v>
                </c:pt>
                <c:pt idx="4698">
                  <c:v>-7.6859905199999998</c:v>
                </c:pt>
                <c:pt idx="4699">
                  <c:v>2.6140285239000001</c:v>
                </c:pt>
                <c:pt idx="4700">
                  <c:v>-4.9215987610000003</c:v>
                </c:pt>
                <c:pt idx="4701">
                  <c:v>-9.1762210506000006</c:v>
                </c:pt>
                <c:pt idx="4702">
                  <c:v>3.4845913092999998</c:v>
                </c:pt>
                <c:pt idx="4703">
                  <c:v>-10.3475732479</c:v>
                </c:pt>
                <c:pt idx="4704">
                  <c:v>2.6940185934000001</c:v>
                </c:pt>
                <c:pt idx="4705">
                  <c:v>-4.7873963442000003</c:v>
                </c:pt>
                <c:pt idx="4706">
                  <c:v>4.2715319709999999</c:v>
                </c:pt>
                <c:pt idx="4707">
                  <c:v>-4.3253000471999998</c:v>
                </c:pt>
                <c:pt idx="4708">
                  <c:v>3.3830281733000001</c:v>
                </c:pt>
                <c:pt idx="4709">
                  <c:v>-4.5368308510000004</c:v>
                </c:pt>
                <c:pt idx="4710">
                  <c:v>-8.2607444842</c:v>
                </c:pt>
                <c:pt idx="4711">
                  <c:v>-10.569638640599999</c:v>
                </c:pt>
                <c:pt idx="4712">
                  <c:v>1.9713121266</c:v>
                </c:pt>
                <c:pt idx="4713">
                  <c:v>-6.0989431852999996</c:v>
                </c:pt>
                <c:pt idx="4714">
                  <c:v>3.6342984911</c:v>
                </c:pt>
                <c:pt idx="4715">
                  <c:v>3.5877029723999998</c:v>
                </c:pt>
                <c:pt idx="4716">
                  <c:v>3.1586899383999998</c:v>
                </c:pt>
                <c:pt idx="4717">
                  <c:v>-7.5231563071999998</c:v>
                </c:pt>
                <c:pt idx="4718">
                  <c:v>-9.2318602597999995</c:v>
                </c:pt>
                <c:pt idx="4719">
                  <c:v>-4.8835242998000004</c:v>
                </c:pt>
                <c:pt idx="4720">
                  <c:v>-5.6000403177000004</c:v>
                </c:pt>
                <c:pt idx="4721">
                  <c:v>-9.7456351680999997</c:v>
                </c:pt>
                <c:pt idx="4722">
                  <c:v>-3.3159422121</c:v>
                </c:pt>
                <c:pt idx="4723">
                  <c:v>-4.7921866552000001</c:v>
                </c:pt>
                <c:pt idx="4724">
                  <c:v>3.0748583829</c:v>
                </c:pt>
                <c:pt idx="4725">
                  <c:v>3.8512719313999999</c:v>
                </c:pt>
                <c:pt idx="4726">
                  <c:v>4.5282596490999998</c:v>
                </c:pt>
                <c:pt idx="4727">
                  <c:v>-7.6745627173999997</c:v>
                </c:pt>
                <c:pt idx="4728">
                  <c:v>4.0257222110999997</c:v>
                </c:pt>
                <c:pt idx="4729">
                  <c:v>-6.6789400640999999</c:v>
                </c:pt>
                <c:pt idx="4730">
                  <c:v>-8.8674636425000006</c:v>
                </c:pt>
                <c:pt idx="4731">
                  <c:v>3.6301422679000002</c:v>
                </c:pt>
                <c:pt idx="4732">
                  <c:v>-10.4416554589</c:v>
                </c:pt>
                <c:pt idx="4733">
                  <c:v>3.6636582412999998</c:v>
                </c:pt>
                <c:pt idx="4734">
                  <c:v>3.5449564773</c:v>
                </c:pt>
                <c:pt idx="4735">
                  <c:v>3.0762173403999999</c:v>
                </c:pt>
                <c:pt idx="4736">
                  <c:v>-6.9380129193000002</c:v>
                </c:pt>
                <c:pt idx="4737">
                  <c:v>-7.8000174776</c:v>
                </c:pt>
                <c:pt idx="4738">
                  <c:v>2.7283166098999998</c:v>
                </c:pt>
                <c:pt idx="4739">
                  <c:v>1.5630329909</c:v>
                </c:pt>
                <c:pt idx="4740">
                  <c:v>-7.6671735840000004</c:v>
                </c:pt>
                <c:pt idx="4741">
                  <c:v>-4.5593870038000004</c:v>
                </c:pt>
                <c:pt idx="4742">
                  <c:v>-7.6711441011000003</c:v>
                </c:pt>
                <c:pt idx="4743">
                  <c:v>-8.4380110074000001</c:v>
                </c:pt>
                <c:pt idx="4744">
                  <c:v>-4.2963748311999996</c:v>
                </c:pt>
                <c:pt idx="4745">
                  <c:v>4.3731493535999997</c:v>
                </c:pt>
                <c:pt idx="4746">
                  <c:v>2.5836126080000001</c:v>
                </c:pt>
                <c:pt idx="4747">
                  <c:v>-4.0746150878999998</c:v>
                </c:pt>
                <c:pt idx="4748">
                  <c:v>-8.5319733165000002</c:v>
                </c:pt>
                <c:pt idx="4749">
                  <c:v>-4.0313067226000001</c:v>
                </c:pt>
                <c:pt idx="4750">
                  <c:v>-9.8762816182000002</c:v>
                </c:pt>
                <c:pt idx="4751">
                  <c:v>-9.7238717527999992</c:v>
                </c:pt>
                <c:pt idx="4752">
                  <c:v>-5.7762725059999998</c:v>
                </c:pt>
                <c:pt idx="4753">
                  <c:v>-5.9964954723000004</c:v>
                </c:pt>
                <c:pt idx="4754">
                  <c:v>-5.1937724163999999</c:v>
                </c:pt>
                <c:pt idx="4755">
                  <c:v>-9.8381399044000002</c:v>
                </c:pt>
                <c:pt idx="4756">
                  <c:v>-4.7675152229000002</c:v>
                </c:pt>
                <c:pt idx="4757">
                  <c:v>3.9063878441000002</c:v>
                </c:pt>
                <c:pt idx="4758">
                  <c:v>-3.6268646953000001</c:v>
                </c:pt>
                <c:pt idx="4759">
                  <c:v>3.3708778899</c:v>
                </c:pt>
                <c:pt idx="4760">
                  <c:v>4.9880029984999998</c:v>
                </c:pt>
                <c:pt idx="4761">
                  <c:v>-5.2632559354000001</c:v>
                </c:pt>
                <c:pt idx="4762">
                  <c:v>2.7992943753000001</c:v>
                </c:pt>
                <c:pt idx="4763">
                  <c:v>-9.1204207687000007</c:v>
                </c:pt>
                <c:pt idx="4764">
                  <c:v>2.7764731386000001</c:v>
                </c:pt>
                <c:pt idx="4765">
                  <c:v>-9.545485781</c:v>
                </c:pt>
                <c:pt idx="4766">
                  <c:v>-4.0200380859999996</c:v>
                </c:pt>
                <c:pt idx="4767">
                  <c:v>-3.5191499365999999</c:v>
                </c:pt>
                <c:pt idx="4768">
                  <c:v>-6.1444136715999997</c:v>
                </c:pt>
                <c:pt idx="4769">
                  <c:v>-4.3072898808</c:v>
                </c:pt>
                <c:pt idx="4770">
                  <c:v>-3.8232136538999999</c:v>
                </c:pt>
                <c:pt idx="4771">
                  <c:v>-10.509474905099999</c:v>
                </c:pt>
                <c:pt idx="4772">
                  <c:v>-10.2368909543</c:v>
                </c:pt>
                <c:pt idx="4773">
                  <c:v>4.7192899382000002</c:v>
                </c:pt>
                <c:pt idx="4774">
                  <c:v>-10.613822147900001</c:v>
                </c:pt>
                <c:pt idx="4775">
                  <c:v>2.6394877513999999</c:v>
                </c:pt>
                <c:pt idx="4776">
                  <c:v>2.2841788776</c:v>
                </c:pt>
                <c:pt idx="4777">
                  <c:v>-3.5739318958999999</c:v>
                </c:pt>
                <c:pt idx="4778">
                  <c:v>-8.4387762872999996</c:v>
                </c:pt>
                <c:pt idx="4779">
                  <c:v>-9.2560541823999998</c:v>
                </c:pt>
                <c:pt idx="4780">
                  <c:v>4.3315303183999996</c:v>
                </c:pt>
                <c:pt idx="4781">
                  <c:v>-6.9885781399000004</c:v>
                </c:pt>
                <c:pt idx="4782">
                  <c:v>-7.6775578991</c:v>
                </c:pt>
                <c:pt idx="4783">
                  <c:v>0.5350581646</c:v>
                </c:pt>
                <c:pt idx="4784">
                  <c:v>-4.8697010994000003</c:v>
                </c:pt>
                <c:pt idx="4785">
                  <c:v>2.5901332588999999</c:v>
                </c:pt>
                <c:pt idx="4786">
                  <c:v>-2.4808712684000001</c:v>
                </c:pt>
                <c:pt idx="4787">
                  <c:v>3.0029290208999999</c:v>
                </c:pt>
                <c:pt idx="4788">
                  <c:v>-3.8473664319999998</c:v>
                </c:pt>
                <c:pt idx="4789">
                  <c:v>3.7007995735999999</c:v>
                </c:pt>
                <c:pt idx="4790">
                  <c:v>-3.4623291264999998</c:v>
                </c:pt>
                <c:pt idx="4791">
                  <c:v>1.9718961925</c:v>
                </c:pt>
                <c:pt idx="4792">
                  <c:v>-3.5449446007000001</c:v>
                </c:pt>
                <c:pt idx="4793">
                  <c:v>3.0437397521</c:v>
                </c:pt>
                <c:pt idx="4794">
                  <c:v>-8.7884359490000001</c:v>
                </c:pt>
                <c:pt idx="4795">
                  <c:v>4.5377884046999997</c:v>
                </c:pt>
                <c:pt idx="4796">
                  <c:v>2.7350044162999998</c:v>
                </c:pt>
                <c:pt idx="4797">
                  <c:v>-12.044258208800001</c:v>
                </c:pt>
                <c:pt idx="4798">
                  <c:v>3.9286179555</c:v>
                </c:pt>
                <c:pt idx="4799">
                  <c:v>-3.2540598887000001</c:v>
                </c:pt>
                <c:pt idx="4800">
                  <c:v>-5.0435749912999999</c:v>
                </c:pt>
                <c:pt idx="4801">
                  <c:v>2.9453702562999999</c:v>
                </c:pt>
                <c:pt idx="4802">
                  <c:v>4.2831769064999996</c:v>
                </c:pt>
                <c:pt idx="4803">
                  <c:v>3.6875713741</c:v>
                </c:pt>
                <c:pt idx="4804">
                  <c:v>-7.7724245162000001</c:v>
                </c:pt>
                <c:pt idx="4805">
                  <c:v>-11.2039015392</c:v>
                </c:pt>
                <c:pt idx="4806">
                  <c:v>-3.9172821978000001</c:v>
                </c:pt>
                <c:pt idx="4807">
                  <c:v>-9.3785104653999998</c:v>
                </c:pt>
                <c:pt idx="4808">
                  <c:v>3.8497651719000001</c:v>
                </c:pt>
                <c:pt idx="4809">
                  <c:v>-8.7803189015999994</c:v>
                </c:pt>
                <c:pt idx="4810">
                  <c:v>4.4631093919999998</c:v>
                </c:pt>
                <c:pt idx="4811">
                  <c:v>3.9189484963000001</c:v>
                </c:pt>
                <c:pt idx="4812">
                  <c:v>1.8181091684999999</c:v>
                </c:pt>
                <c:pt idx="4813">
                  <c:v>-5.9176266694999997</c:v>
                </c:pt>
                <c:pt idx="4814">
                  <c:v>3.3210748207999998</c:v>
                </c:pt>
                <c:pt idx="4815">
                  <c:v>-10.1153417016</c:v>
                </c:pt>
                <c:pt idx="4816">
                  <c:v>4.2107773270999997</c:v>
                </c:pt>
                <c:pt idx="4817">
                  <c:v>-4.7866526253000004</c:v>
                </c:pt>
                <c:pt idx="4818">
                  <c:v>-8.5816242499000008</c:v>
                </c:pt>
                <c:pt idx="4819">
                  <c:v>-5.3633243984999996</c:v>
                </c:pt>
                <c:pt idx="4820">
                  <c:v>-5.6806541819999996</c:v>
                </c:pt>
                <c:pt idx="4821">
                  <c:v>-6.1078385836000004</c:v>
                </c:pt>
                <c:pt idx="4822">
                  <c:v>4.7929137452999999</c:v>
                </c:pt>
                <c:pt idx="4823">
                  <c:v>-5.8072924717000003</c:v>
                </c:pt>
                <c:pt idx="4824">
                  <c:v>-5.1267319968000002</c:v>
                </c:pt>
                <c:pt idx="4825">
                  <c:v>-4.3561516749999996</c:v>
                </c:pt>
                <c:pt idx="4826">
                  <c:v>4.1111162309999996</c:v>
                </c:pt>
                <c:pt idx="4827">
                  <c:v>-5.6002091427999998</c:v>
                </c:pt>
                <c:pt idx="4828">
                  <c:v>-9.6927663255999992</c:v>
                </c:pt>
                <c:pt idx="4829">
                  <c:v>3.3083382938999999</c:v>
                </c:pt>
                <c:pt idx="4830">
                  <c:v>-8.8873510002000007</c:v>
                </c:pt>
                <c:pt idx="4831">
                  <c:v>-6.5289996541999997</c:v>
                </c:pt>
                <c:pt idx="4832">
                  <c:v>4.3696526923999999</c:v>
                </c:pt>
                <c:pt idx="4833">
                  <c:v>-9.8735183827000004</c:v>
                </c:pt>
                <c:pt idx="4834">
                  <c:v>2.5100793948</c:v>
                </c:pt>
                <c:pt idx="4835">
                  <c:v>-10.5956502902</c:v>
                </c:pt>
                <c:pt idx="4836">
                  <c:v>-8.7642611510999995</c:v>
                </c:pt>
                <c:pt idx="4837">
                  <c:v>-10.0902687963</c:v>
                </c:pt>
                <c:pt idx="4838">
                  <c:v>-10.9827109805</c:v>
                </c:pt>
                <c:pt idx="4839">
                  <c:v>-3.6807558440000001</c:v>
                </c:pt>
                <c:pt idx="4840">
                  <c:v>3.5108086892000001</c:v>
                </c:pt>
                <c:pt idx="4841">
                  <c:v>2.7650482609</c:v>
                </c:pt>
                <c:pt idx="4842">
                  <c:v>-9.7685173625000008</c:v>
                </c:pt>
                <c:pt idx="4843">
                  <c:v>3.1937076288999999</c:v>
                </c:pt>
                <c:pt idx="4844">
                  <c:v>3.1471227496999998</c:v>
                </c:pt>
                <c:pt idx="4845">
                  <c:v>-5.6179155511000003</c:v>
                </c:pt>
                <c:pt idx="4846">
                  <c:v>-4.8216087815000002</c:v>
                </c:pt>
                <c:pt idx="4847">
                  <c:v>-10.0788622845</c:v>
                </c:pt>
                <c:pt idx="4848">
                  <c:v>-9.0962309270000006</c:v>
                </c:pt>
                <c:pt idx="4849">
                  <c:v>3.2744813691000001</c:v>
                </c:pt>
                <c:pt idx="4850">
                  <c:v>3.9586138745000001</c:v>
                </c:pt>
                <c:pt idx="4851">
                  <c:v>-10.1344060801</c:v>
                </c:pt>
                <c:pt idx="4852">
                  <c:v>3.3455323163999999</c:v>
                </c:pt>
                <c:pt idx="4853">
                  <c:v>3.8230270856000002</c:v>
                </c:pt>
                <c:pt idx="4854">
                  <c:v>-10.8289555475</c:v>
                </c:pt>
                <c:pt idx="4855">
                  <c:v>2.8777086153</c:v>
                </c:pt>
                <c:pt idx="4856">
                  <c:v>-6.9563210109</c:v>
                </c:pt>
                <c:pt idx="4857">
                  <c:v>-8.9800878648999998</c:v>
                </c:pt>
                <c:pt idx="4858">
                  <c:v>-4.4686675638000004</c:v>
                </c:pt>
                <c:pt idx="4859">
                  <c:v>2.5257010808000002</c:v>
                </c:pt>
                <c:pt idx="4860">
                  <c:v>4.3761387201000002</c:v>
                </c:pt>
                <c:pt idx="4861">
                  <c:v>-10.548422952299999</c:v>
                </c:pt>
                <c:pt idx="4862">
                  <c:v>-6.6811477857000003</c:v>
                </c:pt>
                <c:pt idx="4863">
                  <c:v>-4.7545910012999997</c:v>
                </c:pt>
                <c:pt idx="4864">
                  <c:v>3.9033778556000001</c:v>
                </c:pt>
                <c:pt idx="4865">
                  <c:v>-8.0989884139000008</c:v>
                </c:pt>
                <c:pt idx="4866">
                  <c:v>-7.7275969419999999</c:v>
                </c:pt>
                <c:pt idx="4867">
                  <c:v>-3.7136811860000001</c:v>
                </c:pt>
                <c:pt idx="4868">
                  <c:v>-5.2415983287000003</c:v>
                </c:pt>
                <c:pt idx="4869">
                  <c:v>-6.0196634616000004</c:v>
                </c:pt>
                <c:pt idx="4870">
                  <c:v>-7.2747972699999996</c:v>
                </c:pt>
                <c:pt idx="4871">
                  <c:v>4.0171531474000002</c:v>
                </c:pt>
                <c:pt idx="4872">
                  <c:v>-8.9468261559000002</c:v>
                </c:pt>
                <c:pt idx="4873">
                  <c:v>3.0508219525000002</c:v>
                </c:pt>
                <c:pt idx="4874">
                  <c:v>2.9664576361999999</c:v>
                </c:pt>
                <c:pt idx="4875">
                  <c:v>4.1652984031000004</c:v>
                </c:pt>
                <c:pt idx="4876">
                  <c:v>2.9804863203999998</c:v>
                </c:pt>
                <c:pt idx="4877">
                  <c:v>-9.3418622207999995</c:v>
                </c:pt>
                <c:pt idx="4878">
                  <c:v>-9.0092605896000002</c:v>
                </c:pt>
                <c:pt idx="4879">
                  <c:v>-10.232861032800001</c:v>
                </c:pt>
                <c:pt idx="4880">
                  <c:v>3.3072178745</c:v>
                </c:pt>
                <c:pt idx="4881">
                  <c:v>-5.2640098274999998</c:v>
                </c:pt>
                <c:pt idx="4882">
                  <c:v>-6.62407244</c:v>
                </c:pt>
                <c:pt idx="4883">
                  <c:v>-8.3978858411000008</c:v>
                </c:pt>
                <c:pt idx="4884">
                  <c:v>3.0049929866</c:v>
                </c:pt>
                <c:pt idx="4885">
                  <c:v>1.2317489706</c:v>
                </c:pt>
                <c:pt idx="4886">
                  <c:v>-9.4470521361999999</c:v>
                </c:pt>
                <c:pt idx="4887">
                  <c:v>3.3635213333</c:v>
                </c:pt>
                <c:pt idx="4888">
                  <c:v>-5.4264747118000001</c:v>
                </c:pt>
                <c:pt idx="4889">
                  <c:v>-5.4419850455000001</c:v>
                </c:pt>
                <c:pt idx="4890">
                  <c:v>-8.5652919565999994</c:v>
                </c:pt>
                <c:pt idx="4891">
                  <c:v>-11.539975843700001</c:v>
                </c:pt>
                <c:pt idx="4892">
                  <c:v>3.5090973834999999</c:v>
                </c:pt>
                <c:pt idx="4893">
                  <c:v>2.1977132318999999</c:v>
                </c:pt>
                <c:pt idx="4894">
                  <c:v>-4.8137694166999996</c:v>
                </c:pt>
                <c:pt idx="4895">
                  <c:v>-10.119533195500001</c:v>
                </c:pt>
                <c:pt idx="4896">
                  <c:v>-9.7120472030999991</c:v>
                </c:pt>
                <c:pt idx="4897">
                  <c:v>-5.4305386072999999</c:v>
                </c:pt>
                <c:pt idx="4898">
                  <c:v>-4.9997937722000003</c:v>
                </c:pt>
                <c:pt idx="4899">
                  <c:v>-4.5373354566000001</c:v>
                </c:pt>
                <c:pt idx="4900">
                  <c:v>-5.2238771342000003</c:v>
                </c:pt>
                <c:pt idx="4901">
                  <c:v>2.9939774383</c:v>
                </c:pt>
                <c:pt idx="4902">
                  <c:v>-4.6210749131000002</c:v>
                </c:pt>
                <c:pt idx="4903">
                  <c:v>3.086191216</c:v>
                </c:pt>
                <c:pt idx="4904">
                  <c:v>3.1269385077999998</c:v>
                </c:pt>
                <c:pt idx="4905">
                  <c:v>-9.6372411307999997</c:v>
                </c:pt>
                <c:pt idx="4906">
                  <c:v>-2.9425725806999998</c:v>
                </c:pt>
                <c:pt idx="4907">
                  <c:v>3.0677543291</c:v>
                </c:pt>
                <c:pt idx="4908">
                  <c:v>3.0573361661999998</c:v>
                </c:pt>
                <c:pt idx="4909">
                  <c:v>2.8333976562999998</c:v>
                </c:pt>
                <c:pt idx="4910">
                  <c:v>-3.7149547129</c:v>
                </c:pt>
                <c:pt idx="4911">
                  <c:v>-7.8092914506</c:v>
                </c:pt>
                <c:pt idx="4912">
                  <c:v>3.1528500174</c:v>
                </c:pt>
                <c:pt idx="4913">
                  <c:v>-11.629368381000001</c:v>
                </c:pt>
                <c:pt idx="4914">
                  <c:v>-5.1046861349999997</c:v>
                </c:pt>
                <c:pt idx="4915">
                  <c:v>3.7860508264999999</c:v>
                </c:pt>
                <c:pt idx="4916">
                  <c:v>-4.4107311611000002</c:v>
                </c:pt>
                <c:pt idx="4917">
                  <c:v>3.5235124171000001</c:v>
                </c:pt>
                <c:pt idx="4918">
                  <c:v>-4.7148805248999999</c:v>
                </c:pt>
                <c:pt idx="4919">
                  <c:v>-5.0101972513000002</c:v>
                </c:pt>
                <c:pt idx="4920">
                  <c:v>-4.3571938926999998</c:v>
                </c:pt>
                <c:pt idx="4921">
                  <c:v>4.4150326844999999</c:v>
                </c:pt>
                <c:pt idx="4922">
                  <c:v>1.9067982510999999</c:v>
                </c:pt>
                <c:pt idx="4923">
                  <c:v>2.0266816738000002</c:v>
                </c:pt>
                <c:pt idx="4924">
                  <c:v>-9.4503682459</c:v>
                </c:pt>
                <c:pt idx="4925">
                  <c:v>-3.5657396197</c:v>
                </c:pt>
                <c:pt idx="4926">
                  <c:v>-8.4958925299000008</c:v>
                </c:pt>
                <c:pt idx="4927">
                  <c:v>2.4488303364999999</c:v>
                </c:pt>
                <c:pt idx="4928">
                  <c:v>-9.0844898374999996</c:v>
                </c:pt>
                <c:pt idx="4929">
                  <c:v>2.6579466192000001</c:v>
                </c:pt>
                <c:pt idx="4930">
                  <c:v>-7.8161319696999998</c:v>
                </c:pt>
                <c:pt idx="4931">
                  <c:v>-5.5188170889999997</c:v>
                </c:pt>
                <c:pt idx="4932">
                  <c:v>-4.1757356563999997</c:v>
                </c:pt>
                <c:pt idx="4933">
                  <c:v>2.6910103629000002</c:v>
                </c:pt>
                <c:pt idx="4934">
                  <c:v>-5.5733128637</c:v>
                </c:pt>
                <c:pt idx="4935">
                  <c:v>-5.0507210455999996</c:v>
                </c:pt>
                <c:pt idx="4936">
                  <c:v>-5.7039914457999998</c:v>
                </c:pt>
                <c:pt idx="4937">
                  <c:v>3.6411778578999998</c:v>
                </c:pt>
                <c:pt idx="4938">
                  <c:v>-8.8678486165999999</c:v>
                </c:pt>
                <c:pt idx="4939">
                  <c:v>2.3439911329999998</c:v>
                </c:pt>
                <c:pt idx="4940">
                  <c:v>-4.3623212956000001</c:v>
                </c:pt>
                <c:pt idx="4941">
                  <c:v>3.4957206976999999</c:v>
                </c:pt>
                <c:pt idx="4942">
                  <c:v>-5.8908951198999997</c:v>
                </c:pt>
                <c:pt idx="4943">
                  <c:v>2.5329733876999998</c:v>
                </c:pt>
                <c:pt idx="4944">
                  <c:v>-9.3000449266</c:v>
                </c:pt>
                <c:pt idx="4945">
                  <c:v>0.41502513410000003</c:v>
                </c:pt>
                <c:pt idx="4946">
                  <c:v>-4.5155437863000003</c:v>
                </c:pt>
                <c:pt idx="4947">
                  <c:v>-5.3877311849999998</c:v>
                </c:pt>
                <c:pt idx="4948">
                  <c:v>-10.3384824892</c:v>
                </c:pt>
                <c:pt idx="4949">
                  <c:v>2.8705171338</c:v>
                </c:pt>
                <c:pt idx="4950">
                  <c:v>-10.062068544500001</c:v>
                </c:pt>
                <c:pt idx="4951">
                  <c:v>4.4342881635999998</c:v>
                </c:pt>
                <c:pt idx="4952">
                  <c:v>-10.9878335402</c:v>
                </c:pt>
                <c:pt idx="4953">
                  <c:v>-7.6875572214999996</c:v>
                </c:pt>
                <c:pt idx="4954">
                  <c:v>-6.3823170566999998</c:v>
                </c:pt>
                <c:pt idx="4955">
                  <c:v>3.7024561730999999</c:v>
                </c:pt>
                <c:pt idx="4956">
                  <c:v>-5.1292099599999998</c:v>
                </c:pt>
                <c:pt idx="4957">
                  <c:v>-4.2266503404</c:v>
                </c:pt>
                <c:pt idx="4958">
                  <c:v>-6.0965072059000001</c:v>
                </c:pt>
                <c:pt idx="4959">
                  <c:v>-9.7772328399999999</c:v>
                </c:pt>
                <c:pt idx="4960">
                  <c:v>-7.2303523430999999</c:v>
                </c:pt>
                <c:pt idx="4961">
                  <c:v>-5.5841395900000004</c:v>
                </c:pt>
                <c:pt idx="4962">
                  <c:v>1.6980516536000001</c:v>
                </c:pt>
                <c:pt idx="4963">
                  <c:v>-9.3990916145999996</c:v>
                </c:pt>
                <c:pt idx="4964">
                  <c:v>-8.9001367185000007</c:v>
                </c:pt>
                <c:pt idx="4965">
                  <c:v>1.8633041367000001</c:v>
                </c:pt>
                <c:pt idx="4966">
                  <c:v>3.8747693518999999</c:v>
                </c:pt>
                <c:pt idx="4967">
                  <c:v>3.4915685183999998</c:v>
                </c:pt>
                <c:pt idx="4968">
                  <c:v>-8.7841817424999995</c:v>
                </c:pt>
                <c:pt idx="4969">
                  <c:v>2.4429360200999999</c:v>
                </c:pt>
                <c:pt idx="4970">
                  <c:v>3.1288256413000002</c:v>
                </c:pt>
                <c:pt idx="4971">
                  <c:v>1.8408976654</c:v>
                </c:pt>
                <c:pt idx="4972">
                  <c:v>3.6161316498999998</c:v>
                </c:pt>
                <c:pt idx="4973">
                  <c:v>-8.0880058590000008</c:v>
                </c:pt>
                <c:pt idx="4974">
                  <c:v>-8.4584833677999995</c:v>
                </c:pt>
                <c:pt idx="4975">
                  <c:v>-10.8065239816</c:v>
                </c:pt>
                <c:pt idx="4976">
                  <c:v>-3.8740904546000001</c:v>
                </c:pt>
                <c:pt idx="4977">
                  <c:v>3.2856201622999999</c:v>
                </c:pt>
                <c:pt idx="4978">
                  <c:v>2.1999804704999999</c:v>
                </c:pt>
                <c:pt idx="4979">
                  <c:v>-9.0693842404999998</c:v>
                </c:pt>
                <c:pt idx="4980">
                  <c:v>-9.2327674817999998</c:v>
                </c:pt>
                <c:pt idx="4981">
                  <c:v>0.92572673679999995</c:v>
                </c:pt>
                <c:pt idx="4982">
                  <c:v>-3.3375394134</c:v>
                </c:pt>
                <c:pt idx="4983">
                  <c:v>-10.3694847096</c:v>
                </c:pt>
                <c:pt idx="4984">
                  <c:v>-9.6520389019999993</c:v>
                </c:pt>
                <c:pt idx="4985">
                  <c:v>-5.6556688588000004</c:v>
                </c:pt>
                <c:pt idx="4986">
                  <c:v>-8.6059314893999996</c:v>
                </c:pt>
                <c:pt idx="4987">
                  <c:v>-3.2540616544000001</c:v>
                </c:pt>
                <c:pt idx="4988">
                  <c:v>-5.3540764855000003</c:v>
                </c:pt>
                <c:pt idx="4989">
                  <c:v>-4.7537936638999998</c:v>
                </c:pt>
                <c:pt idx="4990">
                  <c:v>3.3176751588000002</c:v>
                </c:pt>
                <c:pt idx="4991">
                  <c:v>3.5381105248</c:v>
                </c:pt>
                <c:pt idx="4992">
                  <c:v>1.7991630863000001</c:v>
                </c:pt>
                <c:pt idx="4993">
                  <c:v>-3.4945631607999998</c:v>
                </c:pt>
                <c:pt idx="4994">
                  <c:v>-4.6631748575999996</c:v>
                </c:pt>
                <c:pt idx="4995">
                  <c:v>1.2936099178</c:v>
                </c:pt>
                <c:pt idx="4996">
                  <c:v>-8.5211201418000009</c:v>
                </c:pt>
                <c:pt idx="4997">
                  <c:v>-8.1943391871000006</c:v>
                </c:pt>
                <c:pt idx="4998">
                  <c:v>2.5319829209</c:v>
                </c:pt>
                <c:pt idx="4999">
                  <c:v>-6.9717213233999997</c:v>
                </c:pt>
                <c:pt idx="5000">
                  <c:v>-5.1836654681000001</c:v>
                </c:pt>
                <c:pt idx="5001">
                  <c:v>-5.1740658463000004</c:v>
                </c:pt>
                <c:pt idx="5002">
                  <c:v>-9.7306613376000008</c:v>
                </c:pt>
                <c:pt idx="5003">
                  <c:v>-9.8511146451999991</c:v>
                </c:pt>
                <c:pt idx="5004">
                  <c:v>-7.1501186443</c:v>
                </c:pt>
                <c:pt idx="5005">
                  <c:v>-8.2211724752999995</c:v>
                </c:pt>
                <c:pt idx="5006">
                  <c:v>-10.793874302500001</c:v>
                </c:pt>
                <c:pt idx="5007">
                  <c:v>-3.5322507981000002</c:v>
                </c:pt>
                <c:pt idx="5008">
                  <c:v>-8.6459647015000005</c:v>
                </c:pt>
                <c:pt idx="5009">
                  <c:v>4.0713331867000004</c:v>
                </c:pt>
                <c:pt idx="5010">
                  <c:v>1.5638312548</c:v>
                </c:pt>
                <c:pt idx="5011">
                  <c:v>-8.0628851130000001</c:v>
                </c:pt>
                <c:pt idx="5012">
                  <c:v>4.8704387683999997</c:v>
                </c:pt>
                <c:pt idx="5013">
                  <c:v>5.2020819208000004</c:v>
                </c:pt>
                <c:pt idx="5014">
                  <c:v>-8.6361381906000005</c:v>
                </c:pt>
                <c:pt idx="5015">
                  <c:v>3.7844521107000002</c:v>
                </c:pt>
                <c:pt idx="5016">
                  <c:v>-4.9576717477000001</c:v>
                </c:pt>
                <c:pt idx="5017">
                  <c:v>-6.1184138103999999</c:v>
                </c:pt>
                <c:pt idx="5018">
                  <c:v>-5.0242742224999999</c:v>
                </c:pt>
                <c:pt idx="5019">
                  <c:v>-5.8369322949000004</c:v>
                </c:pt>
                <c:pt idx="5020">
                  <c:v>-4.983931278</c:v>
                </c:pt>
                <c:pt idx="5021">
                  <c:v>-9.2533714071999995</c:v>
                </c:pt>
                <c:pt idx="5022">
                  <c:v>-7.8639978097999998</c:v>
                </c:pt>
                <c:pt idx="5023">
                  <c:v>4.5746272600999998</c:v>
                </c:pt>
                <c:pt idx="5024">
                  <c:v>-4.9393287354000002</c:v>
                </c:pt>
                <c:pt idx="5025">
                  <c:v>-9.3869653359999994</c:v>
                </c:pt>
                <c:pt idx="5026">
                  <c:v>4.7019404291000004</c:v>
                </c:pt>
                <c:pt idx="5027">
                  <c:v>-8.4602033130999992</c:v>
                </c:pt>
                <c:pt idx="5028">
                  <c:v>4.0013723214999999</c:v>
                </c:pt>
                <c:pt idx="5029">
                  <c:v>-10.759771151300001</c:v>
                </c:pt>
                <c:pt idx="5030">
                  <c:v>3.6946911771000002</c:v>
                </c:pt>
                <c:pt idx="5031">
                  <c:v>2.4494269222999998</c:v>
                </c:pt>
                <c:pt idx="5032">
                  <c:v>-3.8407467171</c:v>
                </c:pt>
                <c:pt idx="5033">
                  <c:v>-10.7994431061</c:v>
                </c:pt>
                <c:pt idx="5034">
                  <c:v>-3.7088069164999999</c:v>
                </c:pt>
                <c:pt idx="5035">
                  <c:v>-10.091366967100001</c:v>
                </c:pt>
                <c:pt idx="5036">
                  <c:v>-10.1638446298</c:v>
                </c:pt>
                <c:pt idx="5037">
                  <c:v>4.4188673801</c:v>
                </c:pt>
                <c:pt idx="5038">
                  <c:v>-4.3884732224</c:v>
                </c:pt>
                <c:pt idx="5039">
                  <c:v>3.6799214935000002</c:v>
                </c:pt>
                <c:pt idx="5040">
                  <c:v>-3.2281582574000001</c:v>
                </c:pt>
                <c:pt idx="5041">
                  <c:v>-3.3255127191999998</c:v>
                </c:pt>
                <c:pt idx="5042">
                  <c:v>-4.0179767502999999</c:v>
                </c:pt>
                <c:pt idx="5043">
                  <c:v>1.7550707999999999</c:v>
                </c:pt>
                <c:pt idx="5044">
                  <c:v>2.7646686414000001</c:v>
                </c:pt>
                <c:pt idx="5045">
                  <c:v>-4.7828627380000004</c:v>
                </c:pt>
                <c:pt idx="5046">
                  <c:v>-8.7985455510000001</c:v>
                </c:pt>
                <c:pt idx="5047">
                  <c:v>3.1162457966999999</c:v>
                </c:pt>
                <c:pt idx="5048">
                  <c:v>-5.3613597379</c:v>
                </c:pt>
                <c:pt idx="5049">
                  <c:v>-5.9860594244999996</c:v>
                </c:pt>
                <c:pt idx="5050">
                  <c:v>-4.2349903015999999</c:v>
                </c:pt>
                <c:pt idx="5051">
                  <c:v>-4.3923607867000003</c:v>
                </c:pt>
                <c:pt idx="5052">
                  <c:v>1.4751954497999999</c:v>
                </c:pt>
                <c:pt idx="5053">
                  <c:v>-5.0080730208000004</c:v>
                </c:pt>
                <c:pt idx="5054">
                  <c:v>-10.1873618302</c:v>
                </c:pt>
                <c:pt idx="5055">
                  <c:v>-4.6727239949000001</c:v>
                </c:pt>
                <c:pt idx="5056">
                  <c:v>-10.241209227300001</c:v>
                </c:pt>
                <c:pt idx="5057">
                  <c:v>-10.340502389299999</c:v>
                </c:pt>
                <c:pt idx="5058">
                  <c:v>-4.5629927395000003</c:v>
                </c:pt>
                <c:pt idx="5059">
                  <c:v>-9.3339776392000005</c:v>
                </c:pt>
                <c:pt idx="5060">
                  <c:v>-9.7549217034000009</c:v>
                </c:pt>
                <c:pt idx="5061">
                  <c:v>-4.5754208223999999</c:v>
                </c:pt>
                <c:pt idx="5062">
                  <c:v>2.4472962818999999</c:v>
                </c:pt>
                <c:pt idx="5063">
                  <c:v>-7.9217825489000004</c:v>
                </c:pt>
                <c:pt idx="5064">
                  <c:v>-10.0546817281</c:v>
                </c:pt>
                <c:pt idx="5065">
                  <c:v>-10.8471593708</c:v>
                </c:pt>
                <c:pt idx="5066">
                  <c:v>3.7270196097000001</c:v>
                </c:pt>
                <c:pt idx="5067">
                  <c:v>1.4245925415</c:v>
                </c:pt>
                <c:pt idx="5068">
                  <c:v>-6.0092887300999998</c:v>
                </c:pt>
                <c:pt idx="5069">
                  <c:v>-10.935227899299999</c:v>
                </c:pt>
                <c:pt idx="5070">
                  <c:v>4.5489438471000003</c:v>
                </c:pt>
                <c:pt idx="5071">
                  <c:v>-8.4845857896000005</c:v>
                </c:pt>
                <c:pt idx="5072">
                  <c:v>-5.5949060618999997</c:v>
                </c:pt>
                <c:pt idx="5073">
                  <c:v>-9.2903410505000004</c:v>
                </c:pt>
                <c:pt idx="5074">
                  <c:v>-4.3350414163000002</c:v>
                </c:pt>
                <c:pt idx="5075">
                  <c:v>-6.9353434287000004</c:v>
                </c:pt>
                <c:pt idx="5076">
                  <c:v>-8.8954403867000007</c:v>
                </c:pt>
                <c:pt idx="5077">
                  <c:v>4.0740810666999998</c:v>
                </c:pt>
                <c:pt idx="5078">
                  <c:v>-10.330684998000001</c:v>
                </c:pt>
                <c:pt idx="5079">
                  <c:v>2.1864460350999999</c:v>
                </c:pt>
                <c:pt idx="5080">
                  <c:v>-5.4748166175000001</c:v>
                </c:pt>
                <c:pt idx="5081">
                  <c:v>-6.3431504216999999</c:v>
                </c:pt>
                <c:pt idx="5082">
                  <c:v>-10.184366349699999</c:v>
                </c:pt>
                <c:pt idx="5083">
                  <c:v>3.7956199253</c:v>
                </c:pt>
                <c:pt idx="5084">
                  <c:v>-8.0961004590000005</c:v>
                </c:pt>
                <c:pt idx="5085">
                  <c:v>-10.4965713915</c:v>
                </c:pt>
                <c:pt idx="5086">
                  <c:v>-6.2625046991</c:v>
                </c:pt>
                <c:pt idx="5087">
                  <c:v>-5.8534697923000003</c:v>
                </c:pt>
                <c:pt idx="5088">
                  <c:v>-7.9305444664999998</c:v>
                </c:pt>
                <c:pt idx="5089">
                  <c:v>-6.0401791423000004</c:v>
                </c:pt>
                <c:pt idx="5090">
                  <c:v>3.9030926056999999</c:v>
                </c:pt>
                <c:pt idx="5091">
                  <c:v>-4.0293472738</c:v>
                </c:pt>
                <c:pt idx="5092">
                  <c:v>-3.1934928990999998</c:v>
                </c:pt>
                <c:pt idx="5093">
                  <c:v>-5.8931740262999996</c:v>
                </c:pt>
                <c:pt idx="5094">
                  <c:v>-10.8368644951</c:v>
                </c:pt>
                <c:pt idx="5095">
                  <c:v>-4.1734625527000002</c:v>
                </c:pt>
                <c:pt idx="5096">
                  <c:v>3.6203671594000002</c:v>
                </c:pt>
                <c:pt idx="5097">
                  <c:v>-4.4963160805999998</c:v>
                </c:pt>
                <c:pt idx="5098">
                  <c:v>-4.4269396514999997</c:v>
                </c:pt>
                <c:pt idx="5099">
                  <c:v>-8.5860533009999997</c:v>
                </c:pt>
                <c:pt idx="5100">
                  <c:v>-9.1550195686000002</c:v>
                </c:pt>
                <c:pt idx="5101">
                  <c:v>-9.9327565013000001</c:v>
                </c:pt>
                <c:pt idx="5102">
                  <c:v>-9.1705328537999993</c:v>
                </c:pt>
                <c:pt idx="5103">
                  <c:v>3.9684833135000002</c:v>
                </c:pt>
                <c:pt idx="5104">
                  <c:v>-8.6038446291999993</c:v>
                </c:pt>
                <c:pt idx="5105">
                  <c:v>3.5649715332</c:v>
                </c:pt>
                <c:pt idx="5106">
                  <c:v>-9.6569599066999992</c:v>
                </c:pt>
                <c:pt idx="5107">
                  <c:v>-8.7806445881999995</c:v>
                </c:pt>
                <c:pt idx="5108">
                  <c:v>-10.2412381335</c:v>
                </c:pt>
                <c:pt idx="5109">
                  <c:v>-4.5506715848999999</c:v>
                </c:pt>
                <c:pt idx="5110">
                  <c:v>-6.4004728268999997</c:v>
                </c:pt>
                <c:pt idx="5111">
                  <c:v>2.7712642180999998</c:v>
                </c:pt>
                <c:pt idx="5112">
                  <c:v>3.4472921204000002</c:v>
                </c:pt>
                <c:pt idx="5113">
                  <c:v>3.7067680030000001</c:v>
                </c:pt>
                <c:pt idx="5114">
                  <c:v>-6.4085616818000002</c:v>
                </c:pt>
                <c:pt idx="5115">
                  <c:v>2.1198260971999998</c:v>
                </c:pt>
                <c:pt idx="5116">
                  <c:v>1.5885036054999999</c:v>
                </c:pt>
                <c:pt idx="5117">
                  <c:v>-3.2465597812999998</c:v>
                </c:pt>
                <c:pt idx="5118">
                  <c:v>2.6044507143</c:v>
                </c:pt>
                <c:pt idx="5119">
                  <c:v>4.5194636553</c:v>
                </c:pt>
                <c:pt idx="5120">
                  <c:v>-4.2883611316000003</c:v>
                </c:pt>
                <c:pt idx="5121">
                  <c:v>-9.1741648658999999</c:v>
                </c:pt>
                <c:pt idx="5122">
                  <c:v>-7.9990391085999999</c:v>
                </c:pt>
                <c:pt idx="5123">
                  <c:v>-11.1918864023</c:v>
                </c:pt>
                <c:pt idx="5124">
                  <c:v>2.6491386756000002</c:v>
                </c:pt>
                <c:pt idx="5125">
                  <c:v>-9.8838572521000003</c:v>
                </c:pt>
                <c:pt idx="5126">
                  <c:v>-8.3168679541999992</c:v>
                </c:pt>
                <c:pt idx="5127">
                  <c:v>-8.7834675471000008</c:v>
                </c:pt>
                <c:pt idx="5128">
                  <c:v>-10.6704867738</c:v>
                </c:pt>
                <c:pt idx="5129">
                  <c:v>3.5085432810000001</c:v>
                </c:pt>
                <c:pt idx="5130">
                  <c:v>-9.8629089564000001</c:v>
                </c:pt>
                <c:pt idx="5131">
                  <c:v>2.0717158741000001</c:v>
                </c:pt>
                <c:pt idx="5132">
                  <c:v>-8.9165553463999991</c:v>
                </c:pt>
                <c:pt idx="5133">
                  <c:v>-5.4710606569999998</c:v>
                </c:pt>
                <c:pt idx="5134">
                  <c:v>-10.569834655899999</c:v>
                </c:pt>
                <c:pt idx="5135">
                  <c:v>-3.7628423763000001</c:v>
                </c:pt>
                <c:pt idx="5136">
                  <c:v>-9.0728412338000002</c:v>
                </c:pt>
                <c:pt idx="5137">
                  <c:v>2.1727083317</c:v>
                </c:pt>
                <c:pt idx="5138">
                  <c:v>-9.1650700862000001</c:v>
                </c:pt>
                <c:pt idx="5139">
                  <c:v>-5.2226571226000003</c:v>
                </c:pt>
                <c:pt idx="5140">
                  <c:v>-3.8006411966</c:v>
                </c:pt>
                <c:pt idx="5141">
                  <c:v>4.1088162775999999</c:v>
                </c:pt>
                <c:pt idx="5142">
                  <c:v>-5.8050849312999997</c:v>
                </c:pt>
                <c:pt idx="5143">
                  <c:v>3.9461073403000002</c:v>
                </c:pt>
                <c:pt idx="5144">
                  <c:v>-9.1150438987999998</c:v>
                </c:pt>
                <c:pt idx="5145">
                  <c:v>1.4632023584</c:v>
                </c:pt>
                <c:pt idx="5146">
                  <c:v>-8.8887013410000009</c:v>
                </c:pt>
                <c:pt idx="5147">
                  <c:v>-5.1946761131999999</c:v>
                </c:pt>
                <c:pt idx="5148">
                  <c:v>3.0022623822000001</c:v>
                </c:pt>
                <c:pt idx="5149">
                  <c:v>-4.1829404529999996</c:v>
                </c:pt>
                <c:pt idx="5150">
                  <c:v>1.7579764085</c:v>
                </c:pt>
                <c:pt idx="5151">
                  <c:v>-6.5463632711999997</c:v>
                </c:pt>
                <c:pt idx="5152">
                  <c:v>-9.1957548159000009</c:v>
                </c:pt>
                <c:pt idx="5153">
                  <c:v>-5.1929740286000001</c:v>
                </c:pt>
                <c:pt idx="5154">
                  <c:v>4.7582603579000002</c:v>
                </c:pt>
                <c:pt idx="5155">
                  <c:v>1.8540741817999999</c:v>
                </c:pt>
                <c:pt idx="5156">
                  <c:v>1.6872121239</c:v>
                </c:pt>
                <c:pt idx="5157">
                  <c:v>-8.3176569300000001</c:v>
                </c:pt>
                <c:pt idx="5158">
                  <c:v>2.5445377920999999</c:v>
                </c:pt>
                <c:pt idx="5159">
                  <c:v>-6.1317550991000003</c:v>
                </c:pt>
                <c:pt idx="5160">
                  <c:v>-11.138005125999999</c:v>
                </c:pt>
                <c:pt idx="5161">
                  <c:v>-9.9631537179999992</c:v>
                </c:pt>
                <c:pt idx="5162">
                  <c:v>-9.9168909916000008</c:v>
                </c:pt>
                <c:pt idx="5163">
                  <c:v>-10.0335627774</c:v>
                </c:pt>
                <c:pt idx="5164">
                  <c:v>-10.3141689882</c:v>
                </c:pt>
                <c:pt idx="5165">
                  <c:v>3.7346400411</c:v>
                </c:pt>
                <c:pt idx="5166">
                  <c:v>2.4395258326999998</c:v>
                </c:pt>
                <c:pt idx="5167">
                  <c:v>-9.9785366227000001</c:v>
                </c:pt>
                <c:pt idx="5168">
                  <c:v>2.7852188964</c:v>
                </c:pt>
                <c:pt idx="5169">
                  <c:v>-5.6085005477000003</c:v>
                </c:pt>
                <c:pt idx="5170">
                  <c:v>-4.9663901762</c:v>
                </c:pt>
                <c:pt idx="5171">
                  <c:v>3.8892557095</c:v>
                </c:pt>
                <c:pt idx="5172">
                  <c:v>1.8645896904999999</c:v>
                </c:pt>
                <c:pt idx="5173">
                  <c:v>-5.6648066045999999</c:v>
                </c:pt>
                <c:pt idx="5174">
                  <c:v>-5.5146381728999998</c:v>
                </c:pt>
                <c:pt idx="5175">
                  <c:v>-8.7578911596999998</c:v>
                </c:pt>
                <c:pt idx="5176">
                  <c:v>-8.8624802448000004</c:v>
                </c:pt>
                <c:pt idx="5177">
                  <c:v>-10.472931282799999</c:v>
                </c:pt>
                <c:pt idx="5178">
                  <c:v>-8.9353022827000004</c:v>
                </c:pt>
                <c:pt idx="5179">
                  <c:v>1.456408634</c:v>
                </c:pt>
                <c:pt idx="5180">
                  <c:v>-6.3897898629999998</c:v>
                </c:pt>
                <c:pt idx="5181">
                  <c:v>-8.4691804065999996</c:v>
                </c:pt>
                <c:pt idx="5182">
                  <c:v>2.3747050074999998</c:v>
                </c:pt>
                <c:pt idx="5183">
                  <c:v>2.6022176639999999</c:v>
                </c:pt>
                <c:pt idx="5184">
                  <c:v>-9.4410636197999995</c:v>
                </c:pt>
                <c:pt idx="5185">
                  <c:v>-5.5108270929999996</c:v>
                </c:pt>
                <c:pt idx="5186">
                  <c:v>-7.5188520220999999</c:v>
                </c:pt>
                <c:pt idx="5187">
                  <c:v>-4.6684631631000002</c:v>
                </c:pt>
                <c:pt idx="5188">
                  <c:v>-10.7248834452</c:v>
                </c:pt>
                <c:pt idx="5189">
                  <c:v>4.0544624820999999</c:v>
                </c:pt>
                <c:pt idx="5190">
                  <c:v>-3.0547819208</c:v>
                </c:pt>
                <c:pt idx="5191">
                  <c:v>-8.3009473366000002</c:v>
                </c:pt>
                <c:pt idx="5192">
                  <c:v>-8.3878594566999993</c:v>
                </c:pt>
                <c:pt idx="5193">
                  <c:v>-7.9664869183000002</c:v>
                </c:pt>
                <c:pt idx="5194">
                  <c:v>-9.8747254347000002</c:v>
                </c:pt>
                <c:pt idx="5195">
                  <c:v>-3.7992411508999999</c:v>
                </c:pt>
                <c:pt idx="5196">
                  <c:v>2.0444031960000002</c:v>
                </c:pt>
                <c:pt idx="5197">
                  <c:v>-8.3495525306000005</c:v>
                </c:pt>
                <c:pt idx="5198">
                  <c:v>-8.6212084162</c:v>
                </c:pt>
                <c:pt idx="5199">
                  <c:v>-9.8117694252999996</c:v>
                </c:pt>
                <c:pt idx="5200">
                  <c:v>-4.6769218407000004</c:v>
                </c:pt>
                <c:pt idx="5201">
                  <c:v>2.4953816053</c:v>
                </c:pt>
                <c:pt idx="5202">
                  <c:v>-10.2925662511</c:v>
                </c:pt>
                <c:pt idx="5203">
                  <c:v>-5.4465761295000004</c:v>
                </c:pt>
                <c:pt idx="5204">
                  <c:v>-6.1140031937000003</c:v>
                </c:pt>
                <c:pt idx="5205">
                  <c:v>-8.2410197538999999</c:v>
                </c:pt>
                <c:pt idx="5206">
                  <c:v>1.9334797829000001</c:v>
                </c:pt>
                <c:pt idx="5207">
                  <c:v>-3.7552429859999998</c:v>
                </c:pt>
                <c:pt idx="5208">
                  <c:v>-9.7493615483999996</c:v>
                </c:pt>
                <c:pt idx="5209">
                  <c:v>-6.6501889292999996</c:v>
                </c:pt>
                <c:pt idx="5210">
                  <c:v>-6.0397799383999997</c:v>
                </c:pt>
                <c:pt idx="5211">
                  <c:v>-9.7646991878999998</c:v>
                </c:pt>
                <c:pt idx="5212">
                  <c:v>-4.2559858421000003</c:v>
                </c:pt>
                <c:pt idx="5213">
                  <c:v>-6.2926840515000002</c:v>
                </c:pt>
                <c:pt idx="5214">
                  <c:v>2.2485655424000002</c:v>
                </c:pt>
                <c:pt idx="5215">
                  <c:v>-5.2292322145999997</c:v>
                </c:pt>
                <c:pt idx="5216">
                  <c:v>-6.1677300617000004</c:v>
                </c:pt>
                <c:pt idx="5217">
                  <c:v>-4.5872328178000004</c:v>
                </c:pt>
                <c:pt idx="5218">
                  <c:v>2.2142422813999998</c:v>
                </c:pt>
                <c:pt idx="5219">
                  <c:v>-6.4330669777000002</c:v>
                </c:pt>
                <c:pt idx="5220">
                  <c:v>-10.023248690799999</c:v>
                </c:pt>
                <c:pt idx="5221">
                  <c:v>-4.3604475244999996</c:v>
                </c:pt>
                <c:pt idx="5222">
                  <c:v>-10.3606537397</c:v>
                </c:pt>
                <c:pt idx="5223">
                  <c:v>-2.7183253452999998</c:v>
                </c:pt>
                <c:pt idx="5224">
                  <c:v>-10.1820818594</c:v>
                </c:pt>
                <c:pt idx="5225">
                  <c:v>1.8093325870999999</c:v>
                </c:pt>
                <c:pt idx="5226">
                  <c:v>-4.3475943147000002</c:v>
                </c:pt>
                <c:pt idx="5227">
                  <c:v>3.348124479</c:v>
                </c:pt>
                <c:pt idx="5228">
                  <c:v>-11.9666607238</c:v>
                </c:pt>
                <c:pt idx="5229">
                  <c:v>-8.4342789361000001</c:v>
                </c:pt>
                <c:pt idx="5230">
                  <c:v>-8.7801702854000006</c:v>
                </c:pt>
                <c:pt idx="5231">
                  <c:v>2.7339563782999998</c:v>
                </c:pt>
                <c:pt idx="5232">
                  <c:v>-5.099115694</c:v>
                </c:pt>
                <c:pt idx="5233">
                  <c:v>3.9589272439999998</c:v>
                </c:pt>
                <c:pt idx="5234">
                  <c:v>-9.2651322248000003</c:v>
                </c:pt>
                <c:pt idx="5235">
                  <c:v>-5.1144001925999998</c:v>
                </c:pt>
                <c:pt idx="5236">
                  <c:v>2.7440946824000001</c:v>
                </c:pt>
                <c:pt idx="5237">
                  <c:v>-8.2597070970999997</c:v>
                </c:pt>
                <c:pt idx="5238">
                  <c:v>-9.5967638299000004</c:v>
                </c:pt>
                <c:pt idx="5239">
                  <c:v>-9.8562681277999999</c:v>
                </c:pt>
                <c:pt idx="5240">
                  <c:v>4.2109135598999998</c:v>
                </c:pt>
                <c:pt idx="5241">
                  <c:v>-5.9148995728999996</c:v>
                </c:pt>
                <c:pt idx="5242">
                  <c:v>-4.9478108947999999</c:v>
                </c:pt>
                <c:pt idx="5243">
                  <c:v>-8.4180226230000006</c:v>
                </c:pt>
                <c:pt idx="5244">
                  <c:v>-8.2808364927000007</c:v>
                </c:pt>
                <c:pt idx="5245">
                  <c:v>-4.7930428248999997</c:v>
                </c:pt>
                <c:pt idx="5246">
                  <c:v>-5.6270732868</c:v>
                </c:pt>
                <c:pt idx="5247">
                  <c:v>-8.9398086940999999</c:v>
                </c:pt>
                <c:pt idx="5248">
                  <c:v>2.5408964790000002</c:v>
                </c:pt>
                <c:pt idx="5249">
                  <c:v>4.9539504749000001</c:v>
                </c:pt>
                <c:pt idx="5250">
                  <c:v>-8.2371566561999998</c:v>
                </c:pt>
                <c:pt idx="5251">
                  <c:v>3.6060366344000001</c:v>
                </c:pt>
                <c:pt idx="5252">
                  <c:v>-4.3712084629000003</c:v>
                </c:pt>
                <c:pt idx="5253">
                  <c:v>3.2116163664999999</c:v>
                </c:pt>
                <c:pt idx="5254">
                  <c:v>-8.7154119746000003</c:v>
                </c:pt>
                <c:pt idx="5255">
                  <c:v>-7.6764482665999996</c:v>
                </c:pt>
                <c:pt idx="5256">
                  <c:v>-8.5969627490999994</c:v>
                </c:pt>
                <c:pt idx="5257">
                  <c:v>-8.9725687383999997</c:v>
                </c:pt>
                <c:pt idx="5258">
                  <c:v>-3.8964862452000002</c:v>
                </c:pt>
                <c:pt idx="5259">
                  <c:v>4.5775538893999999</c:v>
                </c:pt>
                <c:pt idx="5260">
                  <c:v>-10.2135686399</c:v>
                </c:pt>
                <c:pt idx="5261">
                  <c:v>-5.9218226987999998</c:v>
                </c:pt>
                <c:pt idx="5262">
                  <c:v>-6.1423232582000002</c:v>
                </c:pt>
                <c:pt idx="5263">
                  <c:v>-4.8936205687000003</c:v>
                </c:pt>
                <c:pt idx="5264">
                  <c:v>3.0713952793999999</c:v>
                </c:pt>
                <c:pt idx="5265">
                  <c:v>-8.5171218950000007</c:v>
                </c:pt>
                <c:pt idx="5266">
                  <c:v>2.6671331651000001</c:v>
                </c:pt>
                <c:pt idx="5267">
                  <c:v>-5.1095211019000004</c:v>
                </c:pt>
                <c:pt idx="5268">
                  <c:v>-7.9768078840000003</c:v>
                </c:pt>
                <c:pt idx="5269">
                  <c:v>-4.3258667849999997</c:v>
                </c:pt>
                <c:pt idx="5270">
                  <c:v>-8.9606393246000007</c:v>
                </c:pt>
                <c:pt idx="5271">
                  <c:v>-10.088719468300001</c:v>
                </c:pt>
                <c:pt idx="5272">
                  <c:v>-5.1750243243999998</c:v>
                </c:pt>
                <c:pt idx="5273">
                  <c:v>-5.8737840022999999</c:v>
                </c:pt>
                <c:pt idx="5274">
                  <c:v>-10.773805965399999</c:v>
                </c:pt>
                <c:pt idx="5275">
                  <c:v>-9.0972862936999999</c:v>
                </c:pt>
                <c:pt idx="5276">
                  <c:v>2.7696247067000002</c:v>
                </c:pt>
                <c:pt idx="5277">
                  <c:v>-9.9205688517000006</c:v>
                </c:pt>
                <c:pt idx="5278">
                  <c:v>-8.1265919953000001</c:v>
                </c:pt>
                <c:pt idx="5279">
                  <c:v>-8.2951856405999997</c:v>
                </c:pt>
                <c:pt idx="5280">
                  <c:v>2.8566958305000001</c:v>
                </c:pt>
                <c:pt idx="5281">
                  <c:v>5.0655723344999997</c:v>
                </c:pt>
                <c:pt idx="5282">
                  <c:v>-8.9768161179000003</c:v>
                </c:pt>
                <c:pt idx="5283">
                  <c:v>-4.8322880165999997</c:v>
                </c:pt>
                <c:pt idx="5284">
                  <c:v>-9.8105822284999995</c:v>
                </c:pt>
                <c:pt idx="5285">
                  <c:v>2.5903844767000002</c:v>
                </c:pt>
                <c:pt idx="5286">
                  <c:v>-4.4637193802999997</c:v>
                </c:pt>
                <c:pt idx="5287">
                  <c:v>-9.9664613863000007</c:v>
                </c:pt>
                <c:pt idx="5288">
                  <c:v>-8.5978511846999996</c:v>
                </c:pt>
                <c:pt idx="5289">
                  <c:v>1.6687743432</c:v>
                </c:pt>
                <c:pt idx="5290">
                  <c:v>3.6470025352</c:v>
                </c:pt>
                <c:pt idx="5291">
                  <c:v>2.5845022579000001</c:v>
                </c:pt>
                <c:pt idx="5292">
                  <c:v>-8.1005233674999992</c:v>
                </c:pt>
                <c:pt idx="5293">
                  <c:v>-9.1161710641999996</c:v>
                </c:pt>
                <c:pt idx="5294">
                  <c:v>2.8555167954999998</c:v>
                </c:pt>
                <c:pt idx="5295">
                  <c:v>-9.3371261160000003</c:v>
                </c:pt>
                <c:pt idx="5296">
                  <c:v>3.2279190295000002</c:v>
                </c:pt>
                <c:pt idx="5297">
                  <c:v>3.2404233647999998</c:v>
                </c:pt>
                <c:pt idx="5298">
                  <c:v>-10.129432101200001</c:v>
                </c:pt>
                <c:pt idx="5299">
                  <c:v>-5.2681122113000001</c:v>
                </c:pt>
                <c:pt idx="5300">
                  <c:v>-5.9601096488999996</c:v>
                </c:pt>
                <c:pt idx="5301">
                  <c:v>-3.6266872954</c:v>
                </c:pt>
                <c:pt idx="5302">
                  <c:v>3.5750495145999999</c:v>
                </c:pt>
                <c:pt idx="5303">
                  <c:v>-5.1656650935000004</c:v>
                </c:pt>
                <c:pt idx="5304">
                  <c:v>-5.3480604088000003</c:v>
                </c:pt>
                <c:pt idx="5305">
                  <c:v>3.9283583778</c:v>
                </c:pt>
                <c:pt idx="5306">
                  <c:v>3.3077901609000002</c:v>
                </c:pt>
                <c:pt idx="5307">
                  <c:v>-6.5965857002000003</c:v>
                </c:pt>
                <c:pt idx="5308">
                  <c:v>-8.681479027</c:v>
                </c:pt>
                <c:pt idx="5309">
                  <c:v>-4.9592329508999997</c:v>
                </c:pt>
                <c:pt idx="5310">
                  <c:v>-10.395398181099999</c:v>
                </c:pt>
                <c:pt idx="5311">
                  <c:v>-8.4244611531999993</c:v>
                </c:pt>
                <c:pt idx="5312">
                  <c:v>-5.3503252351999997</c:v>
                </c:pt>
                <c:pt idx="5313">
                  <c:v>3.5676558910999998</c:v>
                </c:pt>
                <c:pt idx="5314">
                  <c:v>-7.1330338089999996</c:v>
                </c:pt>
                <c:pt idx="5315">
                  <c:v>1.8656769244</c:v>
                </c:pt>
                <c:pt idx="5316">
                  <c:v>2.7841252852</c:v>
                </c:pt>
                <c:pt idx="5317">
                  <c:v>3.7571554850000002</c:v>
                </c:pt>
                <c:pt idx="5318">
                  <c:v>-5.7401653860000001</c:v>
                </c:pt>
                <c:pt idx="5319">
                  <c:v>3.1929686083000002</c:v>
                </c:pt>
                <c:pt idx="5320">
                  <c:v>-9.1856925714000006</c:v>
                </c:pt>
                <c:pt idx="5321">
                  <c:v>-4.9441442379999998</c:v>
                </c:pt>
                <c:pt idx="5322">
                  <c:v>4.3913992555999997</c:v>
                </c:pt>
                <c:pt idx="5323">
                  <c:v>-3.7626852803999999</c:v>
                </c:pt>
                <c:pt idx="5324">
                  <c:v>-10.6992175227</c:v>
                </c:pt>
                <c:pt idx="5325">
                  <c:v>3.5601077013000002</c:v>
                </c:pt>
                <c:pt idx="5326">
                  <c:v>1.7778677887000001</c:v>
                </c:pt>
                <c:pt idx="5327">
                  <c:v>2.6955547704999998</c:v>
                </c:pt>
                <c:pt idx="5328">
                  <c:v>4.8328680041999998</c:v>
                </c:pt>
                <c:pt idx="5329">
                  <c:v>4.5333732042000001</c:v>
                </c:pt>
                <c:pt idx="5330">
                  <c:v>2.4926018171000002</c:v>
                </c:pt>
                <c:pt idx="5331">
                  <c:v>-5.1323007494999997</c:v>
                </c:pt>
                <c:pt idx="5332">
                  <c:v>-10.2193288954</c:v>
                </c:pt>
                <c:pt idx="5333">
                  <c:v>-6.7897701292999999</c:v>
                </c:pt>
                <c:pt idx="5334">
                  <c:v>-11.028755282700001</c:v>
                </c:pt>
                <c:pt idx="5335">
                  <c:v>-7.8367689375999996</c:v>
                </c:pt>
                <c:pt idx="5336">
                  <c:v>-6.2738245679000002</c:v>
                </c:pt>
                <c:pt idx="5337">
                  <c:v>-8.6402197687999998</c:v>
                </c:pt>
                <c:pt idx="5338">
                  <c:v>-6.0007384108000004</c:v>
                </c:pt>
                <c:pt idx="5339">
                  <c:v>4.1729281847999999</c:v>
                </c:pt>
                <c:pt idx="5340">
                  <c:v>-9.2432041428999998</c:v>
                </c:pt>
                <c:pt idx="5341">
                  <c:v>3.8553187722</c:v>
                </c:pt>
                <c:pt idx="5342">
                  <c:v>-10.7283106401</c:v>
                </c:pt>
                <c:pt idx="5343">
                  <c:v>-11.2598962195</c:v>
                </c:pt>
                <c:pt idx="5344">
                  <c:v>2.6899634421999998</c:v>
                </c:pt>
                <c:pt idx="5345">
                  <c:v>-5.9554976412</c:v>
                </c:pt>
                <c:pt idx="5346">
                  <c:v>-3.7891085920999998</c:v>
                </c:pt>
                <c:pt idx="5347">
                  <c:v>-8.6804542626999996</c:v>
                </c:pt>
                <c:pt idx="5348">
                  <c:v>-4.9583279114999996</c:v>
                </c:pt>
                <c:pt idx="5349">
                  <c:v>4.5092793430000002</c:v>
                </c:pt>
                <c:pt idx="5350">
                  <c:v>-7.6019679486999996</c:v>
                </c:pt>
                <c:pt idx="5351">
                  <c:v>4.0879960992999997</c:v>
                </c:pt>
                <c:pt idx="5352">
                  <c:v>1.7596872815</c:v>
                </c:pt>
                <c:pt idx="5353">
                  <c:v>-8.3276751933999993</c:v>
                </c:pt>
                <c:pt idx="5354">
                  <c:v>2.6845208803</c:v>
                </c:pt>
                <c:pt idx="5355">
                  <c:v>-4.7855359485999998</c:v>
                </c:pt>
                <c:pt idx="5356">
                  <c:v>-5.6427233039000004</c:v>
                </c:pt>
                <c:pt idx="5357">
                  <c:v>-9.8877565530999991</c:v>
                </c:pt>
                <c:pt idx="5358">
                  <c:v>-8.7081522944999996</c:v>
                </c:pt>
                <c:pt idx="5359">
                  <c:v>-4.6102502450999996</c:v>
                </c:pt>
                <c:pt idx="5360">
                  <c:v>-9.7268906745999999</c:v>
                </c:pt>
                <c:pt idx="5361">
                  <c:v>-7.7077333385999998</c:v>
                </c:pt>
                <c:pt idx="5362">
                  <c:v>5.2500035644</c:v>
                </c:pt>
                <c:pt idx="5363">
                  <c:v>4.6307664752999997</c:v>
                </c:pt>
                <c:pt idx="5364">
                  <c:v>2.9366736687000001</c:v>
                </c:pt>
                <c:pt idx="5365">
                  <c:v>-8.0560237290999996</c:v>
                </c:pt>
                <c:pt idx="5366">
                  <c:v>-9.5922612715</c:v>
                </c:pt>
                <c:pt idx="5367">
                  <c:v>-3.9984020461999998</c:v>
                </c:pt>
                <c:pt idx="5368">
                  <c:v>-4.1585764980000004</c:v>
                </c:pt>
                <c:pt idx="5369">
                  <c:v>2.7067874076999998</c:v>
                </c:pt>
                <c:pt idx="5370">
                  <c:v>-4.9647113271999999</c:v>
                </c:pt>
                <c:pt idx="5371">
                  <c:v>-4.6930480345000003</c:v>
                </c:pt>
                <c:pt idx="5372">
                  <c:v>-3.3409739031000001</c:v>
                </c:pt>
                <c:pt idx="5373">
                  <c:v>2.4339596220000002</c:v>
                </c:pt>
                <c:pt idx="5374">
                  <c:v>-4.3934270977000001</c:v>
                </c:pt>
                <c:pt idx="5375">
                  <c:v>-10.882121812899999</c:v>
                </c:pt>
                <c:pt idx="5376">
                  <c:v>2.7759581672000002</c:v>
                </c:pt>
                <c:pt idx="5377">
                  <c:v>-5.1413411861</c:v>
                </c:pt>
                <c:pt idx="5378">
                  <c:v>2.2344670159</c:v>
                </c:pt>
                <c:pt idx="5379">
                  <c:v>2.881348011</c:v>
                </c:pt>
                <c:pt idx="5380">
                  <c:v>-3.5420150023999999</c:v>
                </c:pt>
                <c:pt idx="5381">
                  <c:v>-12.217252734100001</c:v>
                </c:pt>
                <c:pt idx="5382">
                  <c:v>3.5040291134000001</c:v>
                </c:pt>
                <c:pt idx="5383">
                  <c:v>0.3698036308</c:v>
                </c:pt>
                <c:pt idx="5384">
                  <c:v>-4.5654925643000004</c:v>
                </c:pt>
                <c:pt idx="5385">
                  <c:v>-5.2875826563999997</c:v>
                </c:pt>
                <c:pt idx="5386">
                  <c:v>2.8617404245000002</c:v>
                </c:pt>
                <c:pt idx="5387">
                  <c:v>2.2887935742000001</c:v>
                </c:pt>
                <c:pt idx="5388">
                  <c:v>-9.0434688010999995</c:v>
                </c:pt>
                <c:pt idx="5389">
                  <c:v>-9.3146139283</c:v>
                </c:pt>
                <c:pt idx="5390">
                  <c:v>2.8030985327</c:v>
                </c:pt>
                <c:pt idx="5391">
                  <c:v>3.3867943429</c:v>
                </c:pt>
                <c:pt idx="5392">
                  <c:v>-4.1366326500000001</c:v>
                </c:pt>
                <c:pt idx="5393">
                  <c:v>-11.436786519</c:v>
                </c:pt>
                <c:pt idx="5394">
                  <c:v>-8.8823751936999997</c:v>
                </c:pt>
                <c:pt idx="5395">
                  <c:v>-9.3500247183000003</c:v>
                </c:pt>
                <c:pt idx="5396">
                  <c:v>-10.0667615802</c:v>
                </c:pt>
                <c:pt idx="5397">
                  <c:v>-7.6947905940999997</c:v>
                </c:pt>
                <c:pt idx="5398">
                  <c:v>1.8963411148</c:v>
                </c:pt>
                <c:pt idx="5399">
                  <c:v>1.8649846446</c:v>
                </c:pt>
                <c:pt idx="5400">
                  <c:v>3.4873977204000002</c:v>
                </c:pt>
                <c:pt idx="5401">
                  <c:v>-8.8346900584999997</c:v>
                </c:pt>
                <c:pt idx="5402">
                  <c:v>-5.9259246534000001</c:v>
                </c:pt>
                <c:pt idx="5403">
                  <c:v>-5.5347496195000003</c:v>
                </c:pt>
                <c:pt idx="5404">
                  <c:v>-9.1780854469000008</c:v>
                </c:pt>
                <c:pt idx="5405">
                  <c:v>-4.4068740727</c:v>
                </c:pt>
                <c:pt idx="5406">
                  <c:v>-3.6903947176999998</c:v>
                </c:pt>
                <c:pt idx="5407">
                  <c:v>-4.5627526500000002</c:v>
                </c:pt>
                <c:pt idx="5408">
                  <c:v>-8.4133562763</c:v>
                </c:pt>
                <c:pt idx="5409">
                  <c:v>-9.7080662125000003</c:v>
                </c:pt>
                <c:pt idx="5410">
                  <c:v>-5.2993259629000002</c:v>
                </c:pt>
                <c:pt idx="5411">
                  <c:v>-9.4547577243000003</c:v>
                </c:pt>
                <c:pt idx="5412">
                  <c:v>2.6589243644999998</c:v>
                </c:pt>
                <c:pt idx="5413">
                  <c:v>-4.9440876528000004</c:v>
                </c:pt>
                <c:pt idx="5414">
                  <c:v>-8.7153254741000001</c:v>
                </c:pt>
                <c:pt idx="5415">
                  <c:v>-5.4478563212999997</c:v>
                </c:pt>
                <c:pt idx="5416">
                  <c:v>2.3205397765</c:v>
                </c:pt>
                <c:pt idx="5417">
                  <c:v>1.6723856874</c:v>
                </c:pt>
                <c:pt idx="5418">
                  <c:v>-6.1727473325000002</c:v>
                </c:pt>
                <c:pt idx="5419">
                  <c:v>3.3717412112999998</c:v>
                </c:pt>
                <c:pt idx="5420">
                  <c:v>2.4127404178999998</c:v>
                </c:pt>
                <c:pt idx="5421">
                  <c:v>-3.6506084051999999</c:v>
                </c:pt>
                <c:pt idx="5422">
                  <c:v>-9.7755863565999999</c:v>
                </c:pt>
                <c:pt idx="5423">
                  <c:v>2.1495997251999999</c:v>
                </c:pt>
                <c:pt idx="5424">
                  <c:v>-9.6010636412999997</c:v>
                </c:pt>
                <c:pt idx="5425">
                  <c:v>-9.4912172953000002</c:v>
                </c:pt>
                <c:pt idx="5426">
                  <c:v>-4.3314835136000003</c:v>
                </c:pt>
                <c:pt idx="5427">
                  <c:v>-4.1422957453000002</c:v>
                </c:pt>
                <c:pt idx="5428">
                  <c:v>-4.7553041963</c:v>
                </c:pt>
                <c:pt idx="5429">
                  <c:v>-8.6424488751999995</c:v>
                </c:pt>
                <c:pt idx="5430">
                  <c:v>-8.8454149831999995</c:v>
                </c:pt>
                <c:pt idx="5431">
                  <c:v>-6.9998635720999998</c:v>
                </c:pt>
                <c:pt idx="5432">
                  <c:v>2.7967058722</c:v>
                </c:pt>
                <c:pt idx="5433">
                  <c:v>-2.7144358512000002</c:v>
                </c:pt>
                <c:pt idx="5434">
                  <c:v>-8.1023167417999993</c:v>
                </c:pt>
                <c:pt idx="5435">
                  <c:v>-8.4735781203999991</c:v>
                </c:pt>
                <c:pt idx="5436">
                  <c:v>-10.074743318599999</c:v>
                </c:pt>
                <c:pt idx="5437">
                  <c:v>-4.4808206625000002</c:v>
                </c:pt>
                <c:pt idx="5438">
                  <c:v>2.8544872434999999</c:v>
                </c:pt>
                <c:pt idx="5439">
                  <c:v>-7.5858095696000003</c:v>
                </c:pt>
                <c:pt idx="5440">
                  <c:v>2.0678202491</c:v>
                </c:pt>
                <c:pt idx="5441">
                  <c:v>-6.3054022390000002</c:v>
                </c:pt>
                <c:pt idx="5442">
                  <c:v>-8.0486459375999999</c:v>
                </c:pt>
                <c:pt idx="5443">
                  <c:v>-5.4137367287</c:v>
                </c:pt>
                <c:pt idx="5444">
                  <c:v>2.3579816617999998</c:v>
                </c:pt>
                <c:pt idx="5445">
                  <c:v>-9.6204370592000004</c:v>
                </c:pt>
                <c:pt idx="5446">
                  <c:v>-10.2058398209</c:v>
                </c:pt>
                <c:pt idx="5447">
                  <c:v>-10.4246433949</c:v>
                </c:pt>
                <c:pt idx="5448">
                  <c:v>3.0263548128000002</c:v>
                </c:pt>
                <c:pt idx="5449">
                  <c:v>-10.701934766999999</c:v>
                </c:pt>
                <c:pt idx="5450">
                  <c:v>-4.1558817588999997</c:v>
                </c:pt>
                <c:pt idx="5451">
                  <c:v>3.6324818275999999</c:v>
                </c:pt>
                <c:pt idx="5452">
                  <c:v>-10.309425023399999</c:v>
                </c:pt>
                <c:pt idx="5453">
                  <c:v>-4.3139964427999997</c:v>
                </c:pt>
                <c:pt idx="5454">
                  <c:v>-3.4985131481999998</c:v>
                </c:pt>
                <c:pt idx="5455">
                  <c:v>1.9717761832</c:v>
                </c:pt>
                <c:pt idx="5456">
                  <c:v>-3.7363126331999998</c:v>
                </c:pt>
                <c:pt idx="5457">
                  <c:v>-9.2124501295000005</c:v>
                </c:pt>
                <c:pt idx="5458">
                  <c:v>-10.891973158400001</c:v>
                </c:pt>
                <c:pt idx="5459">
                  <c:v>2.0885606672999999</c:v>
                </c:pt>
                <c:pt idx="5460">
                  <c:v>-4.9006554789000001</c:v>
                </c:pt>
                <c:pt idx="5461">
                  <c:v>-4.8431592593000001</c:v>
                </c:pt>
                <c:pt idx="5462">
                  <c:v>3.9489020826000001</c:v>
                </c:pt>
                <c:pt idx="5463">
                  <c:v>-4.0771403925999996</c:v>
                </c:pt>
                <c:pt idx="5464">
                  <c:v>-4.9440674598000003</c:v>
                </c:pt>
                <c:pt idx="5465">
                  <c:v>-9.2114078243000002</c:v>
                </c:pt>
                <c:pt idx="5466">
                  <c:v>-3.3406465174000002</c:v>
                </c:pt>
                <c:pt idx="5467">
                  <c:v>-5.6382459278999999</c:v>
                </c:pt>
                <c:pt idx="5468">
                  <c:v>2.6248207046999998</c:v>
                </c:pt>
                <c:pt idx="5469">
                  <c:v>-3.7981602510000001</c:v>
                </c:pt>
                <c:pt idx="5470">
                  <c:v>2.5466598284000002</c:v>
                </c:pt>
                <c:pt idx="5471">
                  <c:v>-5.7779687772999999</c:v>
                </c:pt>
                <c:pt idx="5472">
                  <c:v>2.8512468987999999</c:v>
                </c:pt>
                <c:pt idx="5473">
                  <c:v>-9.2602716700999999</c:v>
                </c:pt>
                <c:pt idx="5474">
                  <c:v>-9.9884721967000001</c:v>
                </c:pt>
                <c:pt idx="5475">
                  <c:v>-8.5311244823999992</c:v>
                </c:pt>
                <c:pt idx="5476">
                  <c:v>-9.6787710985000004</c:v>
                </c:pt>
                <c:pt idx="5477">
                  <c:v>-8.0430262961000007</c:v>
                </c:pt>
                <c:pt idx="5478">
                  <c:v>0.79622169359999995</c:v>
                </c:pt>
                <c:pt idx="5479">
                  <c:v>-5.3644725005999998</c:v>
                </c:pt>
                <c:pt idx="5480">
                  <c:v>3.2180934587999999</c:v>
                </c:pt>
                <c:pt idx="5481">
                  <c:v>-4.2160996143</c:v>
                </c:pt>
                <c:pt idx="5482">
                  <c:v>-8.2218371943000008</c:v>
                </c:pt>
                <c:pt idx="5483">
                  <c:v>2.3417074127999999</c:v>
                </c:pt>
                <c:pt idx="5484">
                  <c:v>-5.7476030772</c:v>
                </c:pt>
                <c:pt idx="5485">
                  <c:v>-9.9296236347000004</c:v>
                </c:pt>
                <c:pt idx="5486">
                  <c:v>-9.4127394519000003</c:v>
                </c:pt>
                <c:pt idx="5487">
                  <c:v>3.6241913393999998</c:v>
                </c:pt>
                <c:pt idx="5488">
                  <c:v>-10.907379279100001</c:v>
                </c:pt>
                <c:pt idx="5489">
                  <c:v>-10.9485904979</c:v>
                </c:pt>
                <c:pt idx="5490">
                  <c:v>4.3128454786999999</c:v>
                </c:pt>
                <c:pt idx="5491">
                  <c:v>-9.6052893948999998</c:v>
                </c:pt>
                <c:pt idx="5492">
                  <c:v>-10.432880791800001</c:v>
                </c:pt>
                <c:pt idx="5493">
                  <c:v>-5.9121483575999996</c:v>
                </c:pt>
                <c:pt idx="5494">
                  <c:v>-9.6398780799000008</c:v>
                </c:pt>
                <c:pt idx="5495">
                  <c:v>-7.5042527734000002</c:v>
                </c:pt>
                <c:pt idx="5496">
                  <c:v>-7.0510246477000003</c:v>
                </c:pt>
                <c:pt idx="5497">
                  <c:v>4.1947440823999997</c:v>
                </c:pt>
                <c:pt idx="5498">
                  <c:v>-6.1530243177999999</c:v>
                </c:pt>
                <c:pt idx="5499">
                  <c:v>-8.8059473438999998</c:v>
                </c:pt>
                <c:pt idx="5500">
                  <c:v>3.9566551045999998</c:v>
                </c:pt>
                <c:pt idx="5501">
                  <c:v>-5.4917209570000001</c:v>
                </c:pt>
                <c:pt idx="5502">
                  <c:v>-5.3529904976999996</c:v>
                </c:pt>
                <c:pt idx="5503">
                  <c:v>-9.9148382996999995</c:v>
                </c:pt>
                <c:pt idx="5504">
                  <c:v>-6.9101846134000002</c:v>
                </c:pt>
                <c:pt idx="5505">
                  <c:v>-4.3996275915999998</c:v>
                </c:pt>
                <c:pt idx="5506">
                  <c:v>2.4138092771999999</c:v>
                </c:pt>
                <c:pt idx="5507">
                  <c:v>-10.2238644386</c:v>
                </c:pt>
                <c:pt idx="5508">
                  <c:v>-10.443471011</c:v>
                </c:pt>
                <c:pt idx="5509">
                  <c:v>-8.9211881242000004</c:v>
                </c:pt>
                <c:pt idx="5510">
                  <c:v>4.2961476873000004</c:v>
                </c:pt>
                <c:pt idx="5511">
                  <c:v>-3.8217350356000002</c:v>
                </c:pt>
                <c:pt idx="5512">
                  <c:v>-5.2757348831000002</c:v>
                </c:pt>
                <c:pt idx="5513">
                  <c:v>2.3396874385999999</c:v>
                </c:pt>
                <c:pt idx="5514">
                  <c:v>2.7698704719</c:v>
                </c:pt>
                <c:pt idx="5515">
                  <c:v>3.4041282432000002</c:v>
                </c:pt>
                <c:pt idx="5516">
                  <c:v>-8.1457267809000005</c:v>
                </c:pt>
                <c:pt idx="5517">
                  <c:v>2.9281265734000002</c:v>
                </c:pt>
                <c:pt idx="5518">
                  <c:v>4.4856864292000003</c:v>
                </c:pt>
                <c:pt idx="5519">
                  <c:v>-3.577795316</c:v>
                </c:pt>
                <c:pt idx="5520">
                  <c:v>-6.1348555890999998</c:v>
                </c:pt>
                <c:pt idx="5521">
                  <c:v>-8.9950552574000007</c:v>
                </c:pt>
                <c:pt idx="5522">
                  <c:v>3.9074066972999999</c:v>
                </c:pt>
                <c:pt idx="5523">
                  <c:v>-4.7206295176999999</c:v>
                </c:pt>
                <c:pt idx="5524">
                  <c:v>3.4862689951000001</c:v>
                </c:pt>
                <c:pt idx="5525">
                  <c:v>-10.2813921518</c:v>
                </c:pt>
                <c:pt idx="5526">
                  <c:v>-6.6049728247999999</c:v>
                </c:pt>
                <c:pt idx="5527">
                  <c:v>-6.5361057817999999</c:v>
                </c:pt>
                <c:pt idx="5528">
                  <c:v>-9.1125833022999991</c:v>
                </c:pt>
                <c:pt idx="5529">
                  <c:v>3.7389724973999998</c:v>
                </c:pt>
                <c:pt idx="5530">
                  <c:v>-9.1180664312000008</c:v>
                </c:pt>
                <c:pt idx="5531">
                  <c:v>3.0606988177000001</c:v>
                </c:pt>
                <c:pt idx="5532">
                  <c:v>3.3761044614000002</c:v>
                </c:pt>
                <c:pt idx="5533">
                  <c:v>4.6052037365</c:v>
                </c:pt>
                <c:pt idx="5534">
                  <c:v>-8.4837686751000003</c:v>
                </c:pt>
                <c:pt idx="5535">
                  <c:v>-4.2125113596999997</c:v>
                </c:pt>
                <c:pt idx="5536">
                  <c:v>1.8957762488000001</c:v>
                </c:pt>
                <c:pt idx="5537">
                  <c:v>-7.3949154406000002</c:v>
                </c:pt>
                <c:pt idx="5538">
                  <c:v>3.8345679283999998</c:v>
                </c:pt>
                <c:pt idx="5539">
                  <c:v>1.0782940667000001</c:v>
                </c:pt>
                <c:pt idx="5540">
                  <c:v>-9.0640455879000008</c:v>
                </c:pt>
                <c:pt idx="5541">
                  <c:v>-5.3519932447</c:v>
                </c:pt>
                <c:pt idx="5542">
                  <c:v>3.3680824248999999</c:v>
                </c:pt>
                <c:pt idx="5543">
                  <c:v>4.3322095969000003</c:v>
                </c:pt>
                <c:pt idx="5544">
                  <c:v>-8.2848585449000005</c:v>
                </c:pt>
                <c:pt idx="5545">
                  <c:v>-9.1215482086000002</c:v>
                </c:pt>
                <c:pt idx="5546">
                  <c:v>-10.711215515399999</c:v>
                </c:pt>
                <c:pt idx="5547">
                  <c:v>-5.1345649205999999</c:v>
                </c:pt>
                <c:pt idx="5548">
                  <c:v>1.6812159533</c:v>
                </c:pt>
                <c:pt idx="5549">
                  <c:v>2.4711463663000002</c:v>
                </c:pt>
                <c:pt idx="5550">
                  <c:v>-5.124574677</c:v>
                </c:pt>
                <c:pt idx="5551">
                  <c:v>-3.2840664087000002</c:v>
                </c:pt>
                <c:pt idx="5552">
                  <c:v>3.1570119377000001</c:v>
                </c:pt>
                <c:pt idx="5553">
                  <c:v>2.6321790087000001</c:v>
                </c:pt>
                <c:pt idx="5554">
                  <c:v>-5.8474381192999996</c:v>
                </c:pt>
                <c:pt idx="5555">
                  <c:v>-9.2860240345000005</c:v>
                </c:pt>
                <c:pt idx="5556">
                  <c:v>-4.4323341591999998</c:v>
                </c:pt>
                <c:pt idx="5557">
                  <c:v>-9.6057482065999995</c:v>
                </c:pt>
                <c:pt idx="5558">
                  <c:v>-6.0731172290000002</c:v>
                </c:pt>
                <c:pt idx="5559">
                  <c:v>4.2465489371</c:v>
                </c:pt>
                <c:pt idx="5560">
                  <c:v>-11.1946039414</c:v>
                </c:pt>
                <c:pt idx="5561">
                  <c:v>-8.2597454157999994</c:v>
                </c:pt>
                <c:pt idx="5562">
                  <c:v>-3.6894641188000001</c:v>
                </c:pt>
                <c:pt idx="5563">
                  <c:v>-9.6525718373</c:v>
                </c:pt>
                <c:pt idx="5564">
                  <c:v>-9.5664568208999992</c:v>
                </c:pt>
                <c:pt idx="5565">
                  <c:v>1.9573921092</c:v>
                </c:pt>
                <c:pt idx="5566">
                  <c:v>-9.3749970924999992</c:v>
                </c:pt>
                <c:pt idx="5567">
                  <c:v>-8.9359157004000007</c:v>
                </c:pt>
                <c:pt idx="5568">
                  <c:v>3.8594014435999999</c:v>
                </c:pt>
                <c:pt idx="5569">
                  <c:v>2.2629214600999998</c:v>
                </c:pt>
                <c:pt idx="5570">
                  <c:v>-3.9016703869999998</c:v>
                </c:pt>
                <c:pt idx="5571">
                  <c:v>-11.3698716207</c:v>
                </c:pt>
                <c:pt idx="5572">
                  <c:v>2.5579496876999999</c:v>
                </c:pt>
                <c:pt idx="5573">
                  <c:v>2.4396422099000001</c:v>
                </c:pt>
                <c:pt idx="5574">
                  <c:v>3.5860250605999999</c:v>
                </c:pt>
                <c:pt idx="5575">
                  <c:v>-5.0618730295000001</c:v>
                </c:pt>
                <c:pt idx="5576">
                  <c:v>-9.8028441814999994</c:v>
                </c:pt>
                <c:pt idx="5577">
                  <c:v>-4.7504973756000002</c:v>
                </c:pt>
                <c:pt idx="5578">
                  <c:v>-5.0099892778999999</c:v>
                </c:pt>
                <c:pt idx="5579">
                  <c:v>-10.5806949697</c:v>
                </c:pt>
                <c:pt idx="5580">
                  <c:v>-9.3924203395999992</c:v>
                </c:pt>
                <c:pt idx="5581">
                  <c:v>3.380808359</c:v>
                </c:pt>
                <c:pt idx="5582">
                  <c:v>-3.6559687034000001</c:v>
                </c:pt>
                <c:pt idx="5583">
                  <c:v>2.8502809816000001</c:v>
                </c:pt>
                <c:pt idx="5584">
                  <c:v>-9.1236535575000008</c:v>
                </c:pt>
                <c:pt idx="5585">
                  <c:v>-3.5654954009000002</c:v>
                </c:pt>
                <c:pt idx="5586">
                  <c:v>-4.5209099901999998</c:v>
                </c:pt>
                <c:pt idx="5587">
                  <c:v>2.6129479070000001</c:v>
                </c:pt>
                <c:pt idx="5588">
                  <c:v>-4.3640441657000002</c:v>
                </c:pt>
                <c:pt idx="5589">
                  <c:v>-8.7942083151000006</c:v>
                </c:pt>
                <c:pt idx="5590">
                  <c:v>3.3340001439</c:v>
                </c:pt>
                <c:pt idx="5591">
                  <c:v>4.9209420749000001</c:v>
                </c:pt>
                <c:pt idx="5592">
                  <c:v>-5.7350950871000004</c:v>
                </c:pt>
                <c:pt idx="5593">
                  <c:v>3.7887099115999998</c:v>
                </c:pt>
                <c:pt idx="5594">
                  <c:v>-4.145082403</c:v>
                </c:pt>
                <c:pt idx="5595">
                  <c:v>-9.7688812218999992</c:v>
                </c:pt>
                <c:pt idx="5596">
                  <c:v>-11.7256435785</c:v>
                </c:pt>
                <c:pt idx="5597">
                  <c:v>-7.0893885438000002</c:v>
                </c:pt>
                <c:pt idx="5598">
                  <c:v>-4.8405481839000002</c:v>
                </c:pt>
                <c:pt idx="5599">
                  <c:v>-8.2979875633999995</c:v>
                </c:pt>
                <c:pt idx="5600">
                  <c:v>-5.0419644705</c:v>
                </c:pt>
                <c:pt idx="5601">
                  <c:v>1.6180273745</c:v>
                </c:pt>
                <c:pt idx="5602">
                  <c:v>-5.9118476735999996</c:v>
                </c:pt>
                <c:pt idx="5603">
                  <c:v>-10.132925375099999</c:v>
                </c:pt>
                <c:pt idx="5604">
                  <c:v>-7.9347625918000002</c:v>
                </c:pt>
                <c:pt idx="5605">
                  <c:v>1.2519000407</c:v>
                </c:pt>
                <c:pt idx="5606">
                  <c:v>-5.9616497375000002</c:v>
                </c:pt>
                <c:pt idx="5607">
                  <c:v>3.8806987783000002</c:v>
                </c:pt>
                <c:pt idx="5608">
                  <c:v>-3.6836823098</c:v>
                </c:pt>
                <c:pt idx="5609">
                  <c:v>-10.1843244453</c:v>
                </c:pt>
                <c:pt idx="5610">
                  <c:v>-5.6572151576999996</c:v>
                </c:pt>
                <c:pt idx="5611">
                  <c:v>-7.6226199397999999</c:v>
                </c:pt>
                <c:pt idx="5612">
                  <c:v>-6.1561893396</c:v>
                </c:pt>
                <c:pt idx="5613">
                  <c:v>3.2509355968000002</c:v>
                </c:pt>
                <c:pt idx="5614">
                  <c:v>4.5636576549000001</c:v>
                </c:pt>
                <c:pt idx="5615">
                  <c:v>-5.6176888727999996</c:v>
                </c:pt>
                <c:pt idx="5616">
                  <c:v>-4.3892896574</c:v>
                </c:pt>
                <c:pt idx="5617">
                  <c:v>-6.0590892566000001</c:v>
                </c:pt>
                <c:pt idx="5618">
                  <c:v>-10.153582923</c:v>
                </c:pt>
                <c:pt idx="5619">
                  <c:v>3.1450021555999998</c:v>
                </c:pt>
                <c:pt idx="5620">
                  <c:v>-9.3044200448000005</c:v>
                </c:pt>
                <c:pt idx="5621">
                  <c:v>-9.3789512742000003</c:v>
                </c:pt>
                <c:pt idx="5622">
                  <c:v>-7.6365327697999996</c:v>
                </c:pt>
                <c:pt idx="5623">
                  <c:v>-9.1398923411999995</c:v>
                </c:pt>
                <c:pt idx="5624">
                  <c:v>-9.2116536746000008</c:v>
                </c:pt>
                <c:pt idx="5625">
                  <c:v>4.8581115696000001</c:v>
                </c:pt>
                <c:pt idx="5626">
                  <c:v>-8.5988894446999993</c:v>
                </c:pt>
                <c:pt idx="5627">
                  <c:v>-9.7451277631999993</c:v>
                </c:pt>
                <c:pt idx="5628">
                  <c:v>-9.5783344180000007</c:v>
                </c:pt>
                <c:pt idx="5629">
                  <c:v>-4.3442707265999996</c:v>
                </c:pt>
                <c:pt idx="5630">
                  <c:v>3.3092506322999999</c:v>
                </c:pt>
                <c:pt idx="5631">
                  <c:v>-4.4867604937000003</c:v>
                </c:pt>
                <c:pt idx="5632">
                  <c:v>2.3519923022999998</c:v>
                </c:pt>
                <c:pt idx="5633">
                  <c:v>-2.9176658324</c:v>
                </c:pt>
                <c:pt idx="5634">
                  <c:v>-5.6329799752999996</c:v>
                </c:pt>
                <c:pt idx="5635">
                  <c:v>3.4455588304</c:v>
                </c:pt>
                <c:pt idx="5636">
                  <c:v>2.0118090051999999</c:v>
                </c:pt>
                <c:pt idx="5637">
                  <c:v>2.9744820752000001</c:v>
                </c:pt>
                <c:pt idx="5638">
                  <c:v>-9.0129531020999991</c:v>
                </c:pt>
                <c:pt idx="5639">
                  <c:v>1.9615730548999999</c:v>
                </c:pt>
                <c:pt idx="5640">
                  <c:v>-4.1133255610999999</c:v>
                </c:pt>
                <c:pt idx="5641">
                  <c:v>-3.6283747683000001</c:v>
                </c:pt>
                <c:pt idx="5642">
                  <c:v>2.3720361257000002</c:v>
                </c:pt>
                <c:pt idx="5643">
                  <c:v>-4.6882040951999997</c:v>
                </c:pt>
                <c:pt idx="5644">
                  <c:v>-5.4621615316999996</c:v>
                </c:pt>
                <c:pt idx="5645">
                  <c:v>2.7271423185999999</c:v>
                </c:pt>
                <c:pt idx="5646">
                  <c:v>-2.3566573571</c:v>
                </c:pt>
                <c:pt idx="5647">
                  <c:v>-9.7572039894000007</c:v>
                </c:pt>
                <c:pt idx="5648">
                  <c:v>-9.7264424938000005</c:v>
                </c:pt>
                <c:pt idx="5649">
                  <c:v>-11.293561843999999</c:v>
                </c:pt>
                <c:pt idx="5650">
                  <c:v>-9.3557328514000009</c:v>
                </c:pt>
                <c:pt idx="5651">
                  <c:v>-8.4831912358999997</c:v>
                </c:pt>
                <c:pt idx="5652">
                  <c:v>-8.2175144150000001</c:v>
                </c:pt>
                <c:pt idx="5653">
                  <c:v>-8.375706482</c:v>
                </c:pt>
                <c:pt idx="5654">
                  <c:v>3.2226211596000001</c:v>
                </c:pt>
                <c:pt idx="5655">
                  <c:v>3.3900621690000001</c:v>
                </c:pt>
                <c:pt idx="5656">
                  <c:v>-9.1486888916000009</c:v>
                </c:pt>
                <c:pt idx="5657">
                  <c:v>-5.6232044606000002</c:v>
                </c:pt>
                <c:pt idx="5658">
                  <c:v>-7.7832795868</c:v>
                </c:pt>
                <c:pt idx="5659">
                  <c:v>-4.6794128569</c:v>
                </c:pt>
                <c:pt idx="5660">
                  <c:v>-10.3988520252</c:v>
                </c:pt>
                <c:pt idx="5661">
                  <c:v>-9.4806023324000002</c:v>
                </c:pt>
                <c:pt idx="5662">
                  <c:v>-9.5668867206999995</c:v>
                </c:pt>
                <c:pt idx="5663">
                  <c:v>-9.3552061209000001</c:v>
                </c:pt>
                <c:pt idx="5664">
                  <c:v>-9.6417828648999997</c:v>
                </c:pt>
                <c:pt idx="5665">
                  <c:v>3.0445033075999999</c:v>
                </c:pt>
                <c:pt idx="5666">
                  <c:v>5.8740641018000002</c:v>
                </c:pt>
                <c:pt idx="5667">
                  <c:v>2.8822280152999999</c:v>
                </c:pt>
                <c:pt idx="5668">
                  <c:v>-10.8478771072</c:v>
                </c:pt>
                <c:pt idx="5669">
                  <c:v>4.3671644180999998</c:v>
                </c:pt>
                <c:pt idx="5670">
                  <c:v>-4.5271980771000004</c:v>
                </c:pt>
                <c:pt idx="5671">
                  <c:v>4.2248446658000001</c:v>
                </c:pt>
                <c:pt idx="5672">
                  <c:v>-8.0528696591000006</c:v>
                </c:pt>
                <c:pt idx="5673">
                  <c:v>-10.3011484091</c:v>
                </c:pt>
                <c:pt idx="5674">
                  <c:v>-6.0077952803999999</c:v>
                </c:pt>
                <c:pt idx="5675">
                  <c:v>3.7296791343</c:v>
                </c:pt>
                <c:pt idx="5676">
                  <c:v>-4.7250982075000003</c:v>
                </c:pt>
                <c:pt idx="5677">
                  <c:v>4.2961071347999997</c:v>
                </c:pt>
                <c:pt idx="5678">
                  <c:v>-3.9359940524999999</c:v>
                </c:pt>
                <c:pt idx="5679">
                  <c:v>-4.2025632450000003</c:v>
                </c:pt>
                <c:pt idx="5680">
                  <c:v>3.6615897517999998</c:v>
                </c:pt>
                <c:pt idx="5681">
                  <c:v>-7.8758783178999998</c:v>
                </c:pt>
                <c:pt idx="5682">
                  <c:v>-9.8650615137000006</c:v>
                </c:pt>
                <c:pt idx="5683">
                  <c:v>4.3427326873999998</c:v>
                </c:pt>
                <c:pt idx="5684">
                  <c:v>-4.7151916955999997</c:v>
                </c:pt>
                <c:pt idx="5685">
                  <c:v>-5.2586343468000001</c:v>
                </c:pt>
                <c:pt idx="5686">
                  <c:v>-6.1327871252000001</c:v>
                </c:pt>
                <c:pt idx="5687">
                  <c:v>-10.690904414</c:v>
                </c:pt>
                <c:pt idx="5688">
                  <c:v>-5.0429719325000004</c:v>
                </c:pt>
                <c:pt idx="5689">
                  <c:v>3.5437320140000002</c:v>
                </c:pt>
                <c:pt idx="5690">
                  <c:v>-9.3629455941999993</c:v>
                </c:pt>
                <c:pt idx="5691">
                  <c:v>-5.9033886066000001</c:v>
                </c:pt>
                <c:pt idx="5692">
                  <c:v>2.3905002128000001</c:v>
                </c:pt>
                <c:pt idx="5693">
                  <c:v>1.1715792733999999</c:v>
                </c:pt>
                <c:pt idx="5694">
                  <c:v>-4.4827672949000004</c:v>
                </c:pt>
                <c:pt idx="5695">
                  <c:v>0.65012003900000004</c:v>
                </c:pt>
                <c:pt idx="5696">
                  <c:v>-6.3951411922999997</c:v>
                </c:pt>
                <c:pt idx="5697">
                  <c:v>-10.941284917500001</c:v>
                </c:pt>
                <c:pt idx="5698">
                  <c:v>-8.8765147715000001</c:v>
                </c:pt>
                <c:pt idx="5699">
                  <c:v>-9.5789892928999993</c:v>
                </c:pt>
                <c:pt idx="5700">
                  <c:v>5.2097812684999996</c:v>
                </c:pt>
                <c:pt idx="5701">
                  <c:v>-9.8480126285999994</c:v>
                </c:pt>
                <c:pt idx="5702">
                  <c:v>-8.8712649951000007</c:v>
                </c:pt>
                <c:pt idx="5703">
                  <c:v>-10.1941076308</c:v>
                </c:pt>
                <c:pt idx="5704">
                  <c:v>2.9244098019</c:v>
                </c:pt>
                <c:pt idx="5705">
                  <c:v>-4.9578292999000002</c:v>
                </c:pt>
                <c:pt idx="5706">
                  <c:v>2.5113793282999999</c:v>
                </c:pt>
                <c:pt idx="5707">
                  <c:v>-8.5017010166000002</c:v>
                </c:pt>
                <c:pt idx="5708">
                  <c:v>-10.409454460999999</c:v>
                </c:pt>
                <c:pt idx="5709">
                  <c:v>-8.6954041973000002</c:v>
                </c:pt>
                <c:pt idx="5710">
                  <c:v>2.9608204761999999</c:v>
                </c:pt>
                <c:pt idx="5711">
                  <c:v>-9.8703016828999992</c:v>
                </c:pt>
                <c:pt idx="5712">
                  <c:v>-7.1562949131</c:v>
                </c:pt>
                <c:pt idx="5713">
                  <c:v>-9.9420185457999999</c:v>
                </c:pt>
                <c:pt idx="5714">
                  <c:v>-4.5750246439</c:v>
                </c:pt>
                <c:pt idx="5715">
                  <c:v>-5.1747936137000003</c:v>
                </c:pt>
                <c:pt idx="5716">
                  <c:v>3.4519862117</c:v>
                </c:pt>
                <c:pt idx="5717">
                  <c:v>5.1268931445000003</c:v>
                </c:pt>
                <c:pt idx="5718">
                  <c:v>-8.5264390884000001</c:v>
                </c:pt>
                <c:pt idx="5719">
                  <c:v>-4.1781540886000004</c:v>
                </c:pt>
                <c:pt idx="5720">
                  <c:v>2.9546532750000001</c:v>
                </c:pt>
                <c:pt idx="5721">
                  <c:v>-8.8117384438999995</c:v>
                </c:pt>
                <c:pt idx="5722">
                  <c:v>-3.5484164221999999</c:v>
                </c:pt>
                <c:pt idx="5723">
                  <c:v>-9.7726091620000002</c:v>
                </c:pt>
                <c:pt idx="5724">
                  <c:v>-6.4913257440000001</c:v>
                </c:pt>
                <c:pt idx="5725">
                  <c:v>-9.4736745428999996</c:v>
                </c:pt>
                <c:pt idx="5726">
                  <c:v>-4.3859579020000004</c:v>
                </c:pt>
                <c:pt idx="5727">
                  <c:v>-5.1906414915000001</c:v>
                </c:pt>
                <c:pt idx="5728">
                  <c:v>3.4534339221999999</c:v>
                </c:pt>
                <c:pt idx="5729">
                  <c:v>-6.6454787322</c:v>
                </c:pt>
                <c:pt idx="5730">
                  <c:v>-8.8223620116999992</c:v>
                </c:pt>
                <c:pt idx="5731">
                  <c:v>4.1029040772999998</c:v>
                </c:pt>
                <c:pt idx="5732">
                  <c:v>4.7096000308999999</c:v>
                </c:pt>
                <c:pt idx="5733">
                  <c:v>-4.9030974292999998</c:v>
                </c:pt>
                <c:pt idx="5734">
                  <c:v>4.1151331362999999</c:v>
                </c:pt>
                <c:pt idx="5735">
                  <c:v>3.5527648271999999</c:v>
                </c:pt>
                <c:pt idx="5736">
                  <c:v>-8.1158998624999992</c:v>
                </c:pt>
                <c:pt idx="5737">
                  <c:v>-2.5825590213999998</c:v>
                </c:pt>
                <c:pt idx="5738">
                  <c:v>-6.3991303709</c:v>
                </c:pt>
                <c:pt idx="5739">
                  <c:v>-4.0903187987000003</c:v>
                </c:pt>
                <c:pt idx="5740">
                  <c:v>-5.3640220673999996</c:v>
                </c:pt>
                <c:pt idx="5741">
                  <c:v>-3.0985594704000001</c:v>
                </c:pt>
                <c:pt idx="5742">
                  <c:v>-4.7395230171999998</c:v>
                </c:pt>
                <c:pt idx="5743">
                  <c:v>-4.1612351706000004</c:v>
                </c:pt>
                <c:pt idx="5744">
                  <c:v>-5.1429174166999996</c:v>
                </c:pt>
                <c:pt idx="5745">
                  <c:v>-2.7343004564000002</c:v>
                </c:pt>
                <c:pt idx="5746">
                  <c:v>3.3189705209999998</c:v>
                </c:pt>
                <c:pt idx="5747">
                  <c:v>2.5196706786999998</c:v>
                </c:pt>
                <c:pt idx="5748">
                  <c:v>-9.6903921823000001</c:v>
                </c:pt>
                <c:pt idx="5749">
                  <c:v>-6.5197056169999996</c:v>
                </c:pt>
                <c:pt idx="5750">
                  <c:v>-9.6260252911999995</c:v>
                </c:pt>
                <c:pt idx="5751">
                  <c:v>-10.536849248399999</c:v>
                </c:pt>
                <c:pt idx="5752">
                  <c:v>-2.9335282499000002</c:v>
                </c:pt>
                <c:pt idx="5753">
                  <c:v>4.0969066552999998</c:v>
                </c:pt>
                <c:pt idx="5754">
                  <c:v>-10.1347386377</c:v>
                </c:pt>
                <c:pt idx="5755">
                  <c:v>-9.8243572368999992</c:v>
                </c:pt>
                <c:pt idx="5756">
                  <c:v>-5.0145568139999996</c:v>
                </c:pt>
                <c:pt idx="5757">
                  <c:v>-4.6404385534000001</c:v>
                </c:pt>
                <c:pt idx="5758">
                  <c:v>-5.0633658749999997</c:v>
                </c:pt>
                <c:pt idx="5759">
                  <c:v>-9.5762932596999999</c:v>
                </c:pt>
                <c:pt idx="5760">
                  <c:v>-4.4592139928999996</c:v>
                </c:pt>
                <c:pt idx="5761">
                  <c:v>2.1486093126000001</c:v>
                </c:pt>
                <c:pt idx="5762">
                  <c:v>-9.4960582593999998</c:v>
                </c:pt>
                <c:pt idx="5763">
                  <c:v>3.9643790762000002</c:v>
                </c:pt>
                <c:pt idx="5764">
                  <c:v>-7.4378129584000003</c:v>
                </c:pt>
                <c:pt idx="5765">
                  <c:v>1.614321355</c:v>
                </c:pt>
                <c:pt idx="5766">
                  <c:v>2.3216200842000001</c:v>
                </c:pt>
                <c:pt idx="5767">
                  <c:v>2.3003941707000002</c:v>
                </c:pt>
                <c:pt idx="5768">
                  <c:v>-9.3569232193000005</c:v>
                </c:pt>
                <c:pt idx="5769">
                  <c:v>-8.6789765215999992</c:v>
                </c:pt>
                <c:pt idx="5770">
                  <c:v>-5.4289795423999996</c:v>
                </c:pt>
                <c:pt idx="5771">
                  <c:v>-8.6830199166999993</c:v>
                </c:pt>
                <c:pt idx="5772">
                  <c:v>-6.0955564229999997</c:v>
                </c:pt>
                <c:pt idx="5773">
                  <c:v>2.9224905798999998</c:v>
                </c:pt>
                <c:pt idx="5774">
                  <c:v>-4.6525016574000002</c:v>
                </c:pt>
                <c:pt idx="5775">
                  <c:v>2.3360324525</c:v>
                </c:pt>
                <c:pt idx="5776">
                  <c:v>4.3179886934000002</c:v>
                </c:pt>
                <c:pt idx="5777">
                  <c:v>-5.0094283078000004</c:v>
                </c:pt>
                <c:pt idx="5778">
                  <c:v>3.1530272266999999</c:v>
                </c:pt>
                <c:pt idx="5779">
                  <c:v>2.4761702241000001</c:v>
                </c:pt>
                <c:pt idx="5780">
                  <c:v>3.0484500835000001</c:v>
                </c:pt>
                <c:pt idx="5781">
                  <c:v>-9.8336815977000001</c:v>
                </c:pt>
                <c:pt idx="5782">
                  <c:v>-7.6806611220000001</c:v>
                </c:pt>
                <c:pt idx="5783">
                  <c:v>-8.9043671272000005</c:v>
                </c:pt>
                <c:pt idx="5784">
                  <c:v>-8.3734656883999996</c:v>
                </c:pt>
                <c:pt idx="5785">
                  <c:v>-5.1101258241999998</c:v>
                </c:pt>
                <c:pt idx="5786">
                  <c:v>-10.3116613322</c:v>
                </c:pt>
                <c:pt idx="5787">
                  <c:v>1.1985304932</c:v>
                </c:pt>
                <c:pt idx="5788">
                  <c:v>-4.2604135554000004</c:v>
                </c:pt>
                <c:pt idx="5789">
                  <c:v>-5.2455627432999998</c:v>
                </c:pt>
                <c:pt idx="5790">
                  <c:v>3.0629204788000002</c:v>
                </c:pt>
                <c:pt idx="5791">
                  <c:v>-11.0782973803</c:v>
                </c:pt>
                <c:pt idx="5792">
                  <c:v>-5.1735091175000001</c:v>
                </c:pt>
                <c:pt idx="5793">
                  <c:v>-8.1177797877</c:v>
                </c:pt>
                <c:pt idx="5794">
                  <c:v>-7.9628239995000003</c:v>
                </c:pt>
                <c:pt idx="5795">
                  <c:v>-10.3249525791</c:v>
                </c:pt>
                <c:pt idx="5796">
                  <c:v>-4.9094145357999999</c:v>
                </c:pt>
                <c:pt idx="5797">
                  <c:v>-9.6869408937999992</c:v>
                </c:pt>
                <c:pt idx="5798">
                  <c:v>-11.185320083300001</c:v>
                </c:pt>
                <c:pt idx="5799">
                  <c:v>1.2112780534000001</c:v>
                </c:pt>
                <c:pt idx="5800">
                  <c:v>4.4277030236000003</c:v>
                </c:pt>
                <c:pt idx="5801">
                  <c:v>-9.2042336351999996</c:v>
                </c:pt>
                <c:pt idx="5802">
                  <c:v>2.8986070031</c:v>
                </c:pt>
                <c:pt idx="5803">
                  <c:v>-9.6327454174000007</c:v>
                </c:pt>
                <c:pt idx="5804">
                  <c:v>-3.7771957509999998</c:v>
                </c:pt>
                <c:pt idx="5805">
                  <c:v>-6.1159573638999998</c:v>
                </c:pt>
                <c:pt idx="5806">
                  <c:v>3.3636838418999999</c:v>
                </c:pt>
                <c:pt idx="5807">
                  <c:v>-8.9257747271000003</c:v>
                </c:pt>
                <c:pt idx="5808">
                  <c:v>-9.8466947948999994</c:v>
                </c:pt>
                <c:pt idx="5809">
                  <c:v>-5.0054426025999996</c:v>
                </c:pt>
                <c:pt idx="5810">
                  <c:v>3.3747000980999999</c:v>
                </c:pt>
                <c:pt idx="5811">
                  <c:v>3.9509352537</c:v>
                </c:pt>
                <c:pt idx="5812">
                  <c:v>-9.4357924042000008</c:v>
                </c:pt>
                <c:pt idx="5813">
                  <c:v>-4.1015785182000002</c:v>
                </c:pt>
                <c:pt idx="5814">
                  <c:v>2.2331507072000001</c:v>
                </c:pt>
                <c:pt idx="5815">
                  <c:v>-2.8855169013999999</c:v>
                </c:pt>
                <c:pt idx="5816">
                  <c:v>-9.8661991932999999</c:v>
                </c:pt>
                <c:pt idx="5817">
                  <c:v>4.2942422766000004</c:v>
                </c:pt>
                <c:pt idx="5818">
                  <c:v>-4.8357358896999996</c:v>
                </c:pt>
                <c:pt idx="5819">
                  <c:v>-9.9312082213000004</c:v>
                </c:pt>
                <c:pt idx="5820">
                  <c:v>-5.3196004092000004</c:v>
                </c:pt>
                <c:pt idx="5821">
                  <c:v>4.6052273415</c:v>
                </c:pt>
                <c:pt idx="5822">
                  <c:v>-5.0188666369000003</c:v>
                </c:pt>
                <c:pt idx="5823">
                  <c:v>-3.1124758779000001</c:v>
                </c:pt>
                <c:pt idx="5824">
                  <c:v>4.8753865109000003</c:v>
                </c:pt>
                <c:pt idx="5825">
                  <c:v>6.1342929380999998</c:v>
                </c:pt>
                <c:pt idx="5826">
                  <c:v>-4.8140185039999999</c:v>
                </c:pt>
                <c:pt idx="5827">
                  <c:v>2.3313198945</c:v>
                </c:pt>
                <c:pt idx="5828">
                  <c:v>2.5783810722</c:v>
                </c:pt>
                <c:pt idx="5829">
                  <c:v>-11.1828361228</c:v>
                </c:pt>
                <c:pt idx="5830">
                  <c:v>-4.1333236036000001</c:v>
                </c:pt>
                <c:pt idx="5831">
                  <c:v>-3.7161546336</c:v>
                </c:pt>
                <c:pt idx="5832">
                  <c:v>-3.5068583370000002</c:v>
                </c:pt>
                <c:pt idx="5833">
                  <c:v>3.7048791095000002</c:v>
                </c:pt>
                <c:pt idx="5834">
                  <c:v>3.1111973193</c:v>
                </c:pt>
                <c:pt idx="5835">
                  <c:v>-10.873871121100001</c:v>
                </c:pt>
                <c:pt idx="5836">
                  <c:v>4.4783958291000001</c:v>
                </c:pt>
                <c:pt idx="5837">
                  <c:v>-9.5703414666000004</c:v>
                </c:pt>
                <c:pt idx="5838">
                  <c:v>5.3925388597000001</c:v>
                </c:pt>
                <c:pt idx="5839">
                  <c:v>-5.2210719854000001</c:v>
                </c:pt>
                <c:pt idx="5840">
                  <c:v>3.7011505490999999</c:v>
                </c:pt>
                <c:pt idx="5841">
                  <c:v>2.5494410414000002</c:v>
                </c:pt>
                <c:pt idx="5842">
                  <c:v>-5.4644410341</c:v>
                </c:pt>
                <c:pt idx="5843">
                  <c:v>3.7631318962</c:v>
                </c:pt>
                <c:pt idx="5844">
                  <c:v>2.3106217684999999</c:v>
                </c:pt>
                <c:pt idx="5845">
                  <c:v>-5.6729544064999997</c:v>
                </c:pt>
                <c:pt idx="5846">
                  <c:v>-6.1580993943999998</c:v>
                </c:pt>
                <c:pt idx="5847">
                  <c:v>-8.1731824971000009</c:v>
                </c:pt>
                <c:pt idx="5848">
                  <c:v>-4.7135510637999998</c:v>
                </c:pt>
                <c:pt idx="5849">
                  <c:v>2.9872802366000002</c:v>
                </c:pt>
                <c:pt idx="5850">
                  <c:v>3.5101392006999999</c:v>
                </c:pt>
                <c:pt idx="5851">
                  <c:v>-5.6222005635999999</c:v>
                </c:pt>
                <c:pt idx="5852">
                  <c:v>4.2833846475000001</c:v>
                </c:pt>
                <c:pt idx="5853">
                  <c:v>4.3997196606999998</c:v>
                </c:pt>
                <c:pt idx="5854">
                  <c:v>-10.385591742400001</c:v>
                </c:pt>
                <c:pt idx="5855">
                  <c:v>2.1564395669</c:v>
                </c:pt>
                <c:pt idx="5856">
                  <c:v>-10.2236157007</c:v>
                </c:pt>
                <c:pt idx="5857">
                  <c:v>-7.7893039228000003</c:v>
                </c:pt>
                <c:pt idx="5858">
                  <c:v>2.1536295817000002</c:v>
                </c:pt>
                <c:pt idx="5859">
                  <c:v>-3.8852752364000001</c:v>
                </c:pt>
                <c:pt idx="5860">
                  <c:v>4.0493376565999997</c:v>
                </c:pt>
                <c:pt idx="5861">
                  <c:v>2.8977265676999999</c:v>
                </c:pt>
                <c:pt idx="5862">
                  <c:v>3.5384502267000002</c:v>
                </c:pt>
                <c:pt idx="5863">
                  <c:v>-6.2414647821999996</c:v>
                </c:pt>
                <c:pt idx="5864">
                  <c:v>-9.5019865847999991</c:v>
                </c:pt>
                <c:pt idx="5865">
                  <c:v>-3.7458627067000001</c:v>
                </c:pt>
                <c:pt idx="5866">
                  <c:v>-8.1683302707000003</c:v>
                </c:pt>
                <c:pt idx="5867">
                  <c:v>-3.5961019558</c:v>
                </c:pt>
                <c:pt idx="5868">
                  <c:v>-3.7388023394999998</c:v>
                </c:pt>
                <c:pt idx="5869">
                  <c:v>2.7528872176000001</c:v>
                </c:pt>
                <c:pt idx="5870">
                  <c:v>-3.5944331054999998</c:v>
                </c:pt>
                <c:pt idx="5871">
                  <c:v>-7.2167226795000001</c:v>
                </c:pt>
                <c:pt idx="5872">
                  <c:v>-10.9572892859</c:v>
                </c:pt>
                <c:pt idx="5873">
                  <c:v>-4.8193444422000002</c:v>
                </c:pt>
                <c:pt idx="5874">
                  <c:v>3.7153205726</c:v>
                </c:pt>
                <c:pt idx="5875">
                  <c:v>-9.4149380970000003</c:v>
                </c:pt>
                <c:pt idx="5876">
                  <c:v>-9.4516544873000008</c:v>
                </c:pt>
                <c:pt idx="5877">
                  <c:v>-2.7077915666000001</c:v>
                </c:pt>
                <c:pt idx="5878">
                  <c:v>-11.026978417800001</c:v>
                </c:pt>
                <c:pt idx="5879">
                  <c:v>-8.5611563901000007</c:v>
                </c:pt>
                <c:pt idx="5880">
                  <c:v>3.9586343288000001</c:v>
                </c:pt>
                <c:pt idx="5881">
                  <c:v>4.3518944736999998</c:v>
                </c:pt>
                <c:pt idx="5882">
                  <c:v>-5.0949782228</c:v>
                </c:pt>
                <c:pt idx="5883">
                  <c:v>-9.9009141021999998</c:v>
                </c:pt>
                <c:pt idx="5884">
                  <c:v>-8.6364743929000003</c:v>
                </c:pt>
                <c:pt idx="5885">
                  <c:v>-9.3528360664000001</c:v>
                </c:pt>
                <c:pt idx="5886">
                  <c:v>-3.5880418348999998</c:v>
                </c:pt>
                <c:pt idx="5887">
                  <c:v>3.5301164394</c:v>
                </c:pt>
                <c:pt idx="5888">
                  <c:v>-4.4712318697000004</c:v>
                </c:pt>
                <c:pt idx="5889">
                  <c:v>-5.1520371722</c:v>
                </c:pt>
                <c:pt idx="5890">
                  <c:v>-2.1977253479000001</c:v>
                </c:pt>
                <c:pt idx="5891">
                  <c:v>-4.4692991380000002</c:v>
                </c:pt>
                <c:pt idx="5892">
                  <c:v>-5.2430526535000004</c:v>
                </c:pt>
                <c:pt idx="5893">
                  <c:v>-8.4993305801000005</c:v>
                </c:pt>
                <c:pt idx="5894">
                  <c:v>2.0215150515000002</c:v>
                </c:pt>
                <c:pt idx="5895">
                  <c:v>-5.0825899850000003</c:v>
                </c:pt>
                <c:pt idx="5896">
                  <c:v>-4.9193415589000002</c:v>
                </c:pt>
                <c:pt idx="5897">
                  <c:v>-10.006923134299999</c:v>
                </c:pt>
                <c:pt idx="5898">
                  <c:v>4.2698471966999998</c:v>
                </c:pt>
                <c:pt idx="5899">
                  <c:v>-9.8158792351000006</c:v>
                </c:pt>
                <c:pt idx="5900">
                  <c:v>3.2634435921999998</c:v>
                </c:pt>
                <c:pt idx="5901">
                  <c:v>-6.1528107477000002</c:v>
                </c:pt>
                <c:pt idx="5902">
                  <c:v>-5.3933717834000001</c:v>
                </c:pt>
                <c:pt idx="5903">
                  <c:v>2.7284657488000001</c:v>
                </c:pt>
                <c:pt idx="5904">
                  <c:v>2.3233999186999998</c:v>
                </c:pt>
                <c:pt idx="5905">
                  <c:v>2.4943202760999998</c:v>
                </c:pt>
                <c:pt idx="5906">
                  <c:v>-6.9391409526999999</c:v>
                </c:pt>
                <c:pt idx="5907">
                  <c:v>-9.5961079320000007</c:v>
                </c:pt>
                <c:pt idx="5908">
                  <c:v>-5.7581522172000001</c:v>
                </c:pt>
                <c:pt idx="5909">
                  <c:v>-5.1248167605999999</c:v>
                </c:pt>
                <c:pt idx="5910">
                  <c:v>-10.2086501397</c:v>
                </c:pt>
                <c:pt idx="5911">
                  <c:v>-8.7632774885</c:v>
                </c:pt>
                <c:pt idx="5912">
                  <c:v>-4.1636701642</c:v>
                </c:pt>
                <c:pt idx="5913">
                  <c:v>-9.2790992731999999</c:v>
                </c:pt>
                <c:pt idx="5914">
                  <c:v>-4.5994439979999999</c:v>
                </c:pt>
                <c:pt idx="5915">
                  <c:v>-4.3651313059000003</c:v>
                </c:pt>
                <c:pt idx="5916">
                  <c:v>-4.5502288025000004</c:v>
                </c:pt>
                <c:pt idx="5917">
                  <c:v>2.7908753543999998</c:v>
                </c:pt>
                <c:pt idx="5918">
                  <c:v>1.9250456221000001</c:v>
                </c:pt>
                <c:pt idx="5919">
                  <c:v>-8.3548181217999993</c:v>
                </c:pt>
                <c:pt idx="5920">
                  <c:v>-5.4232955733999999</c:v>
                </c:pt>
                <c:pt idx="5921">
                  <c:v>2.2899528487</c:v>
                </c:pt>
                <c:pt idx="5922">
                  <c:v>-9.4826534989999995</c:v>
                </c:pt>
                <c:pt idx="5923">
                  <c:v>-5.2263599763000004</c:v>
                </c:pt>
                <c:pt idx="5924">
                  <c:v>1.8499411894</c:v>
                </c:pt>
                <c:pt idx="5925">
                  <c:v>-10.2767545486</c:v>
                </c:pt>
                <c:pt idx="5926">
                  <c:v>-5.8350504068999998</c:v>
                </c:pt>
                <c:pt idx="5927">
                  <c:v>-3.9088985885</c:v>
                </c:pt>
                <c:pt idx="5928">
                  <c:v>3.8050374438999999</c:v>
                </c:pt>
                <c:pt idx="5929">
                  <c:v>-8.5733900172999995</c:v>
                </c:pt>
                <c:pt idx="5930">
                  <c:v>-4.5202245782999997</c:v>
                </c:pt>
                <c:pt idx="5931">
                  <c:v>-9.2266193391000009</c:v>
                </c:pt>
                <c:pt idx="5932">
                  <c:v>4.7584908744999996</c:v>
                </c:pt>
                <c:pt idx="5933">
                  <c:v>3.3665643726000001</c:v>
                </c:pt>
                <c:pt idx="5934">
                  <c:v>3.5776222692999999</c:v>
                </c:pt>
                <c:pt idx="5935">
                  <c:v>-9.4248552283000002</c:v>
                </c:pt>
                <c:pt idx="5936">
                  <c:v>2.8746337302999998</c:v>
                </c:pt>
                <c:pt idx="5937">
                  <c:v>-7.9330981877999998</c:v>
                </c:pt>
                <c:pt idx="5938">
                  <c:v>3.6367123024999999</c:v>
                </c:pt>
                <c:pt idx="5939">
                  <c:v>3.4074992666999999</c:v>
                </c:pt>
                <c:pt idx="5940">
                  <c:v>-8.7766319916000004</c:v>
                </c:pt>
                <c:pt idx="5941">
                  <c:v>3.5938064717999998</c:v>
                </c:pt>
                <c:pt idx="5942">
                  <c:v>-9.7835042998000006</c:v>
                </c:pt>
                <c:pt idx="5943">
                  <c:v>-9.2777551678000005</c:v>
                </c:pt>
                <c:pt idx="5944">
                  <c:v>-9.3231312163000002</c:v>
                </c:pt>
                <c:pt idx="5945">
                  <c:v>-7.7268830329</c:v>
                </c:pt>
                <c:pt idx="5946">
                  <c:v>2.1912239107999998</c:v>
                </c:pt>
                <c:pt idx="5947">
                  <c:v>-4.3608580332000004</c:v>
                </c:pt>
                <c:pt idx="5948">
                  <c:v>-3.7874763152000002</c:v>
                </c:pt>
                <c:pt idx="5949">
                  <c:v>-10.4843225334</c:v>
                </c:pt>
                <c:pt idx="5950">
                  <c:v>-5.8833940635999999</c:v>
                </c:pt>
                <c:pt idx="5951">
                  <c:v>-11.037758029400001</c:v>
                </c:pt>
                <c:pt idx="5952">
                  <c:v>-5.1257774396000002</c:v>
                </c:pt>
                <c:pt idx="5953">
                  <c:v>-8.2573440497000004</c:v>
                </c:pt>
                <c:pt idx="5954">
                  <c:v>-4.2064963995999998</c:v>
                </c:pt>
                <c:pt idx="5955">
                  <c:v>-8.8342735261000005</c:v>
                </c:pt>
                <c:pt idx="5956">
                  <c:v>3.8533035957999999</c:v>
                </c:pt>
                <c:pt idx="5957">
                  <c:v>-2.1863151827</c:v>
                </c:pt>
                <c:pt idx="5958">
                  <c:v>-9.7915230825999995</c:v>
                </c:pt>
                <c:pt idx="5959">
                  <c:v>-2.2144118763999998</c:v>
                </c:pt>
                <c:pt idx="5960">
                  <c:v>-9.4710244063999998</c:v>
                </c:pt>
                <c:pt idx="5961">
                  <c:v>-10.3790084444</c:v>
                </c:pt>
                <c:pt idx="5962">
                  <c:v>4.7125270610000003</c:v>
                </c:pt>
                <c:pt idx="5963">
                  <c:v>-9.6902677035</c:v>
                </c:pt>
                <c:pt idx="5964">
                  <c:v>-7.8856451007999997</c:v>
                </c:pt>
                <c:pt idx="5965">
                  <c:v>-6.2219344445000004</c:v>
                </c:pt>
                <c:pt idx="5966">
                  <c:v>-9.4750347033000004</c:v>
                </c:pt>
                <c:pt idx="5967">
                  <c:v>3.0621672893</c:v>
                </c:pt>
                <c:pt idx="5968">
                  <c:v>4.2299095684000001</c:v>
                </c:pt>
                <c:pt idx="5969">
                  <c:v>-8.8618635366999996</c:v>
                </c:pt>
                <c:pt idx="5970">
                  <c:v>1.0455523035000001</c:v>
                </c:pt>
                <c:pt idx="5971">
                  <c:v>-10.7156752643</c:v>
                </c:pt>
                <c:pt idx="5972">
                  <c:v>-4.9549222690999999</c:v>
                </c:pt>
                <c:pt idx="5973">
                  <c:v>-9.1261380362000004</c:v>
                </c:pt>
                <c:pt idx="5974">
                  <c:v>-4.7733151051</c:v>
                </c:pt>
                <c:pt idx="5975">
                  <c:v>-9.6929179228999995</c:v>
                </c:pt>
                <c:pt idx="5976">
                  <c:v>-10.284973730600001</c:v>
                </c:pt>
                <c:pt idx="5977">
                  <c:v>-4.8814826528999999</c:v>
                </c:pt>
                <c:pt idx="5978">
                  <c:v>-9.0781261763999996</c:v>
                </c:pt>
                <c:pt idx="5979">
                  <c:v>-9.9943804549999999</c:v>
                </c:pt>
                <c:pt idx="5980">
                  <c:v>2.5370745586000001</c:v>
                </c:pt>
                <c:pt idx="5981">
                  <c:v>-9.9593545393999996</c:v>
                </c:pt>
                <c:pt idx="5982">
                  <c:v>-5.0641912637999997</c:v>
                </c:pt>
                <c:pt idx="5983">
                  <c:v>-4.6388579066000002</c:v>
                </c:pt>
                <c:pt idx="5984">
                  <c:v>2.6368498077</c:v>
                </c:pt>
                <c:pt idx="5985">
                  <c:v>2.7081672602000002</c:v>
                </c:pt>
                <c:pt idx="5986">
                  <c:v>4.6419833627999996</c:v>
                </c:pt>
                <c:pt idx="5987">
                  <c:v>-9.3384875554000004</c:v>
                </c:pt>
                <c:pt idx="5988">
                  <c:v>-8.7234941428999999</c:v>
                </c:pt>
                <c:pt idx="5989">
                  <c:v>1.8507856947000001</c:v>
                </c:pt>
                <c:pt idx="5990">
                  <c:v>-9.4065493073000006</c:v>
                </c:pt>
                <c:pt idx="5991">
                  <c:v>-5.8765967755000004</c:v>
                </c:pt>
                <c:pt idx="5992">
                  <c:v>-8.7075214320000001</c:v>
                </c:pt>
                <c:pt idx="5993">
                  <c:v>-8.5667288839999998</c:v>
                </c:pt>
                <c:pt idx="5994">
                  <c:v>1.5712335237999999</c:v>
                </c:pt>
                <c:pt idx="5995">
                  <c:v>-8.3393121502999996</c:v>
                </c:pt>
                <c:pt idx="5996">
                  <c:v>-8.5449253137000003</c:v>
                </c:pt>
                <c:pt idx="5997">
                  <c:v>-7.9552300237000004</c:v>
                </c:pt>
                <c:pt idx="5998">
                  <c:v>-7.5379509875000004</c:v>
                </c:pt>
                <c:pt idx="5999">
                  <c:v>3.4764138052</c:v>
                </c:pt>
                <c:pt idx="6000">
                  <c:v>-6.1637631885999999</c:v>
                </c:pt>
                <c:pt idx="6001">
                  <c:v>3.5522096167999999</c:v>
                </c:pt>
                <c:pt idx="6002">
                  <c:v>3.4065809025</c:v>
                </c:pt>
                <c:pt idx="6003">
                  <c:v>-3.3023287917999999</c:v>
                </c:pt>
                <c:pt idx="6004">
                  <c:v>-4.5406245334999999</c:v>
                </c:pt>
                <c:pt idx="6005">
                  <c:v>3.7893702292000002</c:v>
                </c:pt>
                <c:pt idx="6006">
                  <c:v>2.7966199724999998</c:v>
                </c:pt>
                <c:pt idx="6007">
                  <c:v>-6.8761066301999998</c:v>
                </c:pt>
                <c:pt idx="6008">
                  <c:v>-10.0416383942</c:v>
                </c:pt>
                <c:pt idx="6009">
                  <c:v>3.5586100653999999</c:v>
                </c:pt>
                <c:pt idx="6010">
                  <c:v>1.9625555781999999</c:v>
                </c:pt>
                <c:pt idx="6011">
                  <c:v>2.7801665987000002</c:v>
                </c:pt>
                <c:pt idx="6012">
                  <c:v>3.3125597653000001</c:v>
                </c:pt>
                <c:pt idx="6013">
                  <c:v>3.6667258091999999</c:v>
                </c:pt>
                <c:pt idx="6014">
                  <c:v>2.4353218352999999</c:v>
                </c:pt>
                <c:pt idx="6015">
                  <c:v>-7.3238906819</c:v>
                </c:pt>
                <c:pt idx="6016">
                  <c:v>3.0542623041999999</c:v>
                </c:pt>
                <c:pt idx="6017">
                  <c:v>-5.5218959287000002</c:v>
                </c:pt>
                <c:pt idx="6018">
                  <c:v>1.996699445</c:v>
                </c:pt>
                <c:pt idx="6019">
                  <c:v>-9.8231297227999992</c:v>
                </c:pt>
                <c:pt idx="6020">
                  <c:v>-6.0368549562</c:v>
                </c:pt>
                <c:pt idx="6021">
                  <c:v>-9.5528853433999998</c:v>
                </c:pt>
                <c:pt idx="6022">
                  <c:v>-4.7760568416</c:v>
                </c:pt>
                <c:pt idx="6023">
                  <c:v>-10.2508915871</c:v>
                </c:pt>
                <c:pt idx="6024">
                  <c:v>2.7692762810999998</c:v>
                </c:pt>
                <c:pt idx="6025">
                  <c:v>3.6273716497000001</c:v>
                </c:pt>
                <c:pt idx="6026">
                  <c:v>3.3173831896000001</c:v>
                </c:pt>
                <c:pt idx="6027">
                  <c:v>-10.596466491799999</c:v>
                </c:pt>
                <c:pt idx="6028">
                  <c:v>-8.8861846216</c:v>
                </c:pt>
                <c:pt idx="6029">
                  <c:v>-10.464578445800001</c:v>
                </c:pt>
                <c:pt idx="6030">
                  <c:v>-5.882666489</c:v>
                </c:pt>
                <c:pt idx="6031">
                  <c:v>3.2999490585000002</c:v>
                </c:pt>
                <c:pt idx="6032">
                  <c:v>-2.5372639745000001</c:v>
                </c:pt>
                <c:pt idx="6033">
                  <c:v>3.3372735929999999</c:v>
                </c:pt>
                <c:pt idx="6034">
                  <c:v>-5.4965833371999997</c:v>
                </c:pt>
                <c:pt idx="6035">
                  <c:v>4.0769124100000003</c:v>
                </c:pt>
                <c:pt idx="6036">
                  <c:v>4.8700318736000003</c:v>
                </c:pt>
                <c:pt idx="6037">
                  <c:v>-3.7873627407999999</c:v>
                </c:pt>
                <c:pt idx="6038">
                  <c:v>-6.8008832570999997</c:v>
                </c:pt>
                <c:pt idx="6039">
                  <c:v>-10.540351235899999</c:v>
                </c:pt>
                <c:pt idx="6040">
                  <c:v>-4.2216453505000002</c:v>
                </c:pt>
                <c:pt idx="6041">
                  <c:v>-9.8668255532</c:v>
                </c:pt>
                <c:pt idx="6042">
                  <c:v>-6.3615643870999996</c:v>
                </c:pt>
                <c:pt idx="6043">
                  <c:v>-5.9790225173999998</c:v>
                </c:pt>
                <c:pt idx="6044">
                  <c:v>-3.1876676903000001</c:v>
                </c:pt>
                <c:pt idx="6045">
                  <c:v>-8.4841925386000003</c:v>
                </c:pt>
                <c:pt idx="6046">
                  <c:v>-4.9702717236999998</c:v>
                </c:pt>
                <c:pt idx="6047">
                  <c:v>-9.0305202134999991</c:v>
                </c:pt>
                <c:pt idx="6048">
                  <c:v>3.6190776278999999</c:v>
                </c:pt>
                <c:pt idx="6049">
                  <c:v>-4.7400263084000001</c:v>
                </c:pt>
                <c:pt idx="6050">
                  <c:v>-5.5133031566000001</c:v>
                </c:pt>
                <c:pt idx="6051">
                  <c:v>-8.4130664620999998</c:v>
                </c:pt>
                <c:pt idx="6052">
                  <c:v>-6.1557343743999997</c:v>
                </c:pt>
                <c:pt idx="6053">
                  <c:v>-11.2599586563</c:v>
                </c:pt>
                <c:pt idx="6054">
                  <c:v>-4.0682439609000003</c:v>
                </c:pt>
                <c:pt idx="6055">
                  <c:v>3.6850418853</c:v>
                </c:pt>
                <c:pt idx="6056">
                  <c:v>-5.1517115796999997</c:v>
                </c:pt>
                <c:pt idx="6057">
                  <c:v>-9.7385825194999995</c:v>
                </c:pt>
                <c:pt idx="6058">
                  <c:v>-11.8877443065</c:v>
                </c:pt>
                <c:pt idx="6059">
                  <c:v>2.2409660491999999</c:v>
                </c:pt>
                <c:pt idx="6060">
                  <c:v>-8.7781011400000004</c:v>
                </c:pt>
                <c:pt idx="6061">
                  <c:v>-10.2608527043</c:v>
                </c:pt>
                <c:pt idx="6062">
                  <c:v>-7.7482928000999998</c:v>
                </c:pt>
                <c:pt idx="6063">
                  <c:v>-10.5641132874</c:v>
                </c:pt>
                <c:pt idx="6064">
                  <c:v>-2.4253304148999999</c:v>
                </c:pt>
                <c:pt idx="6065">
                  <c:v>2.8901651786999998</c:v>
                </c:pt>
                <c:pt idx="6066">
                  <c:v>3.2882987138000002</c:v>
                </c:pt>
                <c:pt idx="6067">
                  <c:v>3.1215586340999999</c:v>
                </c:pt>
                <c:pt idx="6068">
                  <c:v>-4.3231688732000002</c:v>
                </c:pt>
                <c:pt idx="6069">
                  <c:v>-9.4293020639999998</c:v>
                </c:pt>
                <c:pt idx="6070">
                  <c:v>-9.8820147633000008</c:v>
                </c:pt>
                <c:pt idx="6071">
                  <c:v>-4.8390703673999997</c:v>
                </c:pt>
                <c:pt idx="6072">
                  <c:v>-5.0811011804000001</c:v>
                </c:pt>
                <c:pt idx="6073">
                  <c:v>-7.5803891217999997</c:v>
                </c:pt>
                <c:pt idx="6074">
                  <c:v>-8.9374603809999993</c:v>
                </c:pt>
                <c:pt idx="6075">
                  <c:v>2.8770610287</c:v>
                </c:pt>
                <c:pt idx="6076">
                  <c:v>-6.1739003436999997</c:v>
                </c:pt>
                <c:pt idx="6077">
                  <c:v>-5.1838997393000001</c:v>
                </c:pt>
                <c:pt idx="6078">
                  <c:v>4.2862120922000004</c:v>
                </c:pt>
                <c:pt idx="6079">
                  <c:v>-7.5262233630999997</c:v>
                </c:pt>
                <c:pt idx="6080">
                  <c:v>2.8760550857</c:v>
                </c:pt>
                <c:pt idx="6081">
                  <c:v>-5.7853648667000002</c:v>
                </c:pt>
                <c:pt idx="6082">
                  <c:v>2.4412449570999999</c:v>
                </c:pt>
                <c:pt idx="6083">
                  <c:v>-4.0684142538000003</c:v>
                </c:pt>
                <c:pt idx="6084">
                  <c:v>3.3339108322</c:v>
                </c:pt>
                <c:pt idx="6085">
                  <c:v>3.5286426841999998</c:v>
                </c:pt>
                <c:pt idx="6086">
                  <c:v>-10.407390721700001</c:v>
                </c:pt>
                <c:pt idx="6087">
                  <c:v>3.4184136581</c:v>
                </c:pt>
                <c:pt idx="6088">
                  <c:v>-8.9250766833000004</c:v>
                </c:pt>
                <c:pt idx="6089">
                  <c:v>-4.8958612996999999</c:v>
                </c:pt>
                <c:pt idx="6090">
                  <c:v>4.8645464695999996</c:v>
                </c:pt>
                <c:pt idx="6091">
                  <c:v>-5.6737915824999998</c:v>
                </c:pt>
                <c:pt idx="6092">
                  <c:v>-8.8101606567000008</c:v>
                </c:pt>
                <c:pt idx="6093">
                  <c:v>-5.1812383369999999</c:v>
                </c:pt>
                <c:pt idx="6094">
                  <c:v>-10.6846111945</c:v>
                </c:pt>
                <c:pt idx="6095">
                  <c:v>-3.3744066442</c:v>
                </c:pt>
                <c:pt idx="6096">
                  <c:v>3.5068548932999999</c:v>
                </c:pt>
                <c:pt idx="6097">
                  <c:v>2.9631382543</c:v>
                </c:pt>
                <c:pt idx="6098">
                  <c:v>-11.3817113151</c:v>
                </c:pt>
                <c:pt idx="6099">
                  <c:v>-9.1157112186999996</c:v>
                </c:pt>
                <c:pt idx="6100">
                  <c:v>5.4584613058000002</c:v>
                </c:pt>
                <c:pt idx="6101">
                  <c:v>-4.7458968549999998</c:v>
                </c:pt>
                <c:pt idx="6102">
                  <c:v>5.1214217420999999</c:v>
                </c:pt>
                <c:pt idx="6103">
                  <c:v>-7.2169295514999998</c:v>
                </c:pt>
                <c:pt idx="6104">
                  <c:v>-3.9410624778000001</c:v>
                </c:pt>
                <c:pt idx="6105">
                  <c:v>-5.5284179227000001</c:v>
                </c:pt>
                <c:pt idx="6106">
                  <c:v>-9.3802130780000006</c:v>
                </c:pt>
                <c:pt idx="6107">
                  <c:v>-6.2391676664000002</c:v>
                </c:pt>
                <c:pt idx="6108">
                  <c:v>-9.280431579</c:v>
                </c:pt>
                <c:pt idx="6109">
                  <c:v>-8.5263762037999999</c:v>
                </c:pt>
                <c:pt idx="6110">
                  <c:v>-4.5956630096</c:v>
                </c:pt>
                <c:pt idx="6111">
                  <c:v>-9.3512421345999996</c:v>
                </c:pt>
                <c:pt idx="6112">
                  <c:v>-9.5510701278999992</c:v>
                </c:pt>
                <c:pt idx="6113">
                  <c:v>3.5574107827999999</c:v>
                </c:pt>
                <c:pt idx="6114">
                  <c:v>-9.2568029186</c:v>
                </c:pt>
                <c:pt idx="6115">
                  <c:v>-4.9847072987000001</c:v>
                </c:pt>
                <c:pt idx="6116">
                  <c:v>-10.4258302481</c:v>
                </c:pt>
                <c:pt idx="6117">
                  <c:v>-9.4683929516000003</c:v>
                </c:pt>
                <c:pt idx="6118">
                  <c:v>-7.7906960438999997</c:v>
                </c:pt>
                <c:pt idx="6119">
                  <c:v>-10.440224232</c:v>
                </c:pt>
                <c:pt idx="6120">
                  <c:v>-9.7773747304</c:v>
                </c:pt>
                <c:pt idx="6121">
                  <c:v>-9.4843661012999991</c:v>
                </c:pt>
                <c:pt idx="6122">
                  <c:v>-8.6448784664999998</c:v>
                </c:pt>
                <c:pt idx="6123">
                  <c:v>3.9761928873999999</c:v>
                </c:pt>
                <c:pt idx="6124">
                  <c:v>-8.8522111267000003</c:v>
                </c:pt>
                <c:pt idx="6125">
                  <c:v>-9.5993115733999996</c:v>
                </c:pt>
                <c:pt idx="6126">
                  <c:v>-6.4761305812999996</c:v>
                </c:pt>
                <c:pt idx="6127">
                  <c:v>-3.8935914724999998</c:v>
                </c:pt>
                <c:pt idx="6128">
                  <c:v>-4.0789901812</c:v>
                </c:pt>
                <c:pt idx="6129">
                  <c:v>-5.1902778876999998</c:v>
                </c:pt>
                <c:pt idx="6130">
                  <c:v>3.3649144573999998</c:v>
                </c:pt>
                <c:pt idx="6131">
                  <c:v>-8.8693751900999995</c:v>
                </c:pt>
                <c:pt idx="6132">
                  <c:v>-10.3442490035</c:v>
                </c:pt>
                <c:pt idx="6133">
                  <c:v>-12.1805773024</c:v>
                </c:pt>
                <c:pt idx="6134">
                  <c:v>-5.4171759654000002</c:v>
                </c:pt>
                <c:pt idx="6135">
                  <c:v>-9.3147324315999995</c:v>
                </c:pt>
                <c:pt idx="6136">
                  <c:v>-10.1140290425</c:v>
                </c:pt>
                <c:pt idx="6137">
                  <c:v>-5.2782466197</c:v>
                </c:pt>
                <c:pt idx="6138">
                  <c:v>0.73351497180000003</c:v>
                </c:pt>
                <c:pt idx="6139">
                  <c:v>-4.0803948485000001</c:v>
                </c:pt>
                <c:pt idx="6140">
                  <c:v>-5.2094127236999999</c:v>
                </c:pt>
                <c:pt idx="6141">
                  <c:v>-6.3979594408000002</c:v>
                </c:pt>
                <c:pt idx="6142">
                  <c:v>-4.1644884221999998</c:v>
                </c:pt>
                <c:pt idx="6143">
                  <c:v>-5.9660804604999997</c:v>
                </c:pt>
                <c:pt idx="6144">
                  <c:v>3.3696593526999998</c:v>
                </c:pt>
                <c:pt idx="6145">
                  <c:v>-4.72736219</c:v>
                </c:pt>
                <c:pt idx="6146">
                  <c:v>-9.8866469502999994</c:v>
                </c:pt>
                <c:pt idx="6147">
                  <c:v>-8.7135774027000004</c:v>
                </c:pt>
                <c:pt idx="6148">
                  <c:v>3.3024424017</c:v>
                </c:pt>
                <c:pt idx="6149">
                  <c:v>-5.7032834461000004</c:v>
                </c:pt>
                <c:pt idx="6150">
                  <c:v>3.5040690272999999</c:v>
                </c:pt>
                <c:pt idx="6151">
                  <c:v>-3.2892495731000002</c:v>
                </c:pt>
                <c:pt idx="6152">
                  <c:v>3.1390591830000001</c:v>
                </c:pt>
                <c:pt idx="6153">
                  <c:v>-5.7463993570999996</c:v>
                </c:pt>
                <c:pt idx="6154">
                  <c:v>-9.2255599983999996</c:v>
                </c:pt>
                <c:pt idx="6155">
                  <c:v>3.7968885465</c:v>
                </c:pt>
                <c:pt idx="6156">
                  <c:v>-8.4248606656000007</c:v>
                </c:pt>
                <c:pt idx="6157">
                  <c:v>-5.9718003021000001</c:v>
                </c:pt>
                <c:pt idx="6158">
                  <c:v>3.7937320079000001</c:v>
                </c:pt>
                <c:pt idx="6159">
                  <c:v>-4.7178463961999997</c:v>
                </c:pt>
                <c:pt idx="6160">
                  <c:v>2.6520704993000002</c:v>
                </c:pt>
                <c:pt idx="6161">
                  <c:v>-9.8682447390999997</c:v>
                </c:pt>
                <c:pt idx="6162">
                  <c:v>5.1268975848</c:v>
                </c:pt>
                <c:pt idx="6163">
                  <c:v>-5.1208153734000001</c:v>
                </c:pt>
                <c:pt idx="6164">
                  <c:v>-10.0809291533</c:v>
                </c:pt>
                <c:pt idx="6165">
                  <c:v>-4.1298435184000004</c:v>
                </c:pt>
                <c:pt idx="6166">
                  <c:v>-2.3469564526000002</c:v>
                </c:pt>
                <c:pt idx="6167">
                  <c:v>2.8655334109999999</c:v>
                </c:pt>
                <c:pt idx="6168">
                  <c:v>3.1417089237</c:v>
                </c:pt>
                <c:pt idx="6169">
                  <c:v>4.6419348030999998</c:v>
                </c:pt>
                <c:pt idx="6170">
                  <c:v>-9.3780562669999998</c:v>
                </c:pt>
                <c:pt idx="6171">
                  <c:v>-11.302089538600001</c:v>
                </c:pt>
                <c:pt idx="6172">
                  <c:v>2.8587925271999999</c:v>
                </c:pt>
                <c:pt idx="6173">
                  <c:v>2.6614654172000001</c:v>
                </c:pt>
                <c:pt idx="6174">
                  <c:v>-9.4532182159999998</c:v>
                </c:pt>
                <c:pt idx="6175">
                  <c:v>-10.726002361999999</c:v>
                </c:pt>
                <c:pt idx="6176">
                  <c:v>-5.3750626061000002</c:v>
                </c:pt>
                <c:pt idx="6177">
                  <c:v>-5.2812165735000001</c:v>
                </c:pt>
                <c:pt idx="6178">
                  <c:v>-6.5278450695999997</c:v>
                </c:pt>
                <c:pt idx="6179">
                  <c:v>-9.7821401321000003</c:v>
                </c:pt>
                <c:pt idx="6180">
                  <c:v>-7.1281475034000001</c:v>
                </c:pt>
                <c:pt idx="6181">
                  <c:v>-9.4813345830000006</c:v>
                </c:pt>
                <c:pt idx="6182">
                  <c:v>-1.9656698115</c:v>
                </c:pt>
                <c:pt idx="6183">
                  <c:v>-4.5073965319999996</c:v>
                </c:pt>
                <c:pt idx="6184">
                  <c:v>3.3410869225000002</c:v>
                </c:pt>
                <c:pt idx="6185">
                  <c:v>-4.5141238123000003</c:v>
                </c:pt>
                <c:pt idx="6186">
                  <c:v>1.2948215908</c:v>
                </c:pt>
                <c:pt idx="6187">
                  <c:v>-8.0615338172000008</c:v>
                </c:pt>
                <c:pt idx="6188">
                  <c:v>-10.433932646400001</c:v>
                </c:pt>
                <c:pt idx="6189">
                  <c:v>4.0870088537000004</c:v>
                </c:pt>
                <c:pt idx="6190">
                  <c:v>-9.5178465214999992</c:v>
                </c:pt>
                <c:pt idx="6191">
                  <c:v>4.4154683606000003</c:v>
                </c:pt>
                <c:pt idx="6192">
                  <c:v>-10.671200218899999</c:v>
                </c:pt>
                <c:pt idx="6193">
                  <c:v>-8.3030384407</c:v>
                </c:pt>
                <c:pt idx="6194">
                  <c:v>-4.5261649877999997</c:v>
                </c:pt>
                <c:pt idx="6195">
                  <c:v>2.0709960966000001</c:v>
                </c:pt>
                <c:pt idx="6196">
                  <c:v>-9.1665140048999998</c:v>
                </c:pt>
                <c:pt idx="6197">
                  <c:v>-6.3877716927000003</c:v>
                </c:pt>
                <c:pt idx="6198">
                  <c:v>-9.9505631639000001</c:v>
                </c:pt>
                <c:pt idx="6199">
                  <c:v>-6.1649988242999996</c:v>
                </c:pt>
                <c:pt idx="6200">
                  <c:v>-9.1552105613000005</c:v>
                </c:pt>
                <c:pt idx="6201">
                  <c:v>-10.794948166999999</c:v>
                </c:pt>
                <c:pt idx="6202">
                  <c:v>3.4913156997999999</c:v>
                </c:pt>
                <c:pt idx="6203">
                  <c:v>3.2085930733999999</c:v>
                </c:pt>
                <c:pt idx="6204">
                  <c:v>-3.8352174220999999</c:v>
                </c:pt>
                <c:pt idx="6205">
                  <c:v>5.2456009923</c:v>
                </c:pt>
                <c:pt idx="6206">
                  <c:v>-10.662762409700001</c:v>
                </c:pt>
                <c:pt idx="6207">
                  <c:v>-8.9797588039999994</c:v>
                </c:pt>
                <c:pt idx="6208">
                  <c:v>4.1100502894000002</c:v>
                </c:pt>
                <c:pt idx="6209">
                  <c:v>-3.8329188858999999</c:v>
                </c:pt>
                <c:pt idx="6210">
                  <c:v>-9.2096256907999994</c:v>
                </c:pt>
                <c:pt idx="6211">
                  <c:v>3.7693796077999999</c:v>
                </c:pt>
                <c:pt idx="6212">
                  <c:v>-8.5192961634</c:v>
                </c:pt>
                <c:pt idx="6213">
                  <c:v>-6.3614601783999998</c:v>
                </c:pt>
                <c:pt idx="6214">
                  <c:v>2.5170084669000001</c:v>
                </c:pt>
                <c:pt idx="6215">
                  <c:v>-8.7729103656999996</c:v>
                </c:pt>
                <c:pt idx="6216">
                  <c:v>-10.1486890514</c:v>
                </c:pt>
                <c:pt idx="6217">
                  <c:v>-8.7759859637000002</c:v>
                </c:pt>
                <c:pt idx="6218">
                  <c:v>-9.4957588420000008</c:v>
                </c:pt>
                <c:pt idx="6219">
                  <c:v>-9.0761106237</c:v>
                </c:pt>
                <c:pt idx="6220">
                  <c:v>-4.4753263424999998</c:v>
                </c:pt>
                <c:pt idx="6221">
                  <c:v>-10.6128379992</c:v>
                </c:pt>
                <c:pt idx="6222">
                  <c:v>2.4660920203000001</c:v>
                </c:pt>
                <c:pt idx="6223">
                  <c:v>-6.1132444427000001</c:v>
                </c:pt>
                <c:pt idx="6224">
                  <c:v>4.4361020296999998</c:v>
                </c:pt>
                <c:pt idx="6225">
                  <c:v>-5.2503463474999998</c:v>
                </c:pt>
                <c:pt idx="6226">
                  <c:v>3.9702095635000001</c:v>
                </c:pt>
                <c:pt idx="6227">
                  <c:v>-5.0021220911000004</c:v>
                </c:pt>
                <c:pt idx="6228">
                  <c:v>-4.8874524589000004</c:v>
                </c:pt>
                <c:pt idx="6229">
                  <c:v>-5.6938785858000003</c:v>
                </c:pt>
                <c:pt idx="6230">
                  <c:v>3.4237888373000001</c:v>
                </c:pt>
                <c:pt idx="6231">
                  <c:v>-8.1288388692000009</c:v>
                </c:pt>
                <c:pt idx="6232">
                  <c:v>-10.684278970399999</c:v>
                </c:pt>
                <c:pt idx="6233">
                  <c:v>-5.3421228764000004</c:v>
                </c:pt>
                <c:pt idx="6234">
                  <c:v>4.1319684941999997</c:v>
                </c:pt>
                <c:pt idx="6235">
                  <c:v>-4.1724837601999996</c:v>
                </c:pt>
                <c:pt idx="6236">
                  <c:v>-6.156843598</c:v>
                </c:pt>
                <c:pt idx="6237">
                  <c:v>-4.9177089473000004</c:v>
                </c:pt>
                <c:pt idx="6238">
                  <c:v>4.3743549702999998</c:v>
                </c:pt>
                <c:pt idx="6239">
                  <c:v>2.5967815430000001</c:v>
                </c:pt>
                <c:pt idx="6240">
                  <c:v>-8.1880504309000006</c:v>
                </c:pt>
                <c:pt idx="6241">
                  <c:v>-10.278649726199999</c:v>
                </c:pt>
                <c:pt idx="6242">
                  <c:v>-3.3905917636999998</c:v>
                </c:pt>
                <c:pt idx="6243">
                  <c:v>1.8574464972</c:v>
                </c:pt>
                <c:pt idx="6244">
                  <c:v>-8.6420635018999992</c:v>
                </c:pt>
                <c:pt idx="6245">
                  <c:v>-9.3401542070999994</c:v>
                </c:pt>
                <c:pt idx="6246">
                  <c:v>2.46182415</c:v>
                </c:pt>
                <c:pt idx="6247">
                  <c:v>3.5956096902999999</c:v>
                </c:pt>
                <c:pt idx="6248">
                  <c:v>-6.0149699453999999</c:v>
                </c:pt>
                <c:pt idx="6249">
                  <c:v>3.9361331429000002</c:v>
                </c:pt>
                <c:pt idx="6250">
                  <c:v>-5.3751187482000002</c:v>
                </c:pt>
                <c:pt idx="6251">
                  <c:v>-5.9477855629</c:v>
                </c:pt>
                <c:pt idx="6252">
                  <c:v>-5.9443647372999999</c:v>
                </c:pt>
                <c:pt idx="6253">
                  <c:v>2.3413866040000002</c:v>
                </c:pt>
                <c:pt idx="6254">
                  <c:v>-4.3959091984000001</c:v>
                </c:pt>
                <c:pt idx="6255">
                  <c:v>-4.3671979081999996</c:v>
                </c:pt>
                <c:pt idx="6256">
                  <c:v>-6.8567462652</c:v>
                </c:pt>
                <c:pt idx="6257">
                  <c:v>3.9181916375000001</c:v>
                </c:pt>
                <c:pt idx="6258">
                  <c:v>-4.5354009488999996</c:v>
                </c:pt>
                <c:pt idx="6259">
                  <c:v>0.60230136280000002</c:v>
                </c:pt>
                <c:pt idx="6260">
                  <c:v>-3.2235469842</c:v>
                </c:pt>
                <c:pt idx="6261">
                  <c:v>-8.3381456794000002</c:v>
                </c:pt>
                <c:pt idx="6262">
                  <c:v>-5.2655339076000001</c:v>
                </c:pt>
                <c:pt idx="6263">
                  <c:v>-6.4373779192000002</c:v>
                </c:pt>
                <c:pt idx="6264">
                  <c:v>-8.9102871020999999</c:v>
                </c:pt>
                <c:pt idx="6265">
                  <c:v>-8.6630380793999997</c:v>
                </c:pt>
                <c:pt idx="6266">
                  <c:v>-5.5419614654</c:v>
                </c:pt>
                <c:pt idx="6267">
                  <c:v>-9.1876621435000008</c:v>
                </c:pt>
                <c:pt idx="6268">
                  <c:v>1.4802898323</c:v>
                </c:pt>
                <c:pt idx="6269">
                  <c:v>3.7688448866000002</c:v>
                </c:pt>
                <c:pt idx="6270">
                  <c:v>2.3606731822999998</c:v>
                </c:pt>
                <c:pt idx="6271">
                  <c:v>-5.8978463437000004</c:v>
                </c:pt>
                <c:pt idx="6272">
                  <c:v>-8.8455594670999993</c:v>
                </c:pt>
                <c:pt idx="6273">
                  <c:v>3.1046556755000001</c:v>
                </c:pt>
                <c:pt idx="6274">
                  <c:v>-9.3587723129999993</c:v>
                </c:pt>
                <c:pt idx="6275">
                  <c:v>-5.7146499855000004</c:v>
                </c:pt>
                <c:pt idx="6276">
                  <c:v>-8.6387665688999995</c:v>
                </c:pt>
                <c:pt idx="6277">
                  <c:v>-7.5625588751999997</c:v>
                </c:pt>
                <c:pt idx="6278">
                  <c:v>3.5598784427000001</c:v>
                </c:pt>
                <c:pt idx="6279">
                  <c:v>3.3008180467999999</c:v>
                </c:pt>
                <c:pt idx="6280">
                  <c:v>-7.8072685590999997</c:v>
                </c:pt>
                <c:pt idx="6281">
                  <c:v>-4.2509719754999997</c:v>
                </c:pt>
                <c:pt idx="6282">
                  <c:v>3.6608991250999998</c:v>
                </c:pt>
                <c:pt idx="6283">
                  <c:v>-9.6054225143000007</c:v>
                </c:pt>
                <c:pt idx="6284">
                  <c:v>-5.0469736395</c:v>
                </c:pt>
                <c:pt idx="6285">
                  <c:v>3.2583335018000001</c:v>
                </c:pt>
                <c:pt idx="6286">
                  <c:v>-10.6835625106</c:v>
                </c:pt>
                <c:pt idx="6287">
                  <c:v>4.5988504168000004</c:v>
                </c:pt>
                <c:pt idx="6288">
                  <c:v>2.2926042176000001</c:v>
                </c:pt>
                <c:pt idx="6289">
                  <c:v>3.5064008203000001</c:v>
                </c:pt>
                <c:pt idx="6290">
                  <c:v>-11.014912588</c:v>
                </c:pt>
                <c:pt idx="6291">
                  <c:v>-9.4462566236000001</c:v>
                </c:pt>
                <c:pt idx="6292">
                  <c:v>-10.474542111</c:v>
                </c:pt>
                <c:pt idx="6293">
                  <c:v>-8.4487489937000007</c:v>
                </c:pt>
                <c:pt idx="6294">
                  <c:v>-5.3825591433</c:v>
                </c:pt>
                <c:pt idx="6295">
                  <c:v>0.66713636489999995</c:v>
                </c:pt>
                <c:pt idx="6296">
                  <c:v>-8.3441928583999996</c:v>
                </c:pt>
                <c:pt idx="6297">
                  <c:v>2.0702504445000001</c:v>
                </c:pt>
                <c:pt idx="6298">
                  <c:v>4.4130786837000002</c:v>
                </c:pt>
                <c:pt idx="6299">
                  <c:v>-5.5494062184999997</c:v>
                </c:pt>
                <c:pt idx="6300">
                  <c:v>-8.7386214126000006</c:v>
                </c:pt>
                <c:pt idx="6301">
                  <c:v>-10.198747690999999</c:v>
                </c:pt>
                <c:pt idx="6302">
                  <c:v>3.1244347048000001</c:v>
                </c:pt>
                <c:pt idx="6303">
                  <c:v>3.7023217268000002</c:v>
                </c:pt>
                <c:pt idx="6304">
                  <c:v>2.6159436660000002</c:v>
                </c:pt>
                <c:pt idx="6305">
                  <c:v>-9.7107581612999994</c:v>
                </c:pt>
                <c:pt idx="6306">
                  <c:v>-3.0120050677000001</c:v>
                </c:pt>
                <c:pt idx="6307">
                  <c:v>-9.4128210480999996</c:v>
                </c:pt>
                <c:pt idx="6308">
                  <c:v>3.6008982187999998</c:v>
                </c:pt>
                <c:pt idx="6309">
                  <c:v>1.6387556288</c:v>
                </c:pt>
                <c:pt idx="6310">
                  <c:v>-11.301742346699999</c:v>
                </c:pt>
                <c:pt idx="6311">
                  <c:v>-5.6506536522999999</c:v>
                </c:pt>
                <c:pt idx="6312">
                  <c:v>3.8946609620000001</c:v>
                </c:pt>
                <c:pt idx="6313">
                  <c:v>2.9625321344</c:v>
                </c:pt>
                <c:pt idx="6314">
                  <c:v>-10.0121597279</c:v>
                </c:pt>
                <c:pt idx="6315">
                  <c:v>-4.0474019323999997</c:v>
                </c:pt>
                <c:pt idx="6316">
                  <c:v>-10.9971678498</c:v>
                </c:pt>
                <c:pt idx="6317">
                  <c:v>-5.2885651331999997</c:v>
                </c:pt>
                <c:pt idx="6318">
                  <c:v>-9.4622800944000005</c:v>
                </c:pt>
                <c:pt idx="6319">
                  <c:v>-9.7535737337999997</c:v>
                </c:pt>
                <c:pt idx="6320">
                  <c:v>-9.2735052080999996</c:v>
                </c:pt>
                <c:pt idx="6321">
                  <c:v>3.5202679108999999</c:v>
                </c:pt>
                <c:pt idx="6322">
                  <c:v>-5.1826108701000004</c:v>
                </c:pt>
                <c:pt idx="6323">
                  <c:v>-5.2950211608000002</c:v>
                </c:pt>
                <c:pt idx="6324">
                  <c:v>-11.630806503200001</c:v>
                </c:pt>
                <c:pt idx="6325">
                  <c:v>-5.220666628</c:v>
                </c:pt>
                <c:pt idx="6326">
                  <c:v>-8.9889151990999991</c:v>
                </c:pt>
                <c:pt idx="6327">
                  <c:v>-3.1204589217000001</c:v>
                </c:pt>
                <c:pt idx="6328">
                  <c:v>2.4974862944999998</c:v>
                </c:pt>
                <c:pt idx="6329">
                  <c:v>4.0844396334999997</c:v>
                </c:pt>
                <c:pt idx="6330">
                  <c:v>-11.127658868099999</c:v>
                </c:pt>
                <c:pt idx="6331">
                  <c:v>-5.7204882548000002</c:v>
                </c:pt>
                <c:pt idx="6332">
                  <c:v>-7.8042565383999998</c:v>
                </c:pt>
                <c:pt idx="6333">
                  <c:v>-8.0413019454000008</c:v>
                </c:pt>
                <c:pt idx="6334">
                  <c:v>-5.0223944591</c:v>
                </c:pt>
                <c:pt idx="6335">
                  <c:v>2.9106284202000001</c:v>
                </c:pt>
                <c:pt idx="6336">
                  <c:v>3.8350864116999999</c:v>
                </c:pt>
                <c:pt idx="6337">
                  <c:v>2.4463997234999999</c:v>
                </c:pt>
                <c:pt idx="6338">
                  <c:v>-5.7103361750000001</c:v>
                </c:pt>
                <c:pt idx="6339">
                  <c:v>4.5595721229999997</c:v>
                </c:pt>
                <c:pt idx="6340">
                  <c:v>3.5297618357</c:v>
                </c:pt>
                <c:pt idx="6341">
                  <c:v>-7.9151160569999996</c:v>
                </c:pt>
                <c:pt idx="6342">
                  <c:v>-8.1403062217999995</c:v>
                </c:pt>
                <c:pt idx="6343">
                  <c:v>3.8796820608</c:v>
                </c:pt>
                <c:pt idx="6344">
                  <c:v>2.5702079146000001</c:v>
                </c:pt>
                <c:pt idx="6345">
                  <c:v>-5.0267575043999999</c:v>
                </c:pt>
                <c:pt idx="6346">
                  <c:v>1.1121359083</c:v>
                </c:pt>
                <c:pt idx="6347">
                  <c:v>-4.3447396577999999</c:v>
                </c:pt>
                <c:pt idx="6348">
                  <c:v>-5.9792031402000001</c:v>
                </c:pt>
                <c:pt idx="6349">
                  <c:v>-4.4226043657999998</c:v>
                </c:pt>
                <c:pt idx="6350">
                  <c:v>-9.3145809181000008</c:v>
                </c:pt>
                <c:pt idx="6351">
                  <c:v>5.3086078552</c:v>
                </c:pt>
                <c:pt idx="6352">
                  <c:v>-8.4555691671000002</c:v>
                </c:pt>
                <c:pt idx="6353">
                  <c:v>-5.4042835560000002</c:v>
                </c:pt>
                <c:pt idx="6354">
                  <c:v>-9.1568992689000002</c:v>
                </c:pt>
                <c:pt idx="6355">
                  <c:v>4.3317477580999997</c:v>
                </c:pt>
                <c:pt idx="6356">
                  <c:v>2.0869880029000001</c:v>
                </c:pt>
                <c:pt idx="6357">
                  <c:v>-9.0145970501000008</c:v>
                </c:pt>
                <c:pt idx="6358">
                  <c:v>-6.7332657122999997</c:v>
                </c:pt>
                <c:pt idx="6359">
                  <c:v>-7.6068183806</c:v>
                </c:pt>
                <c:pt idx="6360">
                  <c:v>2.7286234886999998</c:v>
                </c:pt>
                <c:pt idx="6361">
                  <c:v>-4.1839379408999999</c:v>
                </c:pt>
                <c:pt idx="6362">
                  <c:v>-9.8355766423999995</c:v>
                </c:pt>
                <c:pt idx="6363">
                  <c:v>-8.1344259193999999</c:v>
                </c:pt>
                <c:pt idx="6364">
                  <c:v>3.0910899878000002</c:v>
                </c:pt>
                <c:pt idx="6365">
                  <c:v>2.9351851933000002</c:v>
                </c:pt>
                <c:pt idx="6366">
                  <c:v>3.2008105198000001</c:v>
                </c:pt>
                <c:pt idx="6367">
                  <c:v>-4.8407672356000004</c:v>
                </c:pt>
                <c:pt idx="6368">
                  <c:v>4.0570638982</c:v>
                </c:pt>
                <c:pt idx="6369">
                  <c:v>5.8790507138999999</c:v>
                </c:pt>
                <c:pt idx="6370">
                  <c:v>-5.4834714281999997</c:v>
                </c:pt>
                <c:pt idx="6371">
                  <c:v>-5.0603299552000003</c:v>
                </c:pt>
                <c:pt idx="6372">
                  <c:v>-8.3574514519999994</c:v>
                </c:pt>
                <c:pt idx="6373">
                  <c:v>3.0459387039000001</c:v>
                </c:pt>
                <c:pt idx="6374">
                  <c:v>-5.3219198367000002</c:v>
                </c:pt>
                <c:pt idx="6375">
                  <c:v>-5.8049996414000002</c:v>
                </c:pt>
                <c:pt idx="6376">
                  <c:v>2.3103741484000002</c:v>
                </c:pt>
                <c:pt idx="6377">
                  <c:v>4.8185839291999999</c:v>
                </c:pt>
                <c:pt idx="6378">
                  <c:v>-9.0963292708000001</c:v>
                </c:pt>
                <c:pt idx="6379">
                  <c:v>-10.4012343415</c:v>
                </c:pt>
                <c:pt idx="6380">
                  <c:v>-5.5972751733999999</c:v>
                </c:pt>
                <c:pt idx="6381">
                  <c:v>-5.8258523188</c:v>
                </c:pt>
                <c:pt idx="6382">
                  <c:v>3.2264275704999998</c:v>
                </c:pt>
                <c:pt idx="6383">
                  <c:v>-10.134436708000001</c:v>
                </c:pt>
                <c:pt idx="6384">
                  <c:v>1.6924140941000001</c:v>
                </c:pt>
                <c:pt idx="6385">
                  <c:v>-10.427705015600001</c:v>
                </c:pt>
                <c:pt idx="6386">
                  <c:v>-4.3532536341999997</c:v>
                </c:pt>
                <c:pt idx="6387">
                  <c:v>-4.1638007789999998</c:v>
                </c:pt>
                <c:pt idx="6388">
                  <c:v>-4.1324836826000002</c:v>
                </c:pt>
                <c:pt idx="6389">
                  <c:v>2.5332124425</c:v>
                </c:pt>
                <c:pt idx="6390">
                  <c:v>4.1046017037000002</c:v>
                </c:pt>
                <c:pt idx="6391">
                  <c:v>3.4023548691999999</c:v>
                </c:pt>
                <c:pt idx="6392">
                  <c:v>3.9270076521999999</c:v>
                </c:pt>
                <c:pt idx="6393">
                  <c:v>3.5820153773999999</c:v>
                </c:pt>
                <c:pt idx="6394">
                  <c:v>-6.0135586404000003</c:v>
                </c:pt>
                <c:pt idx="6395">
                  <c:v>3.8920004420000001</c:v>
                </c:pt>
                <c:pt idx="6396">
                  <c:v>-4.9779427904000002</c:v>
                </c:pt>
                <c:pt idx="6397">
                  <c:v>-10.294057582500001</c:v>
                </c:pt>
                <c:pt idx="6398">
                  <c:v>-4.6585815828000001</c:v>
                </c:pt>
                <c:pt idx="6399">
                  <c:v>-7.1253598762000001</c:v>
                </c:pt>
                <c:pt idx="6400">
                  <c:v>4.1631665109</c:v>
                </c:pt>
                <c:pt idx="6401">
                  <c:v>4.0056298962000003</c:v>
                </c:pt>
                <c:pt idx="6402">
                  <c:v>-4.8995279654999999</c:v>
                </c:pt>
                <c:pt idx="6403">
                  <c:v>-10.7526038568</c:v>
                </c:pt>
                <c:pt idx="6404">
                  <c:v>3.4284125215999999</c:v>
                </c:pt>
                <c:pt idx="6405">
                  <c:v>-9.8572429399000008</c:v>
                </c:pt>
                <c:pt idx="6406">
                  <c:v>3.6426514692</c:v>
                </c:pt>
                <c:pt idx="6407">
                  <c:v>-5.6344869254000001</c:v>
                </c:pt>
                <c:pt idx="6408">
                  <c:v>-7.9236769759000003</c:v>
                </c:pt>
                <c:pt idx="6409">
                  <c:v>-9.9984914702999994</c:v>
                </c:pt>
                <c:pt idx="6410">
                  <c:v>-4.9429355293999997</c:v>
                </c:pt>
                <c:pt idx="6411">
                  <c:v>-3.9562185826</c:v>
                </c:pt>
                <c:pt idx="6412">
                  <c:v>-6.9001553631999997</c:v>
                </c:pt>
                <c:pt idx="6413">
                  <c:v>-7.2741458306000002</c:v>
                </c:pt>
                <c:pt idx="6414">
                  <c:v>3.6457165696999998</c:v>
                </c:pt>
                <c:pt idx="6415">
                  <c:v>3.5068229566000002</c:v>
                </c:pt>
                <c:pt idx="6416">
                  <c:v>3.5610435594999998</c:v>
                </c:pt>
                <c:pt idx="6417">
                  <c:v>4.2444511341000002</c:v>
                </c:pt>
                <c:pt idx="6418">
                  <c:v>-9.2736373387000004</c:v>
                </c:pt>
                <c:pt idx="6419">
                  <c:v>-5.8157688417999998</c:v>
                </c:pt>
                <c:pt idx="6420">
                  <c:v>-4.9202800070999997</c:v>
                </c:pt>
                <c:pt idx="6421">
                  <c:v>-6.0187599543000001</c:v>
                </c:pt>
                <c:pt idx="6422">
                  <c:v>3.2187187298</c:v>
                </c:pt>
                <c:pt idx="6423">
                  <c:v>3.7684811923999999</c:v>
                </c:pt>
                <c:pt idx="6424">
                  <c:v>-10.128374601999999</c:v>
                </c:pt>
                <c:pt idx="6425">
                  <c:v>-8.4709779692999998</c:v>
                </c:pt>
                <c:pt idx="6426">
                  <c:v>-5.0389662906000003</c:v>
                </c:pt>
                <c:pt idx="6427">
                  <c:v>-5.3582335723999996</c:v>
                </c:pt>
                <c:pt idx="6428">
                  <c:v>-4.1992788647000001</c:v>
                </c:pt>
                <c:pt idx="6429">
                  <c:v>-7.1625775003000003</c:v>
                </c:pt>
                <c:pt idx="6430">
                  <c:v>-5.0962742289999996</c:v>
                </c:pt>
                <c:pt idx="6431">
                  <c:v>3.9613258709000001</c:v>
                </c:pt>
                <c:pt idx="6432">
                  <c:v>3.0895384501000001</c:v>
                </c:pt>
                <c:pt idx="6433">
                  <c:v>-8.9212199950999995</c:v>
                </c:pt>
                <c:pt idx="6434">
                  <c:v>-11.2014018048</c:v>
                </c:pt>
                <c:pt idx="6435">
                  <c:v>-10.0761496707</c:v>
                </c:pt>
                <c:pt idx="6436">
                  <c:v>2.7917309257</c:v>
                </c:pt>
                <c:pt idx="6437">
                  <c:v>-9.4322662751999999</c:v>
                </c:pt>
                <c:pt idx="6438">
                  <c:v>3.9906222125999999</c:v>
                </c:pt>
                <c:pt idx="6439">
                  <c:v>2.9847607271999999</c:v>
                </c:pt>
                <c:pt idx="6440">
                  <c:v>3.0597629476999999</c:v>
                </c:pt>
                <c:pt idx="6441">
                  <c:v>-11.296708776999999</c:v>
                </c:pt>
                <c:pt idx="6442">
                  <c:v>-5.6766238676</c:v>
                </c:pt>
                <c:pt idx="6443">
                  <c:v>-6.700119741</c:v>
                </c:pt>
                <c:pt idx="6444">
                  <c:v>2.0590651756999998</c:v>
                </c:pt>
                <c:pt idx="6445">
                  <c:v>3.3599836276000001</c:v>
                </c:pt>
                <c:pt idx="6446">
                  <c:v>-9.7011966276999999</c:v>
                </c:pt>
                <c:pt idx="6447">
                  <c:v>-4.7743341367000003</c:v>
                </c:pt>
                <c:pt idx="6448">
                  <c:v>-7.9992507776000004</c:v>
                </c:pt>
                <c:pt idx="6449">
                  <c:v>4.1200686601000003</c:v>
                </c:pt>
                <c:pt idx="6450">
                  <c:v>-7.1409985973000003</c:v>
                </c:pt>
                <c:pt idx="6451">
                  <c:v>0.99215411040000001</c:v>
                </c:pt>
                <c:pt idx="6452">
                  <c:v>-9.3672092441999997</c:v>
                </c:pt>
                <c:pt idx="6453">
                  <c:v>-8.7623517225000001</c:v>
                </c:pt>
                <c:pt idx="6454">
                  <c:v>-9.9529234323000004</c:v>
                </c:pt>
                <c:pt idx="6455">
                  <c:v>5.7747550513999997</c:v>
                </c:pt>
                <c:pt idx="6456">
                  <c:v>3.1600133893</c:v>
                </c:pt>
                <c:pt idx="6457">
                  <c:v>-4.3651192748999996</c:v>
                </c:pt>
                <c:pt idx="6458">
                  <c:v>-8.3184639273999998</c:v>
                </c:pt>
                <c:pt idx="6459">
                  <c:v>2.7341544941000002</c:v>
                </c:pt>
                <c:pt idx="6460">
                  <c:v>-6.9827380852000003</c:v>
                </c:pt>
                <c:pt idx="6461">
                  <c:v>-7.9501160925000001</c:v>
                </c:pt>
                <c:pt idx="6462">
                  <c:v>4.3050182490999997</c:v>
                </c:pt>
                <c:pt idx="6463">
                  <c:v>3.3375301697999999</c:v>
                </c:pt>
                <c:pt idx="6464">
                  <c:v>-7.9250429066999999</c:v>
                </c:pt>
                <c:pt idx="6465">
                  <c:v>3.6791353308999999</c:v>
                </c:pt>
                <c:pt idx="6466">
                  <c:v>-9.7066938674000003</c:v>
                </c:pt>
                <c:pt idx="6467">
                  <c:v>-5.6829009054000004</c:v>
                </c:pt>
                <c:pt idx="6468">
                  <c:v>3.9554461834999999</c:v>
                </c:pt>
                <c:pt idx="6469">
                  <c:v>-9.7212151280000008</c:v>
                </c:pt>
                <c:pt idx="6470">
                  <c:v>-10.0392014645</c:v>
                </c:pt>
                <c:pt idx="6471">
                  <c:v>-9.5448151903999996</c:v>
                </c:pt>
                <c:pt idx="6472">
                  <c:v>-9.7596920717</c:v>
                </c:pt>
                <c:pt idx="6473">
                  <c:v>4.2339711190999996</c:v>
                </c:pt>
                <c:pt idx="6474">
                  <c:v>-4.5569225766999999</c:v>
                </c:pt>
                <c:pt idx="6475">
                  <c:v>-5.3200855367999997</c:v>
                </c:pt>
                <c:pt idx="6476">
                  <c:v>2.9150060020000002</c:v>
                </c:pt>
                <c:pt idx="6477">
                  <c:v>-6.5946764584000004</c:v>
                </c:pt>
                <c:pt idx="6478">
                  <c:v>-3.5977202936000001</c:v>
                </c:pt>
                <c:pt idx="6479">
                  <c:v>-4.5531913565000002</c:v>
                </c:pt>
                <c:pt idx="6480">
                  <c:v>-10.4189817072</c:v>
                </c:pt>
                <c:pt idx="6481">
                  <c:v>-7.6275528631</c:v>
                </c:pt>
                <c:pt idx="6482">
                  <c:v>-9.8413115744000006</c:v>
                </c:pt>
                <c:pt idx="6483">
                  <c:v>3.1822706975999999</c:v>
                </c:pt>
                <c:pt idx="6484">
                  <c:v>3.8111690212</c:v>
                </c:pt>
                <c:pt idx="6485">
                  <c:v>-4.7037695576000003</c:v>
                </c:pt>
                <c:pt idx="6486">
                  <c:v>4.2430018644</c:v>
                </c:pt>
                <c:pt idx="6487">
                  <c:v>-5.9564435637999997</c:v>
                </c:pt>
                <c:pt idx="6488">
                  <c:v>-3.9168075758000001</c:v>
                </c:pt>
                <c:pt idx="6489">
                  <c:v>-8.9401119145999992</c:v>
                </c:pt>
                <c:pt idx="6490">
                  <c:v>2.6162055587999999</c:v>
                </c:pt>
                <c:pt idx="6491">
                  <c:v>-3.5108862582000002</c:v>
                </c:pt>
                <c:pt idx="6492">
                  <c:v>-10.310262116500001</c:v>
                </c:pt>
                <c:pt idx="6493">
                  <c:v>4.4165059067000003</c:v>
                </c:pt>
                <c:pt idx="6494">
                  <c:v>2.9585806726000001</c:v>
                </c:pt>
                <c:pt idx="6495">
                  <c:v>4.9857487902999997</c:v>
                </c:pt>
                <c:pt idx="6496">
                  <c:v>3.3731044862999999</c:v>
                </c:pt>
                <c:pt idx="6497">
                  <c:v>3.4556693479999998</c:v>
                </c:pt>
                <c:pt idx="6498">
                  <c:v>-5.5773795011000002</c:v>
                </c:pt>
                <c:pt idx="6499">
                  <c:v>-4.8883333963000002</c:v>
                </c:pt>
                <c:pt idx="6500">
                  <c:v>2.1654251359000001</c:v>
                </c:pt>
                <c:pt idx="6501">
                  <c:v>3.1141739758</c:v>
                </c:pt>
                <c:pt idx="6502">
                  <c:v>-4.7906318071999996</c:v>
                </c:pt>
                <c:pt idx="6503">
                  <c:v>-9.0169399940999995</c:v>
                </c:pt>
                <c:pt idx="6504">
                  <c:v>-8.0296575864000008</c:v>
                </c:pt>
                <c:pt idx="6505">
                  <c:v>4.4546489556999997</c:v>
                </c:pt>
                <c:pt idx="6506">
                  <c:v>-4.4619551922999996</c:v>
                </c:pt>
                <c:pt idx="6507">
                  <c:v>-6.1928462262000004</c:v>
                </c:pt>
                <c:pt idx="6508">
                  <c:v>2.4038942888000001</c:v>
                </c:pt>
                <c:pt idx="6509">
                  <c:v>-7.9240386688999997</c:v>
                </c:pt>
                <c:pt idx="6510">
                  <c:v>-8.4515185425000006</c:v>
                </c:pt>
                <c:pt idx="6511">
                  <c:v>3.7670132130999998</c:v>
                </c:pt>
                <c:pt idx="6512">
                  <c:v>5.5257898134000003</c:v>
                </c:pt>
                <c:pt idx="6513">
                  <c:v>3.727628744</c:v>
                </c:pt>
                <c:pt idx="6514">
                  <c:v>-10.032418317899999</c:v>
                </c:pt>
                <c:pt idx="6515">
                  <c:v>5.0817101167000001</c:v>
                </c:pt>
                <c:pt idx="6516">
                  <c:v>2.9727364563999998</c:v>
                </c:pt>
                <c:pt idx="6517">
                  <c:v>3.2052796557000001</c:v>
                </c:pt>
                <c:pt idx="6518">
                  <c:v>-5.2446399053999997</c:v>
                </c:pt>
                <c:pt idx="6519">
                  <c:v>-8.8460187279000007</c:v>
                </c:pt>
                <c:pt idx="6520">
                  <c:v>-5.1635281556999999</c:v>
                </c:pt>
                <c:pt idx="6521">
                  <c:v>-9.9037057905000001</c:v>
                </c:pt>
                <c:pt idx="6522">
                  <c:v>-10.7836198605</c:v>
                </c:pt>
                <c:pt idx="6523">
                  <c:v>-10.1106672234</c:v>
                </c:pt>
                <c:pt idx="6524">
                  <c:v>3.8675963746000002</c:v>
                </c:pt>
                <c:pt idx="6525">
                  <c:v>-4.0573847090999999</c:v>
                </c:pt>
                <c:pt idx="6526">
                  <c:v>1.4671696471</c:v>
                </c:pt>
                <c:pt idx="6527">
                  <c:v>-8.5522418857000009</c:v>
                </c:pt>
                <c:pt idx="6528">
                  <c:v>-4.3836408194000001</c:v>
                </c:pt>
                <c:pt idx="6529">
                  <c:v>-9.2619590289999998</c:v>
                </c:pt>
                <c:pt idx="6530">
                  <c:v>3.6092425325000002</c:v>
                </c:pt>
                <c:pt idx="6531">
                  <c:v>3.3435452083000001</c:v>
                </c:pt>
                <c:pt idx="6532">
                  <c:v>-7.7790772581000001</c:v>
                </c:pt>
                <c:pt idx="6533">
                  <c:v>-5.3281913475999998</c:v>
                </c:pt>
                <c:pt idx="6534">
                  <c:v>4.6439027053000004</c:v>
                </c:pt>
                <c:pt idx="6535">
                  <c:v>2.3225346897999999</c:v>
                </c:pt>
                <c:pt idx="6536">
                  <c:v>-8.8823970811000006</c:v>
                </c:pt>
                <c:pt idx="6537">
                  <c:v>3.4769877744</c:v>
                </c:pt>
                <c:pt idx="6538">
                  <c:v>-10.015320339200001</c:v>
                </c:pt>
                <c:pt idx="6539">
                  <c:v>-9.9699432973000004</c:v>
                </c:pt>
                <c:pt idx="6540">
                  <c:v>-10.0241160304</c:v>
                </c:pt>
                <c:pt idx="6541">
                  <c:v>-4.0983489179000001</c:v>
                </c:pt>
                <c:pt idx="6542">
                  <c:v>-4.2581669105</c:v>
                </c:pt>
                <c:pt idx="6543">
                  <c:v>-10.010825309399999</c:v>
                </c:pt>
                <c:pt idx="6544">
                  <c:v>-6.1246947886000003</c:v>
                </c:pt>
                <c:pt idx="6545">
                  <c:v>-7.0475630158999998</c:v>
                </c:pt>
                <c:pt idx="6546">
                  <c:v>-4.7811737783000003</c:v>
                </c:pt>
                <c:pt idx="6547">
                  <c:v>3.9008174288999999</c:v>
                </c:pt>
                <c:pt idx="6548">
                  <c:v>-8.0151492585999993</c:v>
                </c:pt>
                <c:pt idx="6549">
                  <c:v>3.0133467611000002</c:v>
                </c:pt>
                <c:pt idx="6550">
                  <c:v>-4.3265163888</c:v>
                </c:pt>
                <c:pt idx="6551">
                  <c:v>3.4317086274999999</c:v>
                </c:pt>
                <c:pt idx="6552">
                  <c:v>-5.5883478298</c:v>
                </c:pt>
                <c:pt idx="6553">
                  <c:v>-5.2151329884999997</c:v>
                </c:pt>
                <c:pt idx="6554">
                  <c:v>-3.9944230133</c:v>
                </c:pt>
                <c:pt idx="6555">
                  <c:v>-5.3905888188000004</c:v>
                </c:pt>
                <c:pt idx="6556">
                  <c:v>-6.7813028299999996</c:v>
                </c:pt>
                <c:pt idx="6557">
                  <c:v>-8.9364813990999998</c:v>
                </c:pt>
                <c:pt idx="6558">
                  <c:v>-8.9707731014000007</c:v>
                </c:pt>
                <c:pt idx="6559">
                  <c:v>-11.066631582699999</c:v>
                </c:pt>
                <c:pt idx="6560">
                  <c:v>-8.5255075104000007</c:v>
                </c:pt>
                <c:pt idx="6561">
                  <c:v>2.8051109663</c:v>
                </c:pt>
                <c:pt idx="6562">
                  <c:v>-9.8817171349000006</c:v>
                </c:pt>
                <c:pt idx="6563">
                  <c:v>-8.7467863784999995</c:v>
                </c:pt>
                <c:pt idx="6564">
                  <c:v>-10.007782603200001</c:v>
                </c:pt>
                <c:pt idx="6565">
                  <c:v>-4.5718886977000004</c:v>
                </c:pt>
                <c:pt idx="6566">
                  <c:v>-4.2945635479000002</c:v>
                </c:pt>
                <c:pt idx="6567">
                  <c:v>-4.3809567997999999</c:v>
                </c:pt>
                <c:pt idx="6568">
                  <c:v>-3.5164154074999998</c:v>
                </c:pt>
                <c:pt idx="6569">
                  <c:v>-5.5684922881999999</c:v>
                </c:pt>
                <c:pt idx="6570">
                  <c:v>-4.5229676163999999</c:v>
                </c:pt>
                <c:pt idx="6571">
                  <c:v>-4.4431365593000001</c:v>
                </c:pt>
                <c:pt idx="6572">
                  <c:v>-7.8768262830999998</c:v>
                </c:pt>
                <c:pt idx="6573">
                  <c:v>-5.6671523774999999</c:v>
                </c:pt>
                <c:pt idx="6574">
                  <c:v>1.2401204549</c:v>
                </c:pt>
                <c:pt idx="6575">
                  <c:v>-6.067829702</c:v>
                </c:pt>
                <c:pt idx="6576">
                  <c:v>-9.4322721597000001</c:v>
                </c:pt>
                <c:pt idx="6577">
                  <c:v>-4.2613682650999998</c:v>
                </c:pt>
                <c:pt idx="6578">
                  <c:v>-8.9731027173999998</c:v>
                </c:pt>
                <c:pt idx="6579">
                  <c:v>-4.9454762264000003</c:v>
                </c:pt>
                <c:pt idx="6580">
                  <c:v>-3.7592637661000001</c:v>
                </c:pt>
                <c:pt idx="6581">
                  <c:v>2.4567898024999999</c:v>
                </c:pt>
                <c:pt idx="6582">
                  <c:v>-9.7569164667999999</c:v>
                </c:pt>
                <c:pt idx="6583">
                  <c:v>-9.5380212516</c:v>
                </c:pt>
                <c:pt idx="6584">
                  <c:v>-5.0216723644999997</c:v>
                </c:pt>
                <c:pt idx="6585">
                  <c:v>-4.8544878726</c:v>
                </c:pt>
                <c:pt idx="6586">
                  <c:v>4.0047271246999996</c:v>
                </c:pt>
                <c:pt idx="6587">
                  <c:v>3.9821943707999998</c:v>
                </c:pt>
                <c:pt idx="6588">
                  <c:v>3.4596090276</c:v>
                </c:pt>
                <c:pt idx="6589">
                  <c:v>3.2755300713</c:v>
                </c:pt>
                <c:pt idx="6590">
                  <c:v>-3.7763007252</c:v>
                </c:pt>
                <c:pt idx="6591">
                  <c:v>2.8549630564999999</c:v>
                </c:pt>
                <c:pt idx="6592">
                  <c:v>3.0080885535999999</c:v>
                </c:pt>
                <c:pt idx="6593">
                  <c:v>1.9323619778000001</c:v>
                </c:pt>
                <c:pt idx="6594">
                  <c:v>-8.3673608688000005</c:v>
                </c:pt>
                <c:pt idx="6595">
                  <c:v>4.7555381808000003</c:v>
                </c:pt>
                <c:pt idx="6596">
                  <c:v>-4.6513133236000002</c:v>
                </c:pt>
                <c:pt idx="6597">
                  <c:v>-8.3571393525000008</c:v>
                </c:pt>
                <c:pt idx="6598">
                  <c:v>-5.7070019767</c:v>
                </c:pt>
                <c:pt idx="6599">
                  <c:v>-9.2357074633000007</c:v>
                </c:pt>
                <c:pt idx="6600">
                  <c:v>-11.009365645200001</c:v>
                </c:pt>
                <c:pt idx="6601">
                  <c:v>2.4417283368999998</c:v>
                </c:pt>
                <c:pt idx="6602">
                  <c:v>-5.4822063518000004</c:v>
                </c:pt>
                <c:pt idx="6603">
                  <c:v>-4.5822829574000004</c:v>
                </c:pt>
                <c:pt idx="6604">
                  <c:v>-5.6424622228999999</c:v>
                </c:pt>
                <c:pt idx="6605">
                  <c:v>-10.514098070499999</c:v>
                </c:pt>
                <c:pt idx="6606">
                  <c:v>-10.2138004647</c:v>
                </c:pt>
                <c:pt idx="6607">
                  <c:v>-9.3593017686</c:v>
                </c:pt>
                <c:pt idx="6608">
                  <c:v>2.9054694543999999</c:v>
                </c:pt>
                <c:pt idx="6609">
                  <c:v>3.4671773214999999</c:v>
                </c:pt>
                <c:pt idx="6610">
                  <c:v>3.3529041389000001</c:v>
                </c:pt>
                <c:pt idx="6611">
                  <c:v>-8.2463926322999992</c:v>
                </c:pt>
                <c:pt idx="6612">
                  <c:v>4.2975548645000003</c:v>
                </c:pt>
                <c:pt idx="6613">
                  <c:v>-4.0393349631</c:v>
                </c:pt>
                <c:pt idx="6614">
                  <c:v>1.6545971316000001</c:v>
                </c:pt>
                <c:pt idx="6615">
                  <c:v>-4.2053390481999999</c:v>
                </c:pt>
                <c:pt idx="6616">
                  <c:v>-4.1214309452000002</c:v>
                </c:pt>
                <c:pt idx="6617">
                  <c:v>2.5561342413000001</c:v>
                </c:pt>
                <c:pt idx="6618">
                  <c:v>-10.3186980121</c:v>
                </c:pt>
                <c:pt idx="6619">
                  <c:v>-4.1448943281000004</c:v>
                </c:pt>
                <c:pt idx="6620">
                  <c:v>4.6823244121999998</c:v>
                </c:pt>
                <c:pt idx="6621">
                  <c:v>3.1246084999999999</c:v>
                </c:pt>
                <c:pt idx="6622">
                  <c:v>-9.0271013689000004</c:v>
                </c:pt>
                <c:pt idx="6623">
                  <c:v>-5.6291646298</c:v>
                </c:pt>
                <c:pt idx="6624">
                  <c:v>-4.6966524168000001</c:v>
                </c:pt>
                <c:pt idx="6625">
                  <c:v>-4.3226317433999997</c:v>
                </c:pt>
                <c:pt idx="6626">
                  <c:v>-4.4575680680999996</c:v>
                </c:pt>
                <c:pt idx="6627">
                  <c:v>2.3261496536999999</c:v>
                </c:pt>
                <c:pt idx="6628">
                  <c:v>-10.3522530539</c:v>
                </c:pt>
                <c:pt idx="6629">
                  <c:v>-5.5019387179999999</c:v>
                </c:pt>
                <c:pt idx="6630">
                  <c:v>-1.8341272084</c:v>
                </c:pt>
                <c:pt idx="6631">
                  <c:v>-9.7818927453000004</c:v>
                </c:pt>
                <c:pt idx="6632">
                  <c:v>-10.4885329542</c:v>
                </c:pt>
                <c:pt idx="6633">
                  <c:v>-4.3493079574999998</c:v>
                </c:pt>
                <c:pt idx="6634">
                  <c:v>-9.2116379422999994</c:v>
                </c:pt>
                <c:pt idx="6635">
                  <c:v>1.1630097986000001</c:v>
                </c:pt>
                <c:pt idx="6636">
                  <c:v>-4.9279414567000002</c:v>
                </c:pt>
                <c:pt idx="6637">
                  <c:v>-10.1648442966</c:v>
                </c:pt>
                <c:pt idx="6638">
                  <c:v>1.7052312127</c:v>
                </c:pt>
                <c:pt idx="6639">
                  <c:v>-9.2431836061000006</c:v>
                </c:pt>
                <c:pt idx="6640">
                  <c:v>-4.3345976909999999</c:v>
                </c:pt>
                <c:pt idx="6641">
                  <c:v>-10.200283602300001</c:v>
                </c:pt>
                <c:pt idx="6642">
                  <c:v>-4.8936910621000003</c:v>
                </c:pt>
                <c:pt idx="6643">
                  <c:v>-4.1319289093</c:v>
                </c:pt>
                <c:pt idx="6644">
                  <c:v>-4.3086026271</c:v>
                </c:pt>
                <c:pt idx="6645">
                  <c:v>2.8219298233000001</c:v>
                </c:pt>
                <c:pt idx="6646">
                  <c:v>-9.8782424290000002</c:v>
                </c:pt>
                <c:pt idx="6647">
                  <c:v>-8.4703600158000008</c:v>
                </c:pt>
                <c:pt idx="6648">
                  <c:v>-4.3594648414000003</c:v>
                </c:pt>
                <c:pt idx="6649">
                  <c:v>2.8494122393999999</c:v>
                </c:pt>
                <c:pt idx="6650">
                  <c:v>-10.784095840000001</c:v>
                </c:pt>
                <c:pt idx="6651">
                  <c:v>1.3512700297</c:v>
                </c:pt>
                <c:pt idx="6652">
                  <c:v>1.8984711599999999</c:v>
                </c:pt>
                <c:pt idx="6653">
                  <c:v>-5.8582861613999997</c:v>
                </c:pt>
                <c:pt idx="6654">
                  <c:v>-4.8294755823999997</c:v>
                </c:pt>
                <c:pt idx="6655">
                  <c:v>-9.7943405068999994</c:v>
                </c:pt>
                <c:pt idx="6656">
                  <c:v>-10.386354598</c:v>
                </c:pt>
                <c:pt idx="6657">
                  <c:v>-9.6375988963000001</c:v>
                </c:pt>
                <c:pt idx="6658">
                  <c:v>-9.3931948290000005</c:v>
                </c:pt>
                <c:pt idx="6659">
                  <c:v>-6.0415004760000004</c:v>
                </c:pt>
                <c:pt idx="6660">
                  <c:v>3.8413775465</c:v>
                </c:pt>
                <c:pt idx="6661">
                  <c:v>-9.4759249834000006</c:v>
                </c:pt>
                <c:pt idx="6662">
                  <c:v>-9.3631244960999993</c:v>
                </c:pt>
                <c:pt idx="6663">
                  <c:v>3.2420170791</c:v>
                </c:pt>
                <c:pt idx="6664">
                  <c:v>-3.7214217264</c:v>
                </c:pt>
                <c:pt idx="6665">
                  <c:v>-10.718095994600001</c:v>
                </c:pt>
                <c:pt idx="6666">
                  <c:v>2.2538133218</c:v>
                </c:pt>
                <c:pt idx="6667">
                  <c:v>-8.0860928575000006</c:v>
                </c:pt>
                <c:pt idx="6668">
                  <c:v>-11.264689651099999</c:v>
                </c:pt>
                <c:pt idx="6669">
                  <c:v>3.2261578160000002</c:v>
                </c:pt>
                <c:pt idx="6670">
                  <c:v>-10.1575486244</c:v>
                </c:pt>
                <c:pt idx="6671">
                  <c:v>3.4979007141</c:v>
                </c:pt>
                <c:pt idx="6672">
                  <c:v>2.7397971659999998</c:v>
                </c:pt>
                <c:pt idx="6673">
                  <c:v>-10.807690065799999</c:v>
                </c:pt>
                <c:pt idx="6674">
                  <c:v>3.8095377335</c:v>
                </c:pt>
                <c:pt idx="6675">
                  <c:v>-9.6268869480999992</c:v>
                </c:pt>
                <c:pt idx="6676">
                  <c:v>-10.1750228824</c:v>
                </c:pt>
                <c:pt idx="6677">
                  <c:v>-6.5856057884999997</c:v>
                </c:pt>
                <c:pt idx="6678">
                  <c:v>3.8031568944999998</c:v>
                </c:pt>
                <c:pt idx="6679">
                  <c:v>1.7603365845000001</c:v>
                </c:pt>
                <c:pt idx="6680">
                  <c:v>-4.7336338718000004</c:v>
                </c:pt>
                <c:pt idx="6681">
                  <c:v>-6.5743059483000001</c:v>
                </c:pt>
                <c:pt idx="6682">
                  <c:v>-4.6791429645999996</c:v>
                </c:pt>
                <c:pt idx="6683">
                  <c:v>-5.3764790721000004</c:v>
                </c:pt>
                <c:pt idx="6684">
                  <c:v>-3.6580543542999999</c:v>
                </c:pt>
                <c:pt idx="6685">
                  <c:v>-8.1655149237</c:v>
                </c:pt>
                <c:pt idx="6686">
                  <c:v>-4.5831341605000002</c:v>
                </c:pt>
                <c:pt idx="6687">
                  <c:v>4.3855948981999999</c:v>
                </c:pt>
                <c:pt idx="6688">
                  <c:v>-8.4037225979999999</c:v>
                </c:pt>
                <c:pt idx="6689">
                  <c:v>1.8790665021999999</c:v>
                </c:pt>
                <c:pt idx="6690">
                  <c:v>-9.0143636083000001</c:v>
                </c:pt>
                <c:pt idx="6691">
                  <c:v>-5.2155013222999997</c:v>
                </c:pt>
                <c:pt idx="6692">
                  <c:v>-4.2564401349000001</c:v>
                </c:pt>
                <c:pt idx="6693">
                  <c:v>-9.3457543790000006</c:v>
                </c:pt>
                <c:pt idx="6694">
                  <c:v>-8.0462014122000003</c:v>
                </c:pt>
                <c:pt idx="6695">
                  <c:v>-8.5410090308999997</c:v>
                </c:pt>
                <c:pt idx="6696">
                  <c:v>-11.348608760999999</c:v>
                </c:pt>
                <c:pt idx="6697">
                  <c:v>3.7356946415999999</c:v>
                </c:pt>
                <c:pt idx="6698">
                  <c:v>3.8345301868999999</c:v>
                </c:pt>
                <c:pt idx="6699">
                  <c:v>-6.4140731430000004</c:v>
                </c:pt>
                <c:pt idx="6700">
                  <c:v>-9.7665017731999999</c:v>
                </c:pt>
                <c:pt idx="6701">
                  <c:v>-9.0320052452000006</c:v>
                </c:pt>
                <c:pt idx="6702">
                  <c:v>-9.1299543854999996</c:v>
                </c:pt>
                <c:pt idx="6703">
                  <c:v>4.2283081313000004</c:v>
                </c:pt>
                <c:pt idx="6704">
                  <c:v>3.3206309483999998</c:v>
                </c:pt>
                <c:pt idx="6705">
                  <c:v>-8.2891943299000008</c:v>
                </c:pt>
                <c:pt idx="6706">
                  <c:v>-9.1546913274000001</c:v>
                </c:pt>
                <c:pt idx="6707">
                  <c:v>-9.5164952554000006</c:v>
                </c:pt>
                <c:pt idx="6708">
                  <c:v>2.2074103689000002</c:v>
                </c:pt>
                <c:pt idx="6709">
                  <c:v>-7.7746612435999998</c:v>
                </c:pt>
                <c:pt idx="6710">
                  <c:v>2.0755936685999998</c:v>
                </c:pt>
                <c:pt idx="6711">
                  <c:v>-9.5101833729000003</c:v>
                </c:pt>
                <c:pt idx="6712">
                  <c:v>-6.1315512712000002</c:v>
                </c:pt>
                <c:pt idx="6713">
                  <c:v>-9.9730126037000009</c:v>
                </c:pt>
                <c:pt idx="6714">
                  <c:v>3.1430591684000002</c:v>
                </c:pt>
                <c:pt idx="6715">
                  <c:v>3.6436637594999999</c:v>
                </c:pt>
                <c:pt idx="6716">
                  <c:v>-4.7043132478</c:v>
                </c:pt>
                <c:pt idx="6717">
                  <c:v>3.980847695</c:v>
                </c:pt>
                <c:pt idx="6718">
                  <c:v>3.5234389840000002</c:v>
                </c:pt>
                <c:pt idx="6719">
                  <c:v>2.9249565636999999</c:v>
                </c:pt>
                <c:pt idx="6720">
                  <c:v>3.0969742669999998</c:v>
                </c:pt>
                <c:pt idx="6721">
                  <c:v>3.5783671968999999</c:v>
                </c:pt>
                <c:pt idx="6722">
                  <c:v>-11.839827274199999</c:v>
                </c:pt>
                <c:pt idx="6723">
                  <c:v>2.3786847475999999</c:v>
                </c:pt>
                <c:pt idx="6724">
                  <c:v>-9.1241979018000006</c:v>
                </c:pt>
                <c:pt idx="6725">
                  <c:v>4.4158296560999997</c:v>
                </c:pt>
                <c:pt idx="6726">
                  <c:v>-5.4644521358000002</c:v>
                </c:pt>
                <c:pt idx="6727">
                  <c:v>-9.9442921297000009</c:v>
                </c:pt>
                <c:pt idx="6728">
                  <c:v>3.2182031726</c:v>
                </c:pt>
                <c:pt idx="6729">
                  <c:v>2.8318005424999999</c:v>
                </c:pt>
                <c:pt idx="6730">
                  <c:v>-8.5949763487999995</c:v>
                </c:pt>
                <c:pt idx="6731">
                  <c:v>3.3763167354000001</c:v>
                </c:pt>
                <c:pt idx="6732">
                  <c:v>-9.6976931146999998</c:v>
                </c:pt>
                <c:pt idx="6733">
                  <c:v>-5.8016253032999998</c:v>
                </c:pt>
                <c:pt idx="6734">
                  <c:v>1.4151531532999999</c:v>
                </c:pt>
                <c:pt idx="6735">
                  <c:v>-4.8901698558</c:v>
                </c:pt>
                <c:pt idx="6736">
                  <c:v>-4.9465343991999999</c:v>
                </c:pt>
                <c:pt idx="6737">
                  <c:v>-8.7782982470000004</c:v>
                </c:pt>
                <c:pt idx="6738">
                  <c:v>-5.5851537025000004</c:v>
                </c:pt>
                <c:pt idx="6739">
                  <c:v>-4.9565863464</c:v>
                </c:pt>
                <c:pt idx="6740">
                  <c:v>3.0816355958999999</c:v>
                </c:pt>
                <c:pt idx="6741">
                  <c:v>-11.769408069300001</c:v>
                </c:pt>
                <c:pt idx="6742">
                  <c:v>-8.7973224175000002</c:v>
                </c:pt>
                <c:pt idx="6743">
                  <c:v>-4.9664885261</c:v>
                </c:pt>
                <c:pt idx="6744">
                  <c:v>-10.163473569100001</c:v>
                </c:pt>
                <c:pt idx="6745">
                  <c:v>-3.9574460734999999</c:v>
                </c:pt>
                <c:pt idx="6746">
                  <c:v>4.1901519007000001</c:v>
                </c:pt>
                <c:pt idx="6747">
                  <c:v>-5.3315416997999998</c:v>
                </c:pt>
                <c:pt idx="6748">
                  <c:v>2.7374288733999999</c:v>
                </c:pt>
                <c:pt idx="6749">
                  <c:v>-9.7722333256000002</c:v>
                </c:pt>
                <c:pt idx="6750">
                  <c:v>1.7187053135999999</c:v>
                </c:pt>
                <c:pt idx="6751">
                  <c:v>1.6802851325999999</c:v>
                </c:pt>
                <c:pt idx="6752">
                  <c:v>4.4527080811999999</c:v>
                </c:pt>
                <c:pt idx="6753">
                  <c:v>-4.8594974984999997</c:v>
                </c:pt>
                <c:pt idx="6754">
                  <c:v>-5.2949628306000003</c:v>
                </c:pt>
                <c:pt idx="6755">
                  <c:v>-6.0477540369999998</c:v>
                </c:pt>
                <c:pt idx="6756">
                  <c:v>-6.4667075759000001</c:v>
                </c:pt>
                <c:pt idx="6757">
                  <c:v>-5.9262813506000001</c:v>
                </c:pt>
                <c:pt idx="6758">
                  <c:v>-4.2767108614999998</c:v>
                </c:pt>
                <c:pt idx="6759">
                  <c:v>-6.7260799846000001</c:v>
                </c:pt>
                <c:pt idx="6760">
                  <c:v>-9.3749263833000001</c:v>
                </c:pt>
                <c:pt idx="6761">
                  <c:v>-3.9112464339000002</c:v>
                </c:pt>
                <c:pt idx="6762">
                  <c:v>-10.038144172699999</c:v>
                </c:pt>
                <c:pt idx="6763">
                  <c:v>-6.8348331632999999</c:v>
                </c:pt>
                <c:pt idx="6764">
                  <c:v>-4.4734200528999999</c:v>
                </c:pt>
                <c:pt idx="6765">
                  <c:v>3.5811844573</c:v>
                </c:pt>
                <c:pt idx="6766">
                  <c:v>-4.9438797437000002</c:v>
                </c:pt>
                <c:pt idx="6767">
                  <c:v>3.2289920598999999</c:v>
                </c:pt>
                <c:pt idx="6768">
                  <c:v>-9.5100696156000009</c:v>
                </c:pt>
                <c:pt idx="6769">
                  <c:v>2.8915426581000001</c:v>
                </c:pt>
                <c:pt idx="6770">
                  <c:v>2.5095903947</c:v>
                </c:pt>
                <c:pt idx="6771">
                  <c:v>3.5521555093999999</c:v>
                </c:pt>
                <c:pt idx="6772">
                  <c:v>2.2087381386999998</c:v>
                </c:pt>
                <c:pt idx="6773">
                  <c:v>5.0846748364999996</c:v>
                </c:pt>
                <c:pt idx="6774">
                  <c:v>-10.848012335</c:v>
                </c:pt>
                <c:pt idx="6775">
                  <c:v>-5.5437021111</c:v>
                </c:pt>
                <c:pt idx="6776">
                  <c:v>3.1165735069</c:v>
                </c:pt>
                <c:pt idx="6777">
                  <c:v>-9.1950029805</c:v>
                </c:pt>
                <c:pt idx="6778">
                  <c:v>-5.389029421</c:v>
                </c:pt>
                <c:pt idx="6779">
                  <c:v>-10.138635130700001</c:v>
                </c:pt>
                <c:pt idx="6780">
                  <c:v>1.6925912487000001</c:v>
                </c:pt>
                <c:pt idx="6781">
                  <c:v>-7.6242822300000004</c:v>
                </c:pt>
                <c:pt idx="6782">
                  <c:v>5.0381072949999997</c:v>
                </c:pt>
                <c:pt idx="6783">
                  <c:v>-8.0810010774999999</c:v>
                </c:pt>
                <c:pt idx="6784">
                  <c:v>-4.0313655559999999</c:v>
                </c:pt>
                <c:pt idx="6785">
                  <c:v>2.9259658671</c:v>
                </c:pt>
                <c:pt idx="6786">
                  <c:v>-8.9288733008999994</c:v>
                </c:pt>
                <c:pt idx="6787">
                  <c:v>-5.8344120769999996</c:v>
                </c:pt>
                <c:pt idx="6788">
                  <c:v>-5.1131293511000004</c:v>
                </c:pt>
                <c:pt idx="6789">
                  <c:v>-8.3755532050999992</c:v>
                </c:pt>
                <c:pt idx="6790">
                  <c:v>-8.8314836672000006</c:v>
                </c:pt>
                <c:pt idx="6791">
                  <c:v>-10.5083761949</c:v>
                </c:pt>
                <c:pt idx="6792">
                  <c:v>-4.3210127839999997</c:v>
                </c:pt>
                <c:pt idx="6793">
                  <c:v>-9.6040673824000002</c:v>
                </c:pt>
                <c:pt idx="6794">
                  <c:v>1.2421534187000001</c:v>
                </c:pt>
                <c:pt idx="6795">
                  <c:v>3.9537157017000002</c:v>
                </c:pt>
                <c:pt idx="6796">
                  <c:v>-3.7635374978999998</c:v>
                </c:pt>
                <c:pt idx="6797">
                  <c:v>-5.0877119454999997</c:v>
                </c:pt>
                <c:pt idx="6798">
                  <c:v>4.1036602602999999</c:v>
                </c:pt>
                <c:pt idx="6799">
                  <c:v>4.1307750986</c:v>
                </c:pt>
                <c:pt idx="6800">
                  <c:v>-9.3249184456999998</c:v>
                </c:pt>
                <c:pt idx="6801">
                  <c:v>-6.4205079083000003</c:v>
                </c:pt>
                <c:pt idx="6802">
                  <c:v>-8.6793423927000006</c:v>
                </c:pt>
                <c:pt idx="6803">
                  <c:v>1.5440960639000001</c:v>
                </c:pt>
                <c:pt idx="6804">
                  <c:v>-9.6788604989000007</c:v>
                </c:pt>
                <c:pt idx="6805">
                  <c:v>4.0990325518999997</c:v>
                </c:pt>
                <c:pt idx="6806">
                  <c:v>-4.4833119477999999</c:v>
                </c:pt>
                <c:pt idx="6807">
                  <c:v>-4.5779616141000004</c:v>
                </c:pt>
                <c:pt idx="6808">
                  <c:v>-6.0087818753000004</c:v>
                </c:pt>
                <c:pt idx="6809">
                  <c:v>2.4489650603999999</c:v>
                </c:pt>
                <c:pt idx="6810">
                  <c:v>-8.7846138716999995</c:v>
                </c:pt>
                <c:pt idx="6811">
                  <c:v>-5.9534685532999996</c:v>
                </c:pt>
                <c:pt idx="6812">
                  <c:v>2.5246069039000001</c:v>
                </c:pt>
                <c:pt idx="6813">
                  <c:v>2.6928516195999999</c:v>
                </c:pt>
                <c:pt idx="6814">
                  <c:v>-5.1797127671999998</c:v>
                </c:pt>
                <c:pt idx="6815">
                  <c:v>-4.8808154743000003</c:v>
                </c:pt>
                <c:pt idx="6816">
                  <c:v>-5.0188621769999999</c:v>
                </c:pt>
                <c:pt idx="6817">
                  <c:v>-5.3666871312</c:v>
                </c:pt>
                <c:pt idx="6818">
                  <c:v>-10.081417457100001</c:v>
                </c:pt>
                <c:pt idx="6819">
                  <c:v>-9.5779027013999993</c:v>
                </c:pt>
                <c:pt idx="6820">
                  <c:v>-9.6111870810000006</c:v>
                </c:pt>
                <c:pt idx="6821">
                  <c:v>-6.3502887199</c:v>
                </c:pt>
                <c:pt idx="6822">
                  <c:v>3.2327851699000001</c:v>
                </c:pt>
                <c:pt idx="6823">
                  <c:v>4.3392657214000003</c:v>
                </c:pt>
                <c:pt idx="6824">
                  <c:v>3.4289577127999999</c:v>
                </c:pt>
                <c:pt idx="6825">
                  <c:v>2.8689231412999998</c:v>
                </c:pt>
                <c:pt idx="6826">
                  <c:v>2.4640436926999998</c:v>
                </c:pt>
                <c:pt idx="6827">
                  <c:v>3.2048322095000001</c:v>
                </c:pt>
                <c:pt idx="6828">
                  <c:v>3.3262939659000001</c:v>
                </c:pt>
                <c:pt idx="6829">
                  <c:v>4.0120326499000001</c:v>
                </c:pt>
                <c:pt idx="6830">
                  <c:v>-9.0845241774000005</c:v>
                </c:pt>
                <c:pt idx="6831">
                  <c:v>2.6528926751999999</c:v>
                </c:pt>
                <c:pt idx="6832">
                  <c:v>-4.2903070843000002</c:v>
                </c:pt>
                <c:pt idx="6833">
                  <c:v>-9.0976003292000005</c:v>
                </c:pt>
                <c:pt idx="6834">
                  <c:v>5.3654681392999999</c:v>
                </c:pt>
                <c:pt idx="6835">
                  <c:v>-3.9929646953</c:v>
                </c:pt>
                <c:pt idx="6836">
                  <c:v>5.0846912095999999</c:v>
                </c:pt>
                <c:pt idx="6837">
                  <c:v>-8.7712726691</c:v>
                </c:pt>
                <c:pt idx="6838">
                  <c:v>-5.4952974285999998</c:v>
                </c:pt>
                <c:pt idx="6839">
                  <c:v>-9.9669029560000002</c:v>
                </c:pt>
                <c:pt idx="6840">
                  <c:v>3.530488139</c:v>
                </c:pt>
                <c:pt idx="6841">
                  <c:v>-4.9107377848000002</c:v>
                </c:pt>
                <c:pt idx="6842">
                  <c:v>-4.2693910311999996</c:v>
                </c:pt>
                <c:pt idx="6843">
                  <c:v>-5.3517358307</c:v>
                </c:pt>
                <c:pt idx="6844">
                  <c:v>-5.8224482419000001</c:v>
                </c:pt>
                <c:pt idx="6845">
                  <c:v>-4.8857778751999996</c:v>
                </c:pt>
                <c:pt idx="6846">
                  <c:v>3.4458095994</c:v>
                </c:pt>
                <c:pt idx="6847">
                  <c:v>2.2451183452999999</c:v>
                </c:pt>
                <c:pt idx="6848">
                  <c:v>-5.8014321661999997</c:v>
                </c:pt>
                <c:pt idx="6849">
                  <c:v>-10.633233800699999</c:v>
                </c:pt>
                <c:pt idx="6850">
                  <c:v>2.2978052255999999</c:v>
                </c:pt>
                <c:pt idx="6851">
                  <c:v>-4.3322743279000004</c:v>
                </c:pt>
                <c:pt idx="6852">
                  <c:v>-8.3461851367000008</c:v>
                </c:pt>
                <c:pt idx="6853">
                  <c:v>3.6316453069999999</c:v>
                </c:pt>
                <c:pt idx="6854">
                  <c:v>-8.7364123373000009</c:v>
                </c:pt>
                <c:pt idx="6855">
                  <c:v>-10.845444391299999</c:v>
                </c:pt>
                <c:pt idx="6856">
                  <c:v>-8.7328490487000003</c:v>
                </c:pt>
                <c:pt idx="6857">
                  <c:v>-4.6340775849</c:v>
                </c:pt>
                <c:pt idx="6858">
                  <c:v>4.7951650086999997</c:v>
                </c:pt>
                <c:pt idx="6859">
                  <c:v>4.9610422464999999</c:v>
                </c:pt>
                <c:pt idx="6860">
                  <c:v>-8.6538830544999996</c:v>
                </c:pt>
                <c:pt idx="6861">
                  <c:v>1.3848278239</c:v>
                </c:pt>
                <c:pt idx="6862">
                  <c:v>2.4807235795999998</c:v>
                </c:pt>
                <c:pt idx="6863">
                  <c:v>1.5322762281</c:v>
                </c:pt>
                <c:pt idx="6864">
                  <c:v>-8.9918193376000008</c:v>
                </c:pt>
                <c:pt idx="6865">
                  <c:v>-10.178588882</c:v>
                </c:pt>
                <c:pt idx="6866">
                  <c:v>-6.0864985305000001</c:v>
                </c:pt>
                <c:pt idx="6867">
                  <c:v>-4.8671820965999997</c:v>
                </c:pt>
                <c:pt idx="6868">
                  <c:v>3.2030465727999999</c:v>
                </c:pt>
                <c:pt idx="6869">
                  <c:v>-4.7985264531</c:v>
                </c:pt>
                <c:pt idx="6870">
                  <c:v>-8.4258522291000002</c:v>
                </c:pt>
                <c:pt idx="6871">
                  <c:v>-9.8439547538000003</c:v>
                </c:pt>
                <c:pt idx="6872">
                  <c:v>-6.7028622642000002</c:v>
                </c:pt>
                <c:pt idx="6873">
                  <c:v>1.2450631509000001</c:v>
                </c:pt>
                <c:pt idx="6874">
                  <c:v>-8.0841880409000009</c:v>
                </c:pt>
                <c:pt idx="6875">
                  <c:v>-3.6176934422000002</c:v>
                </c:pt>
                <c:pt idx="6876">
                  <c:v>-4.2823679808000001</c:v>
                </c:pt>
                <c:pt idx="6877">
                  <c:v>-9.7139239095000001</c:v>
                </c:pt>
                <c:pt idx="6878">
                  <c:v>-6.9672671679000002</c:v>
                </c:pt>
                <c:pt idx="6879">
                  <c:v>-9.0210107037</c:v>
                </c:pt>
                <c:pt idx="6880">
                  <c:v>-11.001109935200001</c:v>
                </c:pt>
                <c:pt idx="6881">
                  <c:v>-3.4387107356</c:v>
                </c:pt>
                <c:pt idx="6882">
                  <c:v>3.8823952727000002</c:v>
                </c:pt>
                <c:pt idx="6883">
                  <c:v>-10.051567996599999</c:v>
                </c:pt>
                <c:pt idx="6884">
                  <c:v>-3.7824810850000001</c:v>
                </c:pt>
                <c:pt idx="6885">
                  <c:v>-10.200119346599999</c:v>
                </c:pt>
                <c:pt idx="6886">
                  <c:v>1.6960773328000001</c:v>
                </c:pt>
                <c:pt idx="6887">
                  <c:v>-9.5412688963000001</c:v>
                </c:pt>
                <c:pt idx="6888">
                  <c:v>-9.8896572290000009</c:v>
                </c:pt>
                <c:pt idx="6889">
                  <c:v>-5.0314974152999996</c:v>
                </c:pt>
                <c:pt idx="6890">
                  <c:v>4.4312712241999996</c:v>
                </c:pt>
                <c:pt idx="6891">
                  <c:v>-3.2791066614000002</c:v>
                </c:pt>
                <c:pt idx="6892">
                  <c:v>2.9028946213000002</c:v>
                </c:pt>
                <c:pt idx="6893">
                  <c:v>-9.1681661671000008</c:v>
                </c:pt>
                <c:pt idx="6894">
                  <c:v>-4.4650449125999998</c:v>
                </c:pt>
                <c:pt idx="6895">
                  <c:v>-5.5745344102000001</c:v>
                </c:pt>
                <c:pt idx="6896">
                  <c:v>2.8560836712</c:v>
                </c:pt>
                <c:pt idx="6897">
                  <c:v>-8.1614569185000008</c:v>
                </c:pt>
                <c:pt idx="6898">
                  <c:v>-4.2765028604999999</c:v>
                </c:pt>
                <c:pt idx="6899">
                  <c:v>-10.044193693</c:v>
                </c:pt>
                <c:pt idx="6900">
                  <c:v>3.0139954956000001</c:v>
                </c:pt>
                <c:pt idx="6901">
                  <c:v>-5.4197857558999996</c:v>
                </c:pt>
                <c:pt idx="6902">
                  <c:v>1.4187824269</c:v>
                </c:pt>
                <c:pt idx="6903">
                  <c:v>3.8798723967000002</c:v>
                </c:pt>
                <c:pt idx="6904">
                  <c:v>-9.6227227434000007</c:v>
                </c:pt>
                <c:pt idx="6905">
                  <c:v>2.7050004683000002</c:v>
                </c:pt>
                <c:pt idx="6906">
                  <c:v>3.9829316010000002</c:v>
                </c:pt>
                <c:pt idx="6907">
                  <c:v>-4.5580219044000003</c:v>
                </c:pt>
                <c:pt idx="6908">
                  <c:v>-6.0085874408000004</c:v>
                </c:pt>
                <c:pt idx="6909">
                  <c:v>3.0165035995</c:v>
                </c:pt>
                <c:pt idx="6910">
                  <c:v>2.6941379632000002</c:v>
                </c:pt>
                <c:pt idx="6911">
                  <c:v>-8.1467066947000006</c:v>
                </c:pt>
                <c:pt idx="6912">
                  <c:v>-10.051582933400001</c:v>
                </c:pt>
                <c:pt idx="6913">
                  <c:v>-5.5970352843000004</c:v>
                </c:pt>
                <c:pt idx="6914">
                  <c:v>5.5567413422999996</c:v>
                </c:pt>
                <c:pt idx="6915">
                  <c:v>3.7552017583000001</c:v>
                </c:pt>
                <c:pt idx="6916">
                  <c:v>5.6448354748999998</c:v>
                </c:pt>
                <c:pt idx="6917">
                  <c:v>-4.8802651271000004</c:v>
                </c:pt>
                <c:pt idx="6918">
                  <c:v>3.2525787150999999</c:v>
                </c:pt>
                <c:pt idx="6919">
                  <c:v>3.7523419634000001</c:v>
                </c:pt>
                <c:pt idx="6920">
                  <c:v>4.4094616922999998</c:v>
                </c:pt>
                <c:pt idx="6921">
                  <c:v>-4.1515500817</c:v>
                </c:pt>
                <c:pt idx="6922">
                  <c:v>4.7488728381999996</c:v>
                </c:pt>
                <c:pt idx="6923">
                  <c:v>-5.8132395908000003</c:v>
                </c:pt>
                <c:pt idx="6924">
                  <c:v>2.0644140664999999</c:v>
                </c:pt>
                <c:pt idx="6925">
                  <c:v>2.4007697507999999</c:v>
                </c:pt>
                <c:pt idx="6926">
                  <c:v>2.8426852409999999</c:v>
                </c:pt>
                <c:pt idx="6927">
                  <c:v>-3.9190994865</c:v>
                </c:pt>
                <c:pt idx="6928">
                  <c:v>-3.7574043568</c:v>
                </c:pt>
                <c:pt idx="6929">
                  <c:v>-8.4675156439000006</c:v>
                </c:pt>
                <c:pt idx="6930">
                  <c:v>-4.6466208134000002</c:v>
                </c:pt>
                <c:pt idx="6931">
                  <c:v>4.0591687149000002</c:v>
                </c:pt>
                <c:pt idx="6932">
                  <c:v>-7.8719167021000001</c:v>
                </c:pt>
                <c:pt idx="6933">
                  <c:v>1.1835121968</c:v>
                </c:pt>
                <c:pt idx="6934">
                  <c:v>1.5801188609000001</c:v>
                </c:pt>
                <c:pt idx="6935">
                  <c:v>-10.3614102214</c:v>
                </c:pt>
                <c:pt idx="6936">
                  <c:v>5.9210187424000003</c:v>
                </c:pt>
                <c:pt idx="6937">
                  <c:v>2.7877849875999998</c:v>
                </c:pt>
                <c:pt idx="6938">
                  <c:v>-10.120077333199999</c:v>
                </c:pt>
                <c:pt idx="6939">
                  <c:v>-5.5036679061999996</c:v>
                </c:pt>
                <c:pt idx="6940">
                  <c:v>-4.8555594937000004</c:v>
                </c:pt>
                <c:pt idx="6941">
                  <c:v>2.0162499592000001</c:v>
                </c:pt>
                <c:pt idx="6942">
                  <c:v>-6.2997170947000001</c:v>
                </c:pt>
                <c:pt idx="6943">
                  <c:v>-10.413898709</c:v>
                </c:pt>
                <c:pt idx="6944">
                  <c:v>-4.8141365586999996</c:v>
                </c:pt>
                <c:pt idx="6945">
                  <c:v>-8.9113421456000008</c:v>
                </c:pt>
                <c:pt idx="6946">
                  <c:v>5.1431989910000002</c:v>
                </c:pt>
                <c:pt idx="6947">
                  <c:v>-4.6310904271000002</c:v>
                </c:pt>
                <c:pt idx="6948">
                  <c:v>-9.3374225600000003</c:v>
                </c:pt>
                <c:pt idx="6949">
                  <c:v>2.1865488739000001</c:v>
                </c:pt>
                <c:pt idx="6950">
                  <c:v>-4.7047455561999998</c:v>
                </c:pt>
                <c:pt idx="6951">
                  <c:v>4.4045917964000001</c:v>
                </c:pt>
                <c:pt idx="6952">
                  <c:v>-9.3302186056000007</c:v>
                </c:pt>
                <c:pt idx="6953">
                  <c:v>-3.0206477451999998</c:v>
                </c:pt>
                <c:pt idx="6954">
                  <c:v>2.1563924712999998</c:v>
                </c:pt>
                <c:pt idx="6955">
                  <c:v>-8.5045251426000004</c:v>
                </c:pt>
                <c:pt idx="6956">
                  <c:v>-8.1264066462999995</c:v>
                </c:pt>
                <c:pt idx="6957">
                  <c:v>-8.1385555167000003</c:v>
                </c:pt>
                <c:pt idx="6958">
                  <c:v>-4.0574548858000004</c:v>
                </c:pt>
                <c:pt idx="6959">
                  <c:v>-5.6448958107999996</c:v>
                </c:pt>
                <c:pt idx="6960">
                  <c:v>-8.6638137846000003</c:v>
                </c:pt>
                <c:pt idx="6961">
                  <c:v>-9.2283492854000002</c:v>
                </c:pt>
                <c:pt idx="6962">
                  <c:v>3.4106774632999999</c:v>
                </c:pt>
                <c:pt idx="6963">
                  <c:v>3.3868257703000002</c:v>
                </c:pt>
                <c:pt idx="6964">
                  <c:v>-10.016909057199999</c:v>
                </c:pt>
                <c:pt idx="6965">
                  <c:v>-5.0417393959999997</c:v>
                </c:pt>
                <c:pt idx="6966">
                  <c:v>-4.6339081679999996</c:v>
                </c:pt>
                <c:pt idx="6967">
                  <c:v>1.8530171998</c:v>
                </c:pt>
                <c:pt idx="6968">
                  <c:v>-4.4412540852999998</c:v>
                </c:pt>
                <c:pt idx="6969">
                  <c:v>-9.3798537841999998</c:v>
                </c:pt>
                <c:pt idx="6970">
                  <c:v>2.1775153392000002</c:v>
                </c:pt>
                <c:pt idx="6971">
                  <c:v>-11.0625460507</c:v>
                </c:pt>
                <c:pt idx="6972">
                  <c:v>-9.0528051181000002</c:v>
                </c:pt>
                <c:pt idx="6973">
                  <c:v>-5.3501092914999999</c:v>
                </c:pt>
                <c:pt idx="6974">
                  <c:v>-3.7463310915000001</c:v>
                </c:pt>
                <c:pt idx="6975">
                  <c:v>3.2799982820000002</c:v>
                </c:pt>
                <c:pt idx="6976">
                  <c:v>2.3888170866</c:v>
                </c:pt>
                <c:pt idx="6977">
                  <c:v>-4.8315698713000002</c:v>
                </c:pt>
                <c:pt idx="6978">
                  <c:v>2.406573372</c:v>
                </c:pt>
                <c:pt idx="6979">
                  <c:v>-10.495930979100001</c:v>
                </c:pt>
                <c:pt idx="6980">
                  <c:v>-3.5133458771999999</c:v>
                </c:pt>
                <c:pt idx="6981">
                  <c:v>-10.4255403281</c:v>
                </c:pt>
                <c:pt idx="6982">
                  <c:v>1.7472484557000001</c:v>
                </c:pt>
                <c:pt idx="6983">
                  <c:v>1.9983015203000001</c:v>
                </c:pt>
                <c:pt idx="6984">
                  <c:v>1.2176777149</c:v>
                </c:pt>
                <c:pt idx="6985">
                  <c:v>3.185231087</c:v>
                </c:pt>
                <c:pt idx="6986">
                  <c:v>-7.6032435520000003</c:v>
                </c:pt>
                <c:pt idx="6987">
                  <c:v>1.1141000052000001</c:v>
                </c:pt>
                <c:pt idx="6988">
                  <c:v>-10.114273580800001</c:v>
                </c:pt>
                <c:pt idx="6989">
                  <c:v>4.8879805742000002</c:v>
                </c:pt>
                <c:pt idx="6990">
                  <c:v>-5.1807656674000002</c:v>
                </c:pt>
                <c:pt idx="6991">
                  <c:v>-11.3105937158</c:v>
                </c:pt>
                <c:pt idx="6992">
                  <c:v>4.1265633151000003</c:v>
                </c:pt>
                <c:pt idx="6993">
                  <c:v>-5.3741962329000001</c:v>
                </c:pt>
                <c:pt idx="6994">
                  <c:v>-8.6139032751000002</c:v>
                </c:pt>
                <c:pt idx="6995">
                  <c:v>3.3890380118999999</c:v>
                </c:pt>
                <c:pt idx="6996">
                  <c:v>-9.1958031112</c:v>
                </c:pt>
                <c:pt idx="6997">
                  <c:v>-4.9281284742000002</c:v>
                </c:pt>
                <c:pt idx="6998">
                  <c:v>2.1877717032000001</c:v>
                </c:pt>
                <c:pt idx="6999">
                  <c:v>-4.6829130491999997</c:v>
                </c:pt>
                <c:pt idx="7000">
                  <c:v>-9.6887653235000002</c:v>
                </c:pt>
                <c:pt idx="7001">
                  <c:v>-4.7926394849999996</c:v>
                </c:pt>
                <c:pt idx="7002">
                  <c:v>-3.5889050604000001</c:v>
                </c:pt>
                <c:pt idx="7003">
                  <c:v>-3.4653780153999998</c:v>
                </c:pt>
                <c:pt idx="7004">
                  <c:v>3.5454456497</c:v>
                </c:pt>
                <c:pt idx="7005">
                  <c:v>-5.7008336993000004</c:v>
                </c:pt>
                <c:pt idx="7006">
                  <c:v>3.53919812</c:v>
                </c:pt>
                <c:pt idx="7007">
                  <c:v>1.7232390046999999</c:v>
                </c:pt>
                <c:pt idx="7008">
                  <c:v>3.8016041477</c:v>
                </c:pt>
                <c:pt idx="7009">
                  <c:v>2.2064789479</c:v>
                </c:pt>
                <c:pt idx="7010">
                  <c:v>-9.3336701293999997</c:v>
                </c:pt>
                <c:pt idx="7011">
                  <c:v>-5.2172943784000001</c:v>
                </c:pt>
                <c:pt idx="7012">
                  <c:v>-5.9287687323</c:v>
                </c:pt>
                <c:pt idx="7013">
                  <c:v>-6.8691959485999998</c:v>
                </c:pt>
                <c:pt idx="7014">
                  <c:v>-9.1609035669000001</c:v>
                </c:pt>
                <c:pt idx="7015">
                  <c:v>-6.5289670532999997</c:v>
                </c:pt>
                <c:pt idx="7016">
                  <c:v>-10.3479216323</c:v>
                </c:pt>
                <c:pt idx="7017">
                  <c:v>4.8911737626000003</c:v>
                </c:pt>
                <c:pt idx="7018">
                  <c:v>-3.4255860143999999</c:v>
                </c:pt>
                <c:pt idx="7019">
                  <c:v>4.6610763857000004</c:v>
                </c:pt>
                <c:pt idx="7020">
                  <c:v>-6.9955052492999998</c:v>
                </c:pt>
                <c:pt idx="7021">
                  <c:v>-9.6189899019999991</c:v>
                </c:pt>
                <c:pt idx="7022">
                  <c:v>-4.2401350109999996</c:v>
                </c:pt>
                <c:pt idx="7023">
                  <c:v>-5.2330743934999999</c:v>
                </c:pt>
                <c:pt idx="7024">
                  <c:v>-9.0136434244999997</c:v>
                </c:pt>
                <c:pt idx="7025">
                  <c:v>-9.3799976182000009</c:v>
                </c:pt>
                <c:pt idx="7026">
                  <c:v>4.2495557360999996</c:v>
                </c:pt>
                <c:pt idx="7027">
                  <c:v>-9.0488814245999993</c:v>
                </c:pt>
                <c:pt idx="7028">
                  <c:v>3.9702532872999998</c:v>
                </c:pt>
                <c:pt idx="7029">
                  <c:v>-8.0297866340000006</c:v>
                </c:pt>
                <c:pt idx="7030">
                  <c:v>-10.440018670400001</c:v>
                </c:pt>
                <c:pt idx="7031">
                  <c:v>-4.2698270968000003</c:v>
                </c:pt>
                <c:pt idx="7032">
                  <c:v>4.5661614299000002</c:v>
                </c:pt>
                <c:pt idx="7033">
                  <c:v>-4.1483246149999999</c:v>
                </c:pt>
                <c:pt idx="7034">
                  <c:v>2.469934071</c:v>
                </c:pt>
                <c:pt idx="7035">
                  <c:v>-5.5277351579999996</c:v>
                </c:pt>
                <c:pt idx="7036">
                  <c:v>-6.3590650582999997</c:v>
                </c:pt>
                <c:pt idx="7037">
                  <c:v>2.7415068706999999</c:v>
                </c:pt>
                <c:pt idx="7038">
                  <c:v>3.4690169462</c:v>
                </c:pt>
                <c:pt idx="7039">
                  <c:v>2.7226851152</c:v>
                </c:pt>
                <c:pt idx="7040">
                  <c:v>-4.7456267405999997</c:v>
                </c:pt>
                <c:pt idx="7041">
                  <c:v>3.3339966841000002</c:v>
                </c:pt>
                <c:pt idx="7042">
                  <c:v>-6.7203972068000004</c:v>
                </c:pt>
                <c:pt idx="7043">
                  <c:v>-5.3340597689999996</c:v>
                </c:pt>
                <c:pt idx="7044">
                  <c:v>-9.3462057628000004</c:v>
                </c:pt>
                <c:pt idx="7045">
                  <c:v>-10.954673025</c:v>
                </c:pt>
                <c:pt idx="7046">
                  <c:v>4.0608231266999999</c:v>
                </c:pt>
                <c:pt idx="7047">
                  <c:v>-5.9602590330999998</c:v>
                </c:pt>
                <c:pt idx="7048">
                  <c:v>-6.3989443015000003</c:v>
                </c:pt>
                <c:pt idx="7049">
                  <c:v>-3.2630422902</c:v>
                </c:pt>
                <c:pt idx="7050">
                  <c:v>2.5671080185999999</c:v>
                </c:pt>
                <c:pt idx="7051">
                  <c:v>1.2271232250999999</c:v>
                </c:pt>
                <c:pt idx="7052">
                  <c:v>-4.1475604560999999</c:v>
                </c:pt>
                <c:pt idx="7053">
                  <c:v>4.7463446599000001</c:v>
                </c:pt>
                <c:pt idx="7054">
                  <c:v>-4.3117766603999996</c:v>
                </c:pt>
                <c:pt idx="7055">
                  <c:v>-8.4946038071000007</c:v>
                </c:pt>
                <c:pt idx="7056">
                  <c:v>-4.0686688847000001</c:v>
                </c:pt>
                <c:pt idx="7057">
                  <c:v>4.0469382806</c:v>
                </c:pt>
                <c:pt idx="7058">
                  <c:v>4.0800861569000002</c:v>
                </c:pt>
                <c:pt idx="7059">
                  <c:v>-10.249958880599999</c:v>
                </c:pt>
                <c:pt idx="7060">
                  <c:v>-9.2750645548000001</c:v>
                </c:pt>
                <c:pt idx="7061">
                  <c:v>3.8754092531</c:v>
                </c:pt>
                <c:pt idx="7062">
                  <c:v>-5.7488281184999996</c:v>
                </c:pt>
                <c:pt idx="7063">
                  <c:v>-3.4139856994</c:v>
                </c:pt>
                <c:pt idx="7064">
                  <c:v>-10.204057428500001</c:v>
                </c:pt>
                <c:pt idx="7065">
                  <c:v>-9.3722622875999999</c:v>
                </c:pt>
                <c:pt idx="7066">
                  <c:v>3.0652789708000001</c:v>
                </c:pt>
                <c:pt idx="7067">
                  <c:v>3.5436648743000001</c:v>
                </c:pt>
                <c:pt idx="7068">
                  <c:v>-6.2757270178000004</c:v>
                </c:pt>
                <c:pt idx="7069">
                  <c:v>-9.3357494188000008</c:v>
                </c:pt>
                <c:pt idx="7070">
                  <c:v>-5.8827800085000002</c:v>
                </c:pt>
                <c:pt idx="7071">
                  <c:v>-10.2355601515</c:v>
                </c:pt>
                <c:pt idx="7072">
                  <c:v>-6.0208308331999998</c:v>
                </c:pt>
                <c:pt idx="7073">
                  <c:v>-4.1022481625999996</c:v>
                </c:pt>
                <c:pt idx="7074">
                  <c:v>-4.4789067227999997</c:v>
                </c:pt>
                <c:pt idx="7075">
                  <c:v>-10.7430056381</c:v>
                </c:pt>
                <c:pt idx="7076">
                  <c:v>-4.4578083801000004</c:v>
                </c:pt>
                <c:pt idx="7077">
                  <c:v>2.5530232295999999</c:v>
                </c:pt>
                <c:pt idx="7078">
                  <c:v>4.2401082788000002</c:v>
                </c:pt>
                <c:pt idx="7079">
                  <c:v>-4.8683047980999996</c:v>
                </c:pt>
                <c:pt idx="7080">
                  <c:v>3.2613191494999998</c:v>
                </c:pt>
                <c:pt idx="7081">
                  <c:v>3.1102550157</c:v>
                </c:pt>
                <c:pt idx="7082">
                  <c:v>-8.5426129498000005</c:v>
                </c:pt>
                <c:pt idx="7083">
                  <c:v>-8.2160983275999993</c:v>
                </c:pt>
                <c:pt idx="7084">
                  <c:v>-3.359105064</c:v>
                </c:pt>
                <c:pt idx="7085">
                  <c:v>-10.804640603299999</c:v>
                </c:pt>
                <c:pt idx="7086">
                  <c:v>3.3018024747000001</c:v>
                </c:pt>
                <c:pt idx="7087">
                  <c:v>2.3741630534999998</c:v>
                </c:pt>
                <c:pt idx="7088">
                  <c:v>3.2470603811999998</c:v>
                </c:pt>
                <c:pt idx="7089">
                  <c:v>-4.1714084198999997</c:v>
                </c:pt>
                <c:pt idx="7090">
                  <c:v>-9.4536710902000003</c:v>
                </c:pt>
                <c:pt idx="7091">
                  <c:v>2.5012401987000001</c:v>
                </c:pt>
                <c:pt idx="7092">
                  <c:v>3.8337549357</c:v>
                </c:pt>
                <c:pt idx="7093">
                  <c:v>-6.1712063078000003</c:v>
                </c:pt>
                <c:pt idx="7094">
                  <c:v>-5.3269477870999999</c:v>
                </c:pt>
                <c:pt idx="7095">
                  <c:v>-3.7569926755999998</c:v>
                </c:pt>
                <c:pt idx="7096">
                  <c:v>3.1003307549999999</c:v>
                </c:pt>
                <c:pt idx="7097">
                  <c:v>0.98421938129999997</c:v>
                </c:pt>
                <c:pt idx="7098">
                  <c:v>-6.1833989482999998</c:v>
                </c:pt>
                <c:pt idx="7099">
                  <c:v>1.2232305051000001</c:v>
                </c:pt>
                <c:pt idx="7100">
                  <c:v>-10.7654725482</c:v>
                </c:pt>
                <c:pt idx="7101">
                  <c:v>4.2146314337000002</c:v>
                </c:pt>
                <c:pt idx="7102">
                  <c:v>-8.3407462281000004</c:v>
                </c:pt>
                <c:pt idx="7103">
                  <c:v>2.9962586897999999</c:v>
                </c:pt>
                <c:pt idx="7104">
                  <c:v>2.0588593245000002</c:v>
                </c:pt>
                <c:pt idx="7105">
                  <c:v>-9.2999211717999994</c:v>
                </c:pt>
                <c:pt idx="7106">
                  <c:v>-9.7613348825999999</c:v>
                </c:pt>
                <c:pt idx="7107">
                  <c:v>-8.2816319325999999</c:v>
                </c:pt>
                <c:pt idx="7108">
                  <c:v>1.9737033101999999</c:v>
                </c:pt>
                <c:pt idx="7109">
                  <c:v>-9.2293264805999993</c:v>
                </c:pt>
                <c:pt idx="7110">
                  <c:v>-5.9186931302000003</c:v>
                </c:pt>
                <c:pt idx="7111">
                  <c:v>-8.7665355538000007</c:v>
                </c:pt>
                <c:pt idx="7112">
                  <c:v>-4.9229960308000003</c:v>
                </c:pt>
                <c:pt idx="7113">
                  <c:v>-8.2961154472</c:v>
                </c:pt>
                <c:pt idx="7114">
                  <c:v>3.8918750223999998</c:v>
                </c:pt>
                <c:pt idx="7115">
                  <c:v>-3.8974991101000001</c:v>
                </c:pt>
                <c:pt idx="7116">
                  <c:v>-10.573066714599999</c:v>
                </c:pt>
                <c:pt idx="7117">
                  <c:v>-9.0787047947000001</c:v>
                </c:pt>
                <c:pt idx="7118">
                  <c:v>2.3787031650000001</c:v>
                </c:pt>
                <c:pt idx="7119">
                  <c:v>2.1464663134999999</c:v>
                </c:pt>
                <c:pt idx="7120">
                  <c:v>4.4965002742999998</c:v>
                </c:pt>
                <c:pt idx="7121">
                  <c:v>4.1564227494999999</c:v>
                </c:pt>
                <c:pt idx="7122">
                  <c:v>4.8933260328000001</c:v>
                </c:pt>
                <c:pt idx="7123">
                  <c:v>-9.8277445284000002</c:v>
                </c:pt>
                <c:pt idx="7124">
                  <c:v>-4.6587917452000003</c:v>
                </c:pt>
                <c:pt idx="7125">
                  <c:v>-9.9238210812999998</c:v>
                </c:pt>
                <c:pt idx="7126">
                  <c:v>-10.5293969672</c:v>
                </c:pt>
                <c:pt idx="7127">
                  <c:v>2.2138589757</c:v>
                </c:pt>
                <c:pt idx="7128">
                  <c:v>-10.383747573999999</c:v>
                </c:pt>
                <c:pt idx="7129">
                  <c:v>-10.854224241800001</c:v>
                </c:pt>
                <c:pt idx="7130">
                  <c:v>-9.1678420005000003</c:v>
                </c:pt>
                <c:pt idx="7131">
                  <c:v>2.2623449410999998</c:v>
                </c:pt>
                <c:pt idx="7132">
                  <c:v>-8.9372710850000008</c:v>
                </c:pt>
                <c:pt idx="7133">
                  <c:v>4.4388592208000004</c:v>
                </c:pt>
                <c:pt idx="7134">
                  <c:v>-4.8367725756000004</c:v>
                </c:pt>
                <c:pt idx="7135">
                  <c:v>-3.6152028673999999</c:v>
                </c:pt>
                <c:pt idx="7136">
                  <c:v>-8.7516997458999999</c:v>
                </c:pt>
                <c:pt idx="7137">
                  <c:v>-4.6820795583999999</c:v>
                </c:pt>
                <c:pt idx="7138">
                  <c:v>-6.1909582546999999</c:v>
                </c:pt>
                <c:pt idx="7139">
                  <c:v>4.2068688647999997</c:v>
                </c:pt>
                <c:pt idx="7140">
                  <c:v>3.0514004475999998</c:v>
                </c:pt>
                <c:pt idx="7141">
                  <c:v>-4.1188287384000004</c:v>
                </c:pt>
                <c:pt idx="7142">
                  <c:v>-5.7424444005000002</c:v>
                </c:pt>
                <c:pt idx="7143">
                  <c:v>-11.264893110099999</c:v>
                </c:pt>
                <c:pt idx="7144">
                  <c:v>-4.4296935300999998</c:v>
                </c:pt>
                <c:pt idx="7145">
                  <c:v>-9.7088389199999998</c:v>
                </c:pt>
                <c:pt idx="7146">
                  <c:v>3.3682737145999999</c:v>
                </c:pt>
                <c:pt idx="7147">
                  <c:v>-4.3747258129000004</c:v>
                </c:pt>
                <c:pt idx="7148">
                  <c:v>-8.7768279008000007</c:v>
                </c:pt>
                <c:pt idx="7149">
                  <c:v>-9.1861746313000001</c:v>
                </c:pt>
                <c:pt idx="7150">
                  <c:v>-4.9607075174000004</c:v>
                </c:pt>
                <c:pt idx="7151">
                  <c:v>-4.7699983346000003</c:v>
                </c:pt>
                <c:pt idx="7152">
                  <c:v>-10.84520798</c:v>
                </c:pt>
                <c:pt idx="7153">
                  <c:v>-8.5728476589000007</c:v>
                </c:pt>
                <c:pt idx="7154">
                  <c:v>-7.9828630930999998</c:v>
                </c:pt>
                <c:pt idx="7155">
                  <c:v>2.0025891957000002</c:v>
                </c:pt>
                <c:pt idx="7156">
                  <c:v>2.4360489576000002</c:v>
                </c:pt>
                <c:pt idx="7157">
                  <c:v>-8.5445200781999997</c:v>
                </c:pt>
                <c:pt idx="7158">
                  <c:v>-6.8910512367000001</c:v>
                </c:pt>
                <c:pt idx="7159">
                  <c:v>-3.7817195305000002</c:v>
                </c:pt>
                <c:pt idx="7160">
                  <c:v>1.9908822634000001</c:v>
                </c:pt>
                <c:pt idx="7161">
                  <c:v>-8.5204342567999998</c:v>
                </c:pt>
                <c:pt idx="7162">
                  <c:v>-4.4715128631000001</c:v>
                </c:pt>
                <c:pt idx="7163">
                  <c:v>-10.918864142</c:v>
                </c:pt>
                <c:pt idx="7164">
                  <c:v>-3.8758598493999998</c:v>
                </c:pt>
                <c:pt idx="7165">
                  <c:v>-4.3042212981999999</c:v>
                </c:pt>
                <c:pt idx="7166">
                  <c:v>-4.5567237092999999</c:v>
                </c:pt>
                <c:pt idx="7167">
                  <c:v>-9.4127310934999997</c:v>
                </c:pt>
                <c:pt idx="7168">
                  <c:v>-9.6263259194999993</c:v>
                </c:pt>
                <c:pt idx="7169">
                  <c:v>3.0627750629000001</c:v>
                </c:pt>
                <c:pt idx="7170">
                  <c:v>-9.6764683552000008</c:v>
                </c:pt>
                <c:pt idx="7171">
                  <c:v>-5.4329142921000004</c:v>
                </c:pt>
                <c:pt idx="7172">
                  <c:v>-4.1143849431000001</c:v>
                </c:pt>
                <c:pt idx="7173">
                  <c:v>-9.8443812063999996</c:v>
                </c:pt>
                <c:pt idx="7174">
                  <c:v>4.5318499498999998</c:v>
                </c:pt>
                <c:pt idx="7175">
                  <c:v>-9.8738421419000009</c:v>
                </c:pt>
                <c:pt idx="7176">
                  <c:v>-7.5156954658000004</c:v>
                </c:pt>
                <c:pt idx="7177">
                  <c:v>2.7805221055999998</c:v>
                </c:pt>
                <c:pt idx="7178">
                  <c:v>3.0293200206000002</c:v>
                </c:pt>
                <c:pt idx="7179">
                  <c:v>-4.4741626141999999</c:v>
                </c:pt>
                <c:pt idx="7180">
                  <c:v>-4.6208368934999999</c:v>
                </c:pt>
                <c:pt idx="7181">
                  <c:v>2.0061186395999999</c:v>
                </c:pt>
                <c:pt idx="7182">
                  <c:v>-10.132480639200001</c:v>
                </c:pt>
                <c:pt idx="7183">
                  <c:v>-4.6359415434000004</c:v>
                </c:pt>
                <c:pt idx="7184">
                  <c:v>-10.548147612299999</c:v>
                </c:pt>
                <c:pt idx="7185">
                  <c:v>-10.423231586</c:v>
                </c:pt>
                <c:pt idx="7186">
                  <c:v>-9.3088598943999994</c:v>
                </c:pt>
                <c:pt idx="7187">
                  <c:v>2.9631649744000002</c:v>
                </c:pt>
                <c:pt idx="7188">
                  <c:v>-8.5757774278000003</c:v>
                </c:pt>
                <c:pt idx="7189">
                  <c:v>3.4449991269</c:v>
                </c:pt>
                <c:pt idx="7190">
                  <c:v>-3.9590370721000001</c:v>
                </c:pt>
                <c:pt idx="7191">
                  <c:v>2.1703901590000001</c:v>
                </c:pt>
                <c:pt idx="7192">
                  <c:v>-8.0009291194000003</c:v>
                </c:pt>
                <c:pt idx="7193">
                  <c:v>-6.0104892617000001</c:v>
                </c:pt>
                <c:pt idx="7194">
                  <c:v>-9.0572836523000007</c:v>
                </c:pt>
                <c:pt idx="7195">
                  <c:v>3.7302265906000001</c:v>
                </c:pt>
                <c:pt idx="7196">
                  <c:v>1.9328018077</c:v>
                </c:pt>
                <c:pt idx="7197">
                  <c:v>-9.5385442704999992</c:v>
                </c:pt>
                <c:pt idx="7198">
                  <c:v>2.3508958340000001</c:v>
                </c:pt>
                <c:pt idx="7199">
                  <c:v>-5.8842486204000002</c:v>
                </c:pt>
                <c:pt idx="7200">
                  <c:v>4.1072934203999996</c:v>
                </c:pt>
                <c:pt idx="7201">
                  <c:v>-10.3467558202</c:v>
                </c:pt>
                <c:pt idx="7202">
                  <c:v>-4.7996672135000003</c:v>
                </c:pt>
                <c:pt idx="7203">
                  <c:v>-5.5150065333000002</c:v>
                </c:pt>
                <c:pt idx="7204">
                  <c:v>2.403781876</c:v>
                </c:pt>
                <c:pt idx="7205">
                  <c:v>-5.8198247515999997</c:v>
                </c:pt>
                <c:pt idx="7206">
                  <c:v>-9.0997382415000008</c:v>
                </c:pt>
                <c:pt idx="7207">
                  <c:v>2.8961312949</c:v>
                </c:pt>
                <c:pt idx="7208">
                  <c:v>3.3552577631</c:v>
                </c:pt>
                <c:pt idx="7209">
                  <c:v>-9.9699260365000004</c:v>
                </c:pt>
                <c:pt idx="7210">
                  <c:v>-9.9758283641999999</c:v>
                </c:pt>
                <c:pt idx="7211">
                  <c:v>-6.3172286586000004</c:v>
                </c:pt>
                <c:pt idx="7212">
                  <c:v>-5.9246164765999998</c:v>
                </c:pt>
                <c:pt idx="7213">
                  <c:v>2.1882368045999998</c:v>
                </c:pt>
                <c:pt idx="7214">
                  <c:v>-10.0503796269</c:v>
                </c:pt>
                <c:pt idx="7215">
                  <c:v>-9.1833904147999998</c:v>
                </c:pt>
                <c:pt idx="7216">
                  <c:v>-5.1003955315000002</c:v>
                </c:pt>
                <c:pt idx="7217">
                  <c:v>5.5075588086999998</c:v>
                </c:pt>
                <c:pt idx="7218">
                  <c:v>-7.7994038577999998</c:v>
                </c:pt>
                <c:pt idx="7219">
                  <c:v>-4.7345336552999999</c:v>
                </c:pt>
                <c:pt idx="7220">
                  <c:v>3.1904054623999998</c:v>
                </c:pt>
                <c:pt idx="7221">
                  <c:v>-4.3470968666000003</c:v>
                </c:pt>
                <c:pt idx="7222">
                  <c:v>2.6432528586999999</c:v>
                </c:pt>
                <c:pt idx="7223">
                  <c:v>2.7965556928000002</c:v>
                </c:pt>
                <c:pt idx="7224">
                  <c:v>-4.7113660728999998</c:v>
                </c:pt>
                <c:pt idx="7225">
                  <c:v>-8.5741630970999996</c:v>
                </c:pt>
                <c:pt idx="7226">
                  <c:v>-9.2089524781000005</c:v>
                </c:pt>
                <c:pt idx="7227">
                  <c:v>-9.9271304699999998</c:v>
                </c:pt>
                <c:pt idx="7228">
                  <c:v>2.2713857583000001</c:v>
                </c:pt>
                <c:pt idx="7229">
                  <c:v>-5.5645527616999999</c:v>
                </c:pt>
                <c:pt idx="7230">
                  <c:v>-5.4929710505999996</c:v>
                </c:pt>
                <c:pt idx="7231">
                  <c:v>-5.3374349084999997</c:v>
                </c:pt>
                <c:pt idx="7232">
                  <c:v>2.4671721454000002</c:v>
                </c:pt>
                <c:pt idx="7233">
                  <c:v>3.4175092462999999</c:v>
                </c:pt>
                <c:pt idx="7234">
                  <c:v>3.2168515245</c:v>
                </c:pt>
                <c:pt idx="7235">
                  <c:v>2.5877602629999998</c:v>
                </c:pt>
                <c:pt idx="7236">
                  <c:v>-9.4329847478000008</c:v>
                </c:pt>
                <c:pt idx="7237">
                  <c:v>-5.8492061260000003</c:v>
                </c:pt>
                <c:pt idx="7238">
                  <c:v>2.2926353511999999</c:v>
                </c:pt>
                <c:pt idx="7239">
                  <c:v>2.8422320911000001</c:v>
                </c:pt>
                <c:pt idx="7240">
                  <c:v>2.2309835052000002</c:v>
                </c:pt>
                <c:pt idx="7241">
                  <c:v>-9.5415363540999998</c:v>
                </c:pt>
                <c:pt idx="7242">
                  <c:v>3.7523817733999998</c:v>
                </c:pt>
                <c:pt idx="7243">
                  <c:v>-6.3474699044999996</c:v>
                </c:pt>
                <c:pt idx="7244">
                  <c:v>-10.561080903700001</c:v>
                </c:pt>
                <c:pt idx="7245">
                  <c:v>3.0061779747999999</c:v>
                </c:pt>
                <c:pt idx="7246">
                  <c:v>-5.4461161115000003</c:v>
                </c:pt>
                <c:pt idx="7247">
                  <c:v>-5.0895640642000002</c:v>
                </c:pt>
                <c:pt idx="7248">
                  <c:v>3.4714260938999999</c:v>
                </c:pt>
                <c:pt idx="7249">
                  <c:v>-3.7629143287</c:v>
                </c:pt>
                <c:pt idx="7250">
                  <c:v>-11.1736408107</c:v>
                </c:pt>
                <c:pt idx="7251">
                  <c:v>-8.2960621731999993</c:v>
                </c:pt>
                <c:pt idx="7252">
                  <c:v>-8.2004589932999998</c:v>
                </c:pt>
                <c:pt idx="7253">
                  <c:v>-9.3332161351000007</c:v>
                </c:pt>
                <c:pt idx="7254">
                  <c:v>-9.5299337474999994</c:v>
                </c:pt>
                <c:pt idx="7255">
                  <c:v>-3.9538424013000002</c:v>
                </c:pt>
                <c:pt idx="7256">
                  <c:v>-6.4158551026000001</c:v>
                </c:pt>
                <c:pt idx="7257">
                  <c:v>4.028062502</c:v>
                </c:pt>
                <c:pt idx="7258">
                  <c:v>2.2850571206999999</c:v>
                </c:pt>
                <c:pt idx="7259">
                  <c:v>-10.1091134024</c:v>
                </c:pt>
                <c:pt idx="7260">
                  <c:v>-9.9209323943999994</c:v>
                </c:pt>
                <c:pt idx="7261">
                  <c:v>-12.090686956800001</c:v>
                </c:pt>
                <c:pt idx="7262">
                  <c:v>3.4992560908999999</c:v>
                </c:pt>
                <c:pt idx="7263">
                  <c:v>-4.8100210756999999</c:v>
                </c:pt>
                <c:pt idx="7264">
                  <c:v>-8.4726922073999997</c:v>
                </c:pt>
                <c:pt idx="7265">
                  <c:v>-9.2189414716000009</c:v>
                </c:pt>
                <c:pt idx="7266">
                  <c:v>-6.8395494297999999</c:v>
                </c:pt>
                <c:pt idx="7267">
                  <c:v>4.3815476192</c:v>
                </c:pt>
                <c:pt idx="7268">
                  <c:v>-5.4513511879000003</c:v>
                </c:pt>
                <c:pt idx="7269">
                  <c:v>-4.8963198993999999</c:v>
                </c:pt>
                <c:pt idx="7270">
                  <c:v>-3.9260280757000001</c:v>
                </c:pt>
                <c:pt idx="7271">
                  <c:v>3.2322112461999999</c:v>
                </c:pt>
                <c:pt idx="7272">
                  <c:v>4.9663366857</c:v>
                </c:pt>
                <c:pt idx="7273">
                  <c:v>-9.8598407864999995</c:v>
                </c:pt>
                <c:pt idx="7274">
                  <c:v>2.7373101444999999</c:v>
                </c:pt>
                <c:pt idx="7275">
                  <c:v>-4.5364883858000002</c:v>
                </c:pt>
                <c:pt idx="7276">
                  <c:v>-4.8439237259999999</c:v>
                </c:pt>
                <c:pt idx="7277">
                  <c:v>-8.8572533400999998</c:v>
                </c:pt>
                <c:pt idx="7278">
                  <c:v>1.9137238228</c:v>
                </c:pt>
                <c:pt idx="7279">
                  <c:v>-10.093685491900001</c:v>
                </c:pt>
                <c:pt idx="7280">
                  <c:v>2.5199902931999998</c:v>
                </c:pt>
                <c:pt idx="7281">
                  <c:v>-3.6015547136000001</c:v>
                </c:pt>
                <c:pt idx="7282">
                  <c:v>-8.3820141484999997</c:v>
                </c:pt>
                <c:pt idx="7283">
                  <c:v>-6.4972077659999998</c:v>
                </c:pt>
                <c:pt idx="7284">
                  <c:v>1.7721461346</c:v>
                </c:pt>
                <c:pt idx="7285">
                  <c:v>-4.5123688657000001</c:v>
                </c:pt>
                <c:pt idx="7286">
                  <c:v>-5.5709197210000001</c:v>
                </c:pt>
                <c:pt idx="7287">
                  <c:v>-4.869337464</c:v>
                </c:pt>
                <c:pt idx="7288">
                  <c:v>-3.0642528429999998</c:v>
                </c:pt>
                <c:pt idx="7289">
                  <c:v>2.4242831862999998</c:v>
                </c:pt>
                <c:pt idx="7290">
                  <c:v>-8.8727086055999997</c:v>
                </c:pt>
                <c:pt idx="7291">
                  <c:v>-5.5854329597000003</c:v>
                </c:pt>
                <c:pt idx="7292">
                  <c:v>-5.3949627572000001</c:v>
                </c:pt>
                <c:pt idx="7293">
                  <c:v>3.9958671620000001</c:v>
                </c:pt>
                <c:pt idx="7294">
                  <c:v>-9.3951990516000006</c:v>
                </c:pt>
                <c:pt idx="7295">
                  <c:v>-4.3272070459999998</c:v>
                </c:pt>
                <c:pt idx="7296">
                  <c:v>4.4966368744</c:v>
                </c:pt>
                <c:pt idx="7297">
                  <c:v>-5.0396152268999996</c:v>
                </c:pt>
                <c:pt idx="7298">
                  <c:v>-8.3679099438000009</c:v>
                </c:pt>
                <c:pt idx="7299">
                  <c:v>-9.4099945465000001</c:v>
                </c:pt>
                <c:pt idx="7300">
                  <c:v>-4.1704625235000004</c:v>
                </c:pt>
                <c:pt idx="7301">
                  <c:v>-10.3768627383</c:v>
                </c:pt>
                <c:pt idx="7302">
                  <c:v>-9.3246877967999993</c:v>
                </c:pt>
                <c:pt idx="7303">
                  <c:v>-9.1886402960000009</c:v>
                </c:pt>
                <c:pt idx="7304">
                  <c:v>0.70585671059999999</c:v>
                </c:pt>
                <c:pt idx="7305">
                  <c:v>-3.6378586656</c:v>
                </c:pt>
                <c:pt idx="7306">
                  <c:v>-4.3509658907000004</c:v>
                </c:pt>
                <c:pt idx="7307">
                  <c:v>-5.1522665913000001</c:v>
                </c:pt>
                <c:pt idx="7308">
                  <c:v>-9.8687646969999996</c:v>
                </c:pt>
                <c:pt idx="7309">
                  <c:v>1.5996885311</c:v>
                </c:pt>
                <c:pt idx="7310">
                  <c:v>-9.1356385923999994</c:v>
                </c:pt>
                <c:pt idx="7311">
                  <c:v>-3.0362936707000001</c:v>
                </c:pt>
                <c:pt idx="7312">
                  <c:v>-5.6234363772</c:v>
                </c:pt>
                <c:pt idx="7313">
                  <c:v>2.2387934639</c:v>
                </c:pt>
                <c:pt idx="7314">
                  <c:v>-5.7036460203999999</c:v>
                </c:pt>
                <c:pt idx="7315">
                  <c:v>-9.161202866</c:v>
                </c:pt>
                <c:pt idx="7316">
                  <c:v>3.6514571835999998</c:v>
                </c:pt>
                <c:pt idx="7317">
                  <c:v>-3.7498521786999999</c:v>
                </c:pt>
                <c:pt idx="7318">
                  <c:v>-10.668457048500001</c:v>
                </c:pt>
                <c:pt idx="7319">
                  <c:v>-9.6623729464999997</c:v>
                </c:pt>
                <c:pt idx="7320">
                  <c:v>5.1915152766999997</c:v>
                </c:pt>
                <c:pt idx="7321">
                  <c:v>-7.5935511268000004</c:v>
                </c:pt>
                <c:pt idx="7322">
                  <c:v>2.8949274404000001</c:v>
                </c:pt>
                <c:pt idx="7323">
                  <c:v>-4.6603235745999996</c:v>
                </c:pt>
                <c:pt idx="7324">
                  <c:v>2.2954914039999998</c:v>
                </c:pt>
                <c:pt idx="7325">
                  <c:v>-11.5562283739</c:v>
                </c:pt>
                <c:pt idx="7326">
                  <c:v>-8.8359251153000002</c:v>
                </c:pt>
                <c:pt idx="7327">
                  <c:v>-5.6989053721999996</c:v>
                </c:pt>
                <c:pt idx="7328">
                  <c:v>-3.5566244538</c:v>
                </c:pt>
                <c:pt idx="7329">
                  <c:v>3.2833924869</c:v>
                </c:pt>
                <c:pt idx="7330">
                  <c:v>-4.5373955427999997</c:v>
                </c:pt>
                <c:pt idx="7331">
                  <c:v>1.3484060035000001</c:v>
                </c:pt>
                <c:pt idx="7332">
                  <c:v>3.5103562476999999</c:v>
                </c:pt>
                <c:pt idx="7333">
                  <c:v>-9.7466874306999998</c:v>
                </c:pt>
                <c:pt idx="7334">
                  <c:v>3.0691926985000002</c:v>
                </c:pt>
                <c:pt idx="7335">
                  <c:v>-6.6573639612999997</c:v>
                </c:pt>
                <c:pt idx="7336">
                  <c:v>-4.9946656878000004</c:v>
                </c:pt>
                <c:pt idx="7337">
                  <c:v>-8.9938961201000005</c:v>
                </c:pt>
                <c:pt idx="7338">
                  <c:v>-9.3744779429000005</c:v>
                </c:pt>
                <c:pt idx="7339">
                  <c:v>3.5692052282</c:v>
                </c:pt>
                <c:pt idx="7340">
                  <c:v>2.8944495685999998</c:v>
                </c:pt>
                <c:pt idx="7341">
                  <c:v>2.3167328305999999</c:v>
                </c:pt>
                <c:pt idx="7342">
                  <c:v>-9.1199804113000003</c:v>
                </c:pt>
                <c:pt idx="7343">
                  <c:v>-5.1039998944000002</c:v>
                </c:pt>
                <c:pt idx="7344">
                  <c:v>-7.9552948992000001</c:v>
                </c:pt>
                <c:pt idx="7345">
                  <c:v>-9.9345842452999999</c:v>
                </c:pt>
                <c:pt idx="7346">
                  <c:v>3.0507834292</c:v>
                </c:pt>
                <c:pt idx="7347">
                  <c:v>-8.5496888767999994</c:v>
                </c:pt>
                <c:pt idx="7348">
                  <c:v>-4.9106384887000001</c:v>
                </c:pt>
                <c:pt idx="7349">
                  <c:v>-9.3498248383</c:v>
                </c:pt>
                <c:pt idx="7350">
                  <c:v>-8.9820364233000003</c:v>
                </c:pt>
                <c:pt idx="7351">
                  <c:v>3.7924966144000001</c:v>
                </c:pt>
                <c:pt idx="7352">
                  <c:v>3.4203373532999999</c:v>
                </c:pt>
                <c:pt idx="7353">
                  <c:v>-4.1400662094999996</c:v>
                </c:pt>
                <c:pt idx="7354">
                  <c:v>-5.2552132486999996</c:v>
                </c:pt>
                <c:pt idx="7355">
                  <c:v>-5.0287188218000001</c:v>
                </c:pt>
                <c:pt idx="7356">
                  <c:v>-5.4959654597999998</c:v>
                </c:pt>
                <c:pt idx="7357">
                  <c:v>1.7831168047999999</c:v>
                </c:pt>
                <c:pt idx="7358">
                  <c:v>4.7568732478999998</c:v>
                </c:pt>
                <c:pt idx="7359">
                  <c:v>-10.0275178914</c:v>
                </c:pt>
                <c:pt idx="7360">
                  <c:v>-9.1335412400999996</c:v>
                </c:pt>
                <c:pt idx="7361">
                  <c:v>5.2527219945999999</c:v>
                </c:pt>
                <c:pt idx="7362">
                  <c:v>-10.5950741523</c:v>
                </c:pt>
                <c:pt idx="7363">
                  <c:v>-9.9898846434999999</c:v>
                </c:pt>
                <c:pt idx="7364">
                  <c:v>-3.7976496176999999</c:v>
                </c:pt>
                <c:pt idx="7365">
                  <c:v>-7.4646022656</c:v>
                </c:pt>
                <c:pt idx="7366">
                  <c:v>-5.0788680887000002</c:v>
                </c:pt>
                <c:pt idx="7367">
                  <c:v>2.1868912848000002</c:v>
                </c:pt>
                <c:pt idx="7368">
                  <c:v>5.1736912541000004</c:v>
                </c:pt>
                <c:pt idx="7369">
                  <c:v>-4.3748856334999999</c:v>
                </c:pt>
                <c:pt idx="7370">
                  <c:v>-8.5141695836999993</c:v>
                </c:pt>
                <c:pt idx="7371">
                  <c:v>-10.9294899601</c:v>
                </c:pt>
                <c:pt idx="7372">
                  <c:v>-3.6821873956000002</c:v>
                </c:pt>
                <c:pt idx="7373">
                  <c:v>-4.5399527878999999</c:v>
                </c:pt>
                <c:pt idx="7374">
                  <c:v>2.104739114</c:v>
                </c:pt>
                <c:pt idx="7375">
                  <c:v>4.1091481469</c:v>
                </c:pt>
                <c:pt idx="7376">
                  <c:v>3.3227114067999999</c:v>
                </c:pt>
                <c:pt idx="7377">
                  <c:v>3.0793057538999999</c:v>
                </c:pt>
                <c:pt idx="7378">
                  <c:v>-8.7767357629999996</c:v>
                </c:pt>
                <c:pt idx="7379">
                  <c:v>2.3990999059</c:v>
                </c:pt>
                <c:pt idx="7380">
                  <c:v>-9.9273779021999999</c:v>
                </c:pt>
                <c:pt idx="7381">
                  <c:v>3.2021342788</c:v>
                </c:pt>
                <c:pt idx="7382">
                  <c:v>-4.1498981836000004</c:v>
                </c:pt>
                <c:pt idx="7383">
                  <c:v>2.6966196274000001</c:v>
                </c:pt>
                <c:pt idx="7384">
                  <c:v>-3.4713900505000002</c:v>
                </c:pt>
                <c:pt idx="7385">
                  <c:v>0.76647183119999995</c:v>
                </c:pt>
                <c:pt idx="7386">
                  <c:v>-9.7109763666000006</c:v>
                </c:pt>
                <c:pt idx="7387">
                  <c:v>-10.6577699818</c:v>
                </c:pt>
                <c:pt idx="7388">
                  <c:v>2.5156997122</c:v>
                </c:pt>
                <c:pt idx="7389">
                  <c:v>4.8732290004000003</c:v>
                </c:pt>
                <c:pt idx="7390">
                  <c:v>4.8801389565999997</c:v>
                </c:pt>
                <c:pt idx="7391">
                  <c:v>-4.5477981160000001</c:v>
                </c:pt>
                <c:pt idx="7392">
                  <c:v>-10.709453415900001</c:v>
                </c:pt>
                <c:pt idx="7393">
                  <c:v>-3.8214948496000001</c:v>
                </c:pt>
                <c:pt idx="7394">
                  <c:v>-3.8008169220000001</c:v>
                </c:pt>
                <c:pt idx="7395">
                  <c:v>-8.7074911026000006</c:v>
                </c:pt>
                <c:pt idx="7396">
                  <c:v>3.4500604138000002</c:v>
                </c:pt>
                <c:pt idx="7397">
                  <c:v>-6.2109479702000003</c:v>
                </c:pt>
                <c:pt idx="7398">
                  <c:v>-5.6329050933999998</c:v>
                </c:pt>
                <c:pt idx="7399">
                  <c:v>-8.9855530427999994</c:v>
                </c:pt>
                <c:pt idx="7400">
                  <c:v>2.9661132730999999</c:v>
                </c:pt>
                <c:pt idx="7401">
                  <c:v>-3.7486403358999998</c:v>
                </c:pt>
                <c:pt idx="7402">
                  <c:v>2.6500119541</c:v>
                </c:pt>
                <c:pt idx="7403">
                  <c:v>-9.5927340973999993</c:v>
                </c:pt>
                <c:pt idx="7404">
                  <c:v>-10.687478462</c:v>
                </c:pt>
                <c:pt idx="7405">
                  <c:v>-3.0068658790999998</c:v>
                </c:pt>
                <c:pt idx="7406">
                  <c:v>4.8313798435999997</c:v>
                </c:pt>
                <c:pt idx="7407">
                  <c:v>-9.0208773625000003</c:v>
                </c:pt>
                <c:pt idx="7408">
                  <c:v>5.4393956600999998</c:v>
                </c:pt>
                <c:pt idx="7409">
                  <c:v>-6.0833727002</c:v>
                </c:pt>
                <c:pt idx="7410">
                  <c:v>-5.5686656763000002</c:v>
                </c:pt>
                <c:pt idx="7411">
                  <c:v>2.8690908386</c:v>
                </c:pt>
                <c:pt idx="7412">
                  <c:v>-5.7874820276000003</c:v>
                </c:pt>
                <c:pt idx="7413">
                  <c:v>3.9453696823</c:v>
                </c:pt>
                <c:pt idx="7414">
                  <c:v>2.5652487285999999</c:v>
                </c:pt>
                <c:pt idx="7415">
                  <c:v>-9.3267080005</c:v>
                </c:pt>
                <c:pt idx="7416">
                  <c:v>-7.8285601019</c:v>
                </c:pt>
                <c:pt idx="7417">
                  <c:v>3.8706037482000002</c:v>
                </c:pt>
                <c:pt idx="7418">
                  <c:v>-5.5921198323999999</c:v>
                </c:pt>
                <c:pt idx="7419">
                  <c:v>-3.2598945143</c:v>
                </c:pt>
                <c:pt idx="7420">
                  <c:v>-2.1052112865999999</c:v>
                </c:pt>
                <c:pt idx="7421">
                  <c:v>-10.006269381999999</c:v>
                </c:pt>
                <c:pt idx="7422">
                  <c:v>-8.7373574670000007</c:v>
                </c:pt>
                <c:pt idx="7423">
                  <c:v>-10.129188578500001</c:v>
                </c:pt>
                <c:pt idx="7424">
                  <c:v>3.9451888977</c:v>
                </c:pt>
                <c:pt idx="7425">
                  <c:v>4.2400082362999996</c:v>
                </c:pt>
                <c:pt idx="7426">
                  <c:v>-6.0739021845999996</c:v>
                </c:pt>
                <c:pt idx="7427">
                  <c:v>-8.1454336180000002</c:v>
                </c:pt>
                <c:pt idx="7428">
                  <c:v>-12.673733415299999</c:v>
                </c:pt>
                <c:pt idx="7429">
                  <c:v>-10.400770697800001</c:v>
                </c:pt>
                <c:pt idx="7430">
                  <c:v>4.5250587636999997</c:v>
                </c:pt>
                <c:pt idx="7431">
                  <c:v>3.9495168602000001</c:v>
                </c:pt>
                <c:pt idx="7432">
                  <c:v>4.6848601921000004</c:v>
                </c:pt>
                <c:pt idx="7433">
                  <c:v>-5.3200754148999998</c:v>
                </c:pt>
                <c:pt idx="7434">
                  <c:v>-8.2414236883999994</c:v>
                </c:pt>
                <c:pt idx="7435">
                  <c:v>-6.0326787250000002</c:v>
                </c:pt>
                <c:pt idx="7436">
                  <c:v>-9.2202257474000007</c:v>
                </c:pt>
                <c:pt idx="7437">
                  <c:v>4.1561032109999996</c:v>
                </c:pt>
                <c:pt idx="7438">
                  <c:v>-9.9029836726999996</c:v>
                </c:pt>
                <c:pt idx="7439">
                  <c:v>-3.7563276884999999</c:v>
                </c:pt>
                <c:pt idx="7440">
                  <c:v>5.2741922167000004</c:v>
                </c:pt>
                <c:pt idx="7441">
                  <c:v>2.5501554468999998</c:v>
                </c:pt>
                <c:pt idx="7442">
                  <c:v>-7.7076271350000001</c:v>
                </c:pt>
                <c:pt idx="7443">
                  <c:v>-4.2974327414999998</c:v>
                </c:pt>
                <c:pt idx="7444">
                  <c:v>3.9481781411000001</c:v>
                </c:pt>
                <c:pt idx="7445">
                  <c:v>-8.9737812861999995</c:v>
                </c:pt>
                <c:pt idx="7446">
                  <c:v>1.7171317285000001</c:v>
                </c:pt>
                <c:pt idx="7447">
                  <c:v>-4.6941262699999999</c:v>
                </c:pt>
                <c:pt idx="7448">
                  <c:v>-6.0869590077</c:v>
                </c:pt>
                <c:pt idx="7449">
                  <c:v>3.6173108991</c:v>
                </c:pt>
                <c:pt idx="7450">
                  <c:v>-7.6078737444</c:v>
                </c:pt>
                <c:pt idx="7451">
                  <c:v>-7.6298523959000004</c:v>
                </c:pt>
                <c:pt idx="7452">
                  <c:v>3.6273248979999999</c:v>
                </c:pt>
                <c:pt idx="7453">
                  <c:v>-3.8084721066</c:v>
                </c:pt>
                <c:pt idx="7454">
                  <c:v>-3.7906980643999999</c:v>
                </c:pt>
                <c:pt idx="7455">
                  <c:v>-10.8745294245</c:v>
                </c:pt>
                <c:pt idx="7456">
                  <c:v>-9.5479871128999996</c:v>
                </c:pt>
                <c:pt idx="7457">
                  <c:v>2.1937212453999999</c:v>
                </c:pt>
                <c:pt idx="7458">
                  <c:v>-9.2507181706000008</c:v>
                </c:pt>
                <c:pt idx="7459">
                  <c:v>1.9763974529999999</c:v>
                </c:pt>
                <c:pt idx="7460">
                  <c:v>-3.8246051967999999</c:v>
                </c:pt>
                <c:pt idx="7461">
                  <c:v>-10.4106888752</c:v>
                </c:pt>
                <c:pt idx="7462">
                  <c:v>2.6747731360000002</c:v>
                </c:pt>
                <c:pt idx="7463">
                  <c:v>-5.5363428294999997</c:v>
                </c:pt>
                <c:pt idx="7464">
                  <c:v>-5.8351004877000001</c:v>
                </c:pt>
                <c:pt idx="7465">
                  <c:v>-6.8459396705</c:v>
                </c:pt>
                <c:pt idx="7466">
                  <c:v>-5.1663519855000004</c:v>
                </c:pt>
                <c:pt idx="7467">
                  <c:v>-6.5406240961000002</c:v>
                </c:pt>
                <c:pt idx="7468">
                  <c:v>-7.6097338288999996</c:v>
                </c:pt>
                <c:pt idx="7469">
                  <c:v>-3.8345780048</c:v>
                </c:pt>
                <c:pt idx="7470">
                  <c:v>-5.5518528417999997</c:v>
                </c:pt>
                <c:pt idx="7471">
                  <c:v>-11.8757281286</c:v>
                </c:pt>
                <c:pt idx="7472">
                  <c:v>-7.3551354882000002</c:v>
                </c:pt>
                <c:pt idx="7473">
                  <c:v>-4.8932477518999997</c:v>
                </c:pt>
                <c:pt idx="7474">
                  <c:v>1.1747347780999999</c:v>
                </c:pt>
                <c:pt idx="7475">
                  <c:v>-11.201734692600001</c:v>
                </c:pt>
                <c:pt idx="7476">
                  <c:v>3.1430564138000001</c:v>
                </c:pt>
                <c:pt idx="7477">
                  <c:v>-9.7341890132</c:v>
                </c:pt>
                <c:pt idx="7478">
                  <c:v>1.0511380754999999</c:v>
                </c:pt>
                <c:pt idx="7479">
                  <c:v>2.5869594577999999</c:v>
                </c:pt>
                <c:pt idx="7480">
                  <c:v>4.2835602954000001</c:v>
                </c:pt>
                <c:pt idx="7481">
                  <c:v>-8.2913098838000003</c:v>
                </c:pt>
                <c:pt idx="7482">
                  <c:v>-5.1190300665999997</c:v>
                </c:pt>
                <c:pt idx="7483">
                  <c:v>3.9104742155999999</c:v>
                </c:pt>
                <c:pt idx="7484">
                  <c:v>3.7957037902000001</c:v>
                </c:pt>
                <c:pt idx="7485">
                  <c:v>-8.9762596145</c:v>
                </c:pt>
                <c:pt idx="7486">
                  <c:v>4.6179036581000004</c:v>
                </c:pt>
                <c:pt idx="7487">
                  <c:v>2.7102191074999999</c:v>
                </c:pt>
                <c:pt idx="7488">
                  <c:v>-8.7017426454999995</c:v>
                </c:pt>
                <c:pt idx="7489">
                  <c:v>3.7819713465000002</c:v>
                </c:pt>
                <c:pt idx="7490">
                  <c:v>2.8178020214999999</c:v>
                </c:pt>
                <c:pt idx="7491">
                  <c:v>2.1539388928999998</c:v>
                </c:pt>
                <c:pt idx="7492">
                  <c:v>3.9545938770000002</c:v>
                </c:pt>
                <c:pt idx="7493">
                  <c:v>-3.8010125010000002</c:v>
                </c:pt>
                <c:pt idx="7494">
                  <c:v>-9.2555533209000007</c:v>
                </c:pt>
                <c:pt idx="7495">
                  <c:v>-7.4560118395000003</c:v>
                </c:pt>
                <c:pt idx="7496">
                  <c:v>-5.0938654959000003</c:v>
                </c:pt>
                <c:pt idx="7497">
                  <c:v>-8.0341143515999995</c:v>
                </c:pt>
                <c:pt idx="7498">
                  <c:v>-10.012934874899999</c:v>
                </c:pt>
                <c:pt idx="7499">
                  <c:v>-9.9413628741999993</c:v>
                </c:pt>
                <c:pt idx="7500">
                  <c:v>-8.7754592467000005</c:v>
                </c:pt>
                <c:pt idx="7501">
                  <c:v>3.4741503695999998</c:v>
                </c:pt>
                <c:pt idx="7502">
                  <c:v>4.5273872341999999</c:v>
                </c:pt>
                <c:pt idx="7503">
                  <c:v>-6.1144975133999999</c:v>
                </c:pt>
                <c:pt idx="7504">
                  <c:v>2.5424943466999999</c:v>
                </c:pt>
                <c:pt idx="7505">
                  <c:v>3.2300063218999999</c:v>
                </c:pt>
                <c:pt idx="7506">
                  <c:v>3.0755276506000002</c:v>
                </c:pt>
                <c:pt idx="7507">
                  <c:v>-5.1790127811</c:v>
                </c:pt>
                <c:pt idx="7508">
                  <c:v>-6.9135756193000004</c:v>
                </c:pt>
                <c:pt idx="7509">
                  <c:v>2.5536916949999999</c:v>
                </c:pt>
                <c:pt idx="7510">
                  <c:v>-10.870729756099999</c:v>
                </c:pt>
                <c:pt idx="7511">
                  <c:v>2.9115889130000001</c:v>
                </c:pt>
                <c:pt idx="7512">
                  <c:v>-8.3495118832999999</c:v>
                </c:pt>
                <c:pt idx="7513">
                  <c:v>-3.8100758987000001</c:v>
                </c:pt>
                <c:pt idx="7514">
                  <c:v>-8.6166832163000002</c:v>
                </c:pt>
                <c:pt idx="7515">
                  <c:v>1.0382924231999999</c:v>
                </c:pt>
                <c:pt idx="7516">
                  <c:v>-4.6069651751</c:v>
                </c:pt>
                <c:pt idx="7517">
                  <c:v>-9.3021736400999995</c:v>
                </c:pt>
                <c:pt idx="7518">
                  <c:v>-5.2622741470000003</c:v>
                </c:pt>
                <c:pt idx="7519">
                  <c:v>2.9012374287</c:v>
                </c:pt>
                <c:pt idx="7520">
                  <c:v>-5.3510528033</c:v>
                </c:pt>
                <c:pt idx="7521">
                  <c:v>2.7569666229999998</c:v>
                </c:pt>
                <c:pt idx="7522">
                  <c:v>3.3740205869</c:v>
                </c:pt>
                <c:pt idx="7523">
                  <c:v>-10.050641004699999</c:v>
                </c:pt>
                <c:pt idx="7524">
                  <c:v>-8.5146763144000008</c:v>
                </c:pt>
                <c:pt idx="7525">
                  <c:v>3.6344383577000001</c:v>
                </c:pt>
                <c:pt idx="7526">
                  <c:v>-5.5100179468999997</c:v>
                </c:pt>
                <c:pt idx="7527">
                  <c:v>-6.8722716869999996</c:v>
                </c:pt>
                <c:pt idx="7528">
                  <c:v>4.4330645642000004</c:v>
                </c:pt>
                <c:pt idx="7529">
                  <c:v>-8.4163802998000001</c:v>
                </c:pt>
                <c:pt idx="7530">
                  <c:v>-4.7887572247000003</c:v>
                </c:pt>
                <c:pt idx="7531">
                  <c:v>2.8412699855999999</c:v>
                </c:pt>
                <c:pt idx="7532">
                  <c:v>-3.9054853597000001</c:v>
                </c:pt>
                <c:pt idx="7533">
                  <c:v>-5.9774924940999998</c:v>
                </c:pt>
                <c:pt idx="7534">
                  <c:v>2.8179415795999998</c:v>
                </c:pt>
                <c:pt idx="7535">
                  <c:v>-4.3797130482000002</c:v>
                </c:pt>
                <c:pt idx="7536">
                  <c:v>-9.7642483855000002</c:v>
                </c:pt>
                <c:pt idx="7537">
                  <c:v>3.5003375083999999</c:v>
                </c:pt>
                <c:pt idx="7538">
                  <c:v>1.7914636227</c:v>
                </c:pt>
                <c:pt idx="7539">
                  <c:v>-6.0099432303000002</c:v>
                </c:pt>
                <c:pt idx="7540">
                  <c:v>-4.9594934221999996</c:v>
                </c:pt>
                <c:pt idx="7541">
                  <c:v>-5.5551820211000003</c:v>
                </c:pt>
                <c:pt idx="7542">
                  <c:v>2.8113379492999999</c:v>
                </c:pt>
                <c:pt idx="7543">
                  <c:v>-10.5780914425</c:v>
                </c:pt>
                <c:pt idx="7544">
                  <c:v>-7.4114067653999998</c:v>
                </c:pt>
                <c:pt idx="7545">
                  <c:v>-9.3890778361000002</c:v>
                </c:pt>
                <c:pt idx="7546">
                  <c:v>-4.5984968649000004</c:v>
                </c:pt>
                <c:pt idx="7547">
                  <c:v>3.2801855272</c:v>
                </c:pt>
                <c:pt idx="7548">
                  <c:v>-8.0313747336999999</c:v>
                </c:pt>
                <c:pt idx="7549">
                  <c:v>3.8619461737999998</c:v>
                </c:pt>
                <c:pt idx="7550">
                  <c:v>-7.4359346716000001</c:v>
                </c:pt>
                <c:pt idx="7551">
                  <c:v>-9.5584492157999996</c:v>
                </c:pt>
                <c:pt idx="7552">
                  <c:v>1.5612973057999999</c:v>
                </c:pt>
                <c:pt idx="7553">
                  <c:v>-5.7761851694999997</c:v>
                </c:pt>
                <c:pt idx="7554">
                  <c:v>-4.0084844969000004</c:v>
                </c:pt>
                <c:pt idx="7555">
                  <c:v>2.8946362135000001</c:v>
                </c:pt>
                <c:pt idx="7556">
                  <c:v>-5.6612228714999997</c:v>
                </c:pt>
                <c:pt idx="7557">
                  <c:v>-4.4300645851000002</c:v>
                </c:pt>
                <c:pt idx="7558">
                  <c:v>-8.8808711347999996</c:v>
                </c:pt>
                <c:pt idx="7559">
                  <c:v>-4.7652742967000004</c:v>
                </c:pt>
                <c:pt idx="7560">
                  <c:v>-8.7482870611999992</c:v>
                </c:pt>
                <c:pt idx="7561">
                  <c:v>-5.2780810668000004</c:v>
                </c:pt>
                <c:pt idx="7562">
                  <c:v>-7.1597787239999997</c:v>
                </c:pt>
                <c:pt idx="7563">
                  <c:v>3.1795192577</c:v>
                </c:pt>
                <c:pt idx="7564">
                  <c:v>4.2498119025000003</c:v>
                </c:pt>
                <c:pt idx="7565">
                  <c:v>4.1564777091999998</c:v>
                </c:pt>
                <c:pt idx="7566">
                  <c:v>3.6619477921999999</c:v>
                </c:pt>
                <c:pt idx="7567">
                  <c:v>-9.1227080539000003</c:v>
                </c:pt>
                <c:pt idx="7568">
                  <c:v>-4.8199714095999999</c:v>
                </c:pt>
                <c:pt idx="7569">
                  <c:v>-9.0045593731999993</c:v>
                </c:pt>
                <c:pt idx="7570">
                  <c:v>4.4240565307999997</c:v>
                </c:pt>
                <c:pt idx="7571">
                  <c:v>-6.4061312559000001</c:v>
                </c:pt>
                <c:pt idx="7572">
                  <c:v>3.5808819852</c:v>
                </c:pt>
                <c:pt idx="7573">
                  <c:v>-8.2084754102000002</c:v>
                </c:pt>
                <c:pt idx="7574">
                  <c:v>3.5729040922999999</c:v>
                </c:pt>
                <c:pt idx="7575">
                  <c:v>0.70687065670000004</c:v>
                </c:pt>
                <c:pt idx="7576">
                  <c:v>-5.2926706223000002</c:v>
                </c:pt>
                <c:pt idx="7577">
                  <c:v>-4.4613266147999999</c:v>
                </c:pt>
                <c:pt idx="7578">
                  <c:v>-8.8457342730999997</c:v>
                </c:pt>
                <c:pt idx="7579">
                  <c:v>-8.3074609910999992</c:v>
                </c:pt>
                <c:pt idx="7580">
                  <c:v>-6.1995329532000003</c:v>
                </c:pt>
                <c:pt idx="7581">
                  <c:v>-9.5325173275000008</c:v>
                </c:pt>
                <c:pt idx="7582">
                  <c:v>-4.5765894098000004</c:v>
                </c:pt>
                <c:pt idx="7583">
                  <c:v>-9.4199595466999995</c:v>
                </c:pt>
                <c:pt idx="7584">
                  <c:v>-8.2085540806000008</c:v>
                </c:pt>
                <c:pt idx="7585">
                  <c:v>2.3467171381999998</c:v>
                </c:pt>
                <c:pt idx="7586">
                  <c:v>-5.4861987927999998</c:v>
                </c:pt>
                <c:pt idx="7587">
                  <c:v>-8.7270945366999992</c:v>
                </c:pt>
                <c:pt idx="7588">
                  <c:v>4.3670006370000003</c:v>
                </c:pt>
                <c:pt idx="7589">
                  <c:v>-5.1248424000000004</c:v>
                </c:pt>
                <c:pt idx="7590">
                  <c:v>-8.821340137</c:v>
                </c:pt>
                <c:pt idx="7591">
                  <c:v>-10.1611588125</c:v>
                </c:pt>
                <c:pt idx="7592">
                  <c:v>3.619375529</c:v>
                </c:pt>
                <c:pt idx="7593">
                  <c:v>-8.9573342674000003</c:v>
                </c:pt>
                <c:pt idx="7594">
                  <c:v>3.0907798344000001</c:v>
                </c:pt>
                <c:pt idx="7595">
                  <c:v>2.2421087928999999</c:v>
                </c:pt>
                <c:pt idx="7596">
                  <c:v>1.5543551500999999</c:v>
                </c:pt>
                <c:pt idx="7597">
                  <c:v>-8.3879511892000007</c:v>
                </c:pt>
                <c:pt idx="7598">
                  <c:v>-10.2596533454</c:v>
                </c:pt>
                <c:pt idx="7599">
                  <c:v>-8.3733307612000001</c:v>
                </c:pt>
                <c:pt idx="7600">
                  <c:v>2.3348141839999998</c:v>
                </c:pt>
                <c:pt idx="7601">
                  <c:v>-8.8885593402000005</c:v>
                </c:pt>
                <c:pt idx="7602">
                  <c:v>2.7901452237000002</c:v>
                </c:pt>
                <c:pt idx="7603">
                  <c:v>-5.2984427304999997</c:v>
                </c:pt>
                <c:pt idx="7604">
                  <c:v>-6.4714693724999997</c:v>
                </c:pt>
                <c:pt idx="7605">
                  <c:v>-3.9266525295000001</c:v>
                </c:pt>
                <c:pt idx="7606">
                  <c:v>-9.5079570213999993</c:v>
                </c:pt>
                <c:pt idx="7607">
                  <c:v>3.3928646383999999</c:v>
                </c:pt>
                <c:pt idx="7608">
                  <c:v>-8.8366679024000003</c:v>
                </c:pt>
                <c:pt idx="7609">
                  <c:v>3.6957658546999999</c:v>
                </c:pt>
                <c:pt idx="7610">
                  <c:v>-9.0280655631000002</c:v>
                </c:pt>
                <c:pt idx="7611">
                  <c:v>3.4143169284999999</c:v>
                </c:pt>
                <c:pt idx="7612">
                  <c:v>-3.0114952697000001</c:v>
                </c:pt>
                <c:pt idx="7613">
                  <c:v>-9.5149642075000003</c:v>
                </c:pt>
                <c:pt idx="7614">
                  <c:v>-10.309471653199999</c:v>
                </c:pt>
                <c:pt idx="7615">
                  <c:v>-2.7357996456999998</c:v>
                </c:pt>
                <c:pt idx="7616">
                  <c:v>-9.1010490498000003</c:v>
                </c:pt>
                <c:pt idx="7617">
                  <c:v>-2.9358159441999998</c:v>
                </c:pt>
                <c:pt idx="7618">
                  <c:v>-9.3231697859999993</c:v>
                </c:pt>
                <c:pt idx="7619">
                  <c:v>-9.2585934829000003</c:v>
                </c:pt>
                <c:pt idx="7620">
                  <c:v>-8.4847888906000009</c:v>
                </c:pt>
                <c:pt idx="7621">
                  <c:v>-9.3805373567999997</c:v>
                </c:pt>
                <c:pt idx="7622">
                  <c:v>-5.1150345174999998</c:v>
                </c:pt>
                <c:pt idx="7623">
                  <c:v>4.0493076160000001</c:v>
                </c:pt>
                <c:pt idx="7624">
                  <c:v>3.4698778020000001</c:v>
                </c:pt>
                <c:pt idx="7625">
                  <c:v>4.0081637771</c:v>
                </c:pt>
                <c:pt idx="7626">
                  <c:v>-5.9281636828000002</c:v>
                </c:pt>
                <c:pt idx="7627">
                  <c:v>-9.7061255813000002</c:v>
                </c:pt>
                <c:pt idx="7628">
                  <c:v>1.2145155082000001</c:v>
                </c:pt>
                <c:pt idx="7629">
                  <c:v>-10.7621645517</c:v>
                </c:pt>
                <c:pt idx="7630">
                  <c:v>-7.8371518685000003</c:v>
                </c:pt>
                <c:pt idx="7631">
                  <c:v>-4.4028011520000003</c:v>
                </c:pt>
                <c:pt idx="7632">
                  <c:v>-6.2361213973999998</c:v>
                </c:pt>
                <c:pt idx="7633">
                  <c:v>-6.0849981739999999</c:v>
                </c:pt>
                <c:pt idx="7634">
                  <c:v>-4.2879452283999999</c:v>
                </c:pt>
                <c:pt idx="7635">
                  <c:v>-3.7834312038000002</c:v>
                </c:pt>
                <c:pt idx="7636">
                  <c:v>-5.0061300752999998</c:v>
                </c:pt>
                <c:pt idx="7637">
                  <c:v>2.2632350587999999</c:v>
                </c:pt>
                <c:pt idx="7638">
                  <c:v>-2.7080030050000001</c:v>
                </c:pt>
                <c:pt idx="7639">
                  <c:v>3.9446343017999999</c:v>
                </c:pt>
                <c:pt idx="7640">
                  <c:v>-5.7172804139000002</c:v>
                </c:pt>
                <c:pt idx="7641">
                  <c:v>3.4516107545999999</c:v>
                </c:pt>
                <c:pt idx="7642">
                  <c:v>-9.0730181199000004</c:v>
                </c:pt>
                <c:pt idx="7643">
                  <c:v>4.3390411137999996</c:v>
                </c:pt>
                <c:pt idx="7644">
                  <c:v>3.5726708642</c:v>
                </c:pt>
                <c:pt idx="7645">
                  <c:v>-9.7739137820999993</c:v>
                </c:pt>
                <c:pt idx="7646">
                  <c:v>-9.4823784197999998</c:v>
                </c:pt>
                <c:pt idx="7647">
                  <c:v>-8.7292320624999995</c:v>
                </c:pt>
                <c:pt idx="7648">
                  <c:v>-9.4677074061000006</c:v>
                </c:pt>
                <c:pt idx="7649">
                  <c:v>5.8207596309999996</c:v>
                </c:pt>
                <c:pt idx="7650">
                  <c:v>-9.9112659606999998</c:v>
                </c:pt>
                <c:pt idx="7651">
                  <c:v>3.5275692361000002</c:v>
                </c:pt>
                <c:pt idx="7652">
                  <c:v>-10.1768010098</c:v>
                </c:pt>
                <c:pt idx="7653">
                  <c:v>-10.655036839599999</c:v>
                </c:pt>
                <c:pt idx="7654">
                  <c:v>5.1109551727999998</c:v>
                </c:pt>
                <c:pt idx="7655">
                  <c:v>-9.0573696873999996</c:v>
                </c:pt>
                <c:pt idx="7656">
                  <c:v>5.1349572731000004</c:v>
                </c:pt>
                <c:pt idx="7657">
                  <c:v>-8.9115934316000001</c:v>
                </c:pt>
                <c:pt idx="7658">
                  <c:v>-4.4049158188000002</c:v>
                </c:pt>
                <c:pt idx="7659">
                  <c:v>-10.4379492125</c:v>
                </c:pt>
                <c:pt idx="7660">
                  <c:v>-10.4844454231</c:v>
                </c:pt>
                <c:pt idx="7661">
                  <c:v>-11.001708684700001</c:v>
                </c:pt>
                <c:pt idx="7662">
                  <c:v>-5.0857703897000004</c:v>
                </c:pt>
                <c:pt idx="7663">
                  <c:v>4.0272290972000002</c:v>
                </c:pt>
                <c:pt idx="7664">
                  <c:v>4.6125906463000002</c:v>
                </c:pt>
                <c:pt idx="7665">
                  <c:v>-6.4713322235000001</c:v>
                </c:pt>
                <c:pt idx="7666">
                  <c:v>-9.0058654276999999</c:v>
                </c:pt>
                <c:pt idx="7667">
                  <c:v>-3.7936941298</c:v>
                </c:pt>
                <c:pt idx="7668">
                  <c:v>-8.1439966704</c:v>
                </c:pt>
                <c:pt idx="7669">
                  <c:v>-8.0866754092999997</c:v>
                </c:pt>
                <c:pt idx="7670">
                  <c:v>-5.0656646958999998</c:v>
                </c:pt>
                <c:pt idx="7671">
                  <c:v>-3.1816130360999999</c:v>
                </c:pt>
                <c:pt idx="7672">
                  <c:v>-9.0572458230000006</c:v>
                </c:pt>
                <c:pt idx="7673">
                  <c:v>2.8407513476999999</c:v>
                </c:pt>
                <c:pt idx="7674">
                  <c:v>-7.6891869957000001</c:v>
                </c:pt>
                <c:pt idx="7675">
                  <c:v>-4.0582532241999996</c:v>
                </c:pt>
                <c:pt idx="7676">
                  <c:v>-10.2863286368</c:v>
                </c:pt>
                <c:pt idx="7677">
                  <c:v>-9.6249962994999994</c:v>
                </c:pt>
                <c:pt idx="7678">
                  <c:v>2.6117691131999998</c:v>
                </c:pt>
                <c:pt idx="7679">
                  <c:v>-12.657828096499999</c:v>
                </c:pt>
                <c:pt idx="7680">
                  <c:v>-8.9603267402999993</c:v>
                </c:pt>
                <c:pt idx="7681">
                  <c:v>-9.1816939582000003</c:v>
                </c:pt>
                <c:pt idx="7682">
                  <c:v>3.0253280151999999</c:v>
                </c:pt>
                <c:pt idx="7683">
                  <c:v>-4.1654563394000004</c:v>
                </c:pt>
                <c:pt idx="7684">
                  <c:v>-8.6248961667999993</c:v>
                </c:pt>
                <c:pt idx="7685">
                  <c:v>-4.2902810530000002</c:v>
                </c:pt>
                <c:pt idx="7686">
                  <c:v>-6.1769426783999997</c:v>
                </c:pt>
                <c:pt idx="7687">
                  <c:v>-10.2774209987</c:v>
                </c:pt>
                <c:pt idx="7688">
                  <c:v>-4.5039916824999997</c:v>
                </c:pt>
                <c:pt idx="7689">
                  <c:v>1.0370181570999999</c:v>
                </c:pt>
                <c:pt idx="7690">
                  <c:v>3.9989685387999998</c:v>
                </c:pt>
                <c:pt idx="7691">
                  <c:v>-10.195966504699999</c:v>
                </c:pt>
                <c:pt idx="7692">
                  <c:v>-7.2666823993999996</c:v>
                </c:pt>
                <c:pt idx="7693">
                  <c:v>-9.7886113507000001</c:v>
                </c:pt>
                <c:pt idx="7694">
                  <c:v>-9.4776138125999996</c:v>
                </c:pt>
                <c:pt idx="7695">
                  <c:v>-5.9089028530999999</c:v>
                </c:pt>
                <c:pt idx="7696">
                  <c:v>-5.4005810750999999</c:v>
                </c:pt>
                <c:pt idx="7697">
                  <c:v>3.5579335816</c:v>
                </c:pt>
                <c:pt idx="7698">
                  <c:v>-8.8338570517000008</c:v>
                </c:pt>
                <c:pt idx="7699">
                  <c:v>-9.3681319094000006</c:v>
                </c:pt>
                <c:pt idx="7700">
                  <c:v>-9.9251513835999994</c:v>
                </c:pt>
                <c:pt idx="7701">
                  <c:v>3.2990204544999999</c:v>
                </c:pt>
                <c:pt idx="7702">
                  <c:v>-5.4108070277999998</c:v>
                </c:pt>
                <c:pt idx="7703">
                  <c:v>1.9440294547000001</c:v>
                </c:pt>
                <c:pt idx="7704">
                  <c:v>-5.9556369400999998</c:v>
                </c:pt>
                <c:pt idx="7705">
                  <c:v>-9.7068703017000004</c:v>
                </c:pt>
                <c:pt idx="7706">
                  <c:v>3.9905226327999999</c:v>
                </c:pt>
                <c:pt idx="7707">
                  <c:v>-7.7454750657</c:v>
                </c:pt>
                <c:pt idx="7708">
                  <c:v>-5.3078066063999998</c:v>
                </c:pt>
                <c:pt idx="7709">
                  <c:v>3.3689069395</c:v>
                </c:pt>
                <c:pt idx="7710">
                  <c:v>-4.6169711515999996</c:v>
                </c:pt>
                <c:pt idx="7711">
                  <c:v>4.2727426705999996</c:v>
                </c:pt>
                <c:pt idx="7712">
                  <c:v>-10.0975093558</c:v>
                </c:pt>
                <c:pt idx="7713">
                  <c:v>4.1812752819999996</c:v>
                </c:pt>
                <c:pt idx="7714">
                  <c:v>-8.7989269025999999</c:v>
                </c:pt>
                <c:pt idx="7715">
                  <c:v>-10.104723094600001</c:v>
                </c:pt>
                <c:pt idx="7716">
                  <c:v>2.7269166153</c:v>
                </c:pt>
                <c:pt idx="7717">
                  <c:v>-9.0877770354000003</c:v>
                </c:pt>
                <c:pt idx="7718">
                  <c:v>1.440707119</c:v>
                </c:pt>
                <c:pt idx="7719">
                  <c:v>-7.6358723736999998</c:v>
                </c:pt>
                <c:pt idx="7720">
                  <c:v>3.4930159760000001</c:v>
                </c:pt>
                <c:pt idx="7721">
                  <c:v>-4.5545096067999999</c:v>
                </c:pt>
                <c:pt idx="7722">
                  <c:v>-6.9109971386</c:v>
                </c:pt>
                <c:pt idx="7723">
                  <c:v>1.9426612384999999</c:v>
                </c:pt>
                <c:pt idx="7724">
                  <c:v>-6.5325857837000001</c:v>
                </c:pt>
                <c:pt idx="7725">
                  <c:v>-8.7441469243000007</c:v>
                </c:pt>
                <c:pt idx="7726">
                  <c:v>-11.0266837005</c:v>
                </c:pt>
                <c:pt idx="7727">
                  <c:v>-4.9390604132</c:v>
                </c:pt>
                <c:pt idx="7728">
                  <c:v>-10.123830658099999</c:v>
                </c:pt>
                <c:pt idx="7729">
                  <c:v>-3.3885538104999999</c:v>
                </c:pt>
                <c:pt idx="7730">
                  <c:v>3.9136878614000001</c:v>
                </c:pt>
                <c:pt idx="7731">
                  <c:v>2.3376021826</c:v>
                </c:pt>
                <c:pt idx="7732">
                  <c:v>-9.2753084790999996</c:v>
                </c:pt>
                <c:pt idx="7733">
                  <c:v>3.6099802631000002</c:v>
                </c:pt>
                <c:pt idx="7734">
                  <c:v>1.8237939958</c:v>
                </c:pt>
                <c:pt idx="7735">
                  <c:v>1.436929407</c:v>
                </c:pt>
                <c:pt idx="7736">
                  <c:v>-5.3868946104999997</c:v>
                </c:pt>
                <c:pt idx="7737">
                  <c:v>-8.7274160728000005</c:v>
                </c:pt>
                <c:pt idx="7738">
                  <c:v>-9.3211324369999993</c:v>
                </c:pt>
                <c:pt idx="7739">
                  <c:v>-8.9856220233999995</c:v>
                </c:pt>
                <c:pt idx="7740">
                  <c:v>-5.0353705594999996</c:v>
                </c:pt>
                <c:pt idx="7741">
                  <c:v>-6.0433452549000002</c:v>
                </c:pt>
                <c:pt idx="7742">
                  <c:v>4.3558190471999998</c:v>
                </c:pt>
                <c:pt idx="7743">
                  <c:v>-6.2670142194</c:v>
                </c:pt>
                <c:pt idx="7744">
                  <c:v>-6.1982443174000004</c:v>
                </c:pt>
                <c:pt idx="7745">
                  <c:v>3.5621384611</c:v>
                </c:pt>
                <c:pt idx="7746">
                  <c:v>3.0056657293</c:v>
                </c:pt>
                <c:pt idx="7747">
                  <c:v>3.8240645100999999</c:v>
                </c:pt>
                <c:pt idx="7748">
                  <c:v>-4.9006799230000002</c:v>
                </c:pt>
                <c:pt idx="7749">
                  <c:v>4.4102908657000004</c:v>
                </c:pt>
                <c:pt idx="7750">
                  <c:v>-9.7731932851999996</c:v>
                </c:pt>
                <c:pt idx="7751">
                  <c:v>-9.6212966311999999</c:v>
                </c:pt>
                <c:pt idx="7752">
                  <c:v>-9.4849641988000002</c:v>
                </c:pt>
                <c:pt idx="7753">
                  <c:v>2.5408737822999998</c:v>
                </c:pt>
                <c:pt idx="7754">
                  <c:v>-8.0697518488999993</c:v>
                </c:pt>
                <c:pt idx="7755">
                  <c:v>-6.3249430063999998</c:v>
                </c:pt>
                <c:pt idx="7756">
                  <c:v>2.9637434004999998</c:v>
                </c:pt>
                <c:pt idx="7757">
                  <c:v>-9.3360953254000005</c:v>
                </c:pt>
                <c:pt idx="7758">
                  <c:v>2.7485062428</c:v>
                </c:pt>
                <c:pt idx="7759">
                  <c:v>-9.7345977340999994</c:v>
                </c:pt>
                <c:pt idx="7760">
                  <c:v>3.0911773612000002</c:v>
                </c:pt>
                <c:pt idx="7761">
                  <c:v>-4.3450215604000002</c:v>
                </c:pt>
                <c:pt idx="7762">
                  <c:v>-5.6875146992000003</c:v>
                </c:pt>
                <c:pt idx="7763">
                  <c:v>-6.1390085977000002</c:v>
                </c:pt>
                <c:pt idx="7764">
                  <c:v>3.4012629936000001</c:v>
                </c:pt>
                <c:pt idx="7765">
                  <c:v>-8.0669858896999997</c:v>
                </c:pt>
                <c:pt idx="7766">
                  <c:v>-8.6744232730000004</c:v>
                </c:pt>
                <c:pt idx="7767">
                  <c:v>-3.4363210833000002</c:v>
                </c:pt>
                <c:pt idx="7768">
                  <c:v>-8.7525919226000006</c:v>
                </c:pt>
                <c:pt idx="7769">
                  <c:v>-4.3710819012000002</c:v>
                </c:pt>
                <c:pt idx="7770">
                  <c:v>2.6641921005000002</c:v>
                </c:pt>
                <c:pt idx="7771">
                  <c:v>-4.5276942693000004</c:v>
                </c:pt>
                <c:pt idx="7772">
                  <c:v>-3.2736856237</c:v>
                </c:pt>
                <c:pt idx="7773">
                  <c:v>-3.9711881666000002</c:v>
                </c:pt>
                <c:pt idx="7774">
                  <c:v>2.0442347142999999</c:v>
                </c:pt>
                <c:pt idx="7775">
                  <c:v>-6.8283368565</c:v>
                </c:pt>
                <c:pt idx="7776">
                  <c:v>3.550422556</c:v>
                </c:pt>
                <c:pt idx="7777">
                  <c:v>-3.8988284106000002</c:v>
                </c:pt>
                <c:pt idx="7778">
                  <c:v>-4.2448156211999999</c:v>
                </c:pt>
                <c:pt idx="7779">
                  <c:v>-4.2673641658000001</c:v>
                </c:pt>
                <c:pt idx="7780">
                  <c:v>3.0458612775999998</c:v>
                </c:pt>
                <c:pt idx="7781">
                  <c:v>-11.0605374897</c:v>
                </c:pt>
                <c:pt idx="7782">
                  <c:v>3.2583493523999998</c:v>
                </c:pt>
                <c:pt idx="7783">
                  <c:v>-6.9227562780999996</c:v>
                </c:pt>
                <c:pt idx="7784">
                  <c:v>-5.9899858915999999</c:v>
                </c:pt>
                <c:pt idx="7785">
                  <c:v>2.5360646615000002</c:v>
                </c:pt>
                <c:pt idx="7786">
                  <c:v>2.6010776287000001</c:v>
                </c:pt>
                <c:pt idx="7787">
                  <c:v>-5.7316112233999998</c:v>
                </c:pt>
                <c:pt idx="7788">
                  <c:v>5.2204912345999999</c:v>
                </c:pt>
                <c:pt idx="7789">
                  <c:v>2.9707865403999998</c:v>
                </c:pt>
                <c:pt idx="7790">
                  <c:v>-4.8971192736000004</c:v>
                </c:pt>
                <c:pt idx="7791">
                  <c:v>-3.239588168</c:v>
                </c:pt>
                <c:pt idx="7792">
                  <c:v>-9.1308073220000008</c:v>
                </c:pt>
                <c:pt idx="7793">
                  <c:v>-6.7305232876999996</c:v>
                </c:pt>
                <c:pt idx="7794">
                  <c:v>-6.6196910127999997</c:v>
                </c:pt>
                <c:pt idx="7795">
                  <c:v>-9.8905162963999995</c:v>
                </c:pt>
                <c:pt idx="7796">
                  <c:v>2.6055808715</c:v>
                </c:pt>
                <c:pt idx="7797">
                  <c:v>-3.1861429862000001</c:v>
                </c:pt>
                <c:pt idx="7798">
                  <c:v>3.3162073715</c:v>
                </c:pt>
                <c:pt idx="7799">
                  <c:v>1.3538016020999999</c:v>
                </c:pt>
                <c:pt idx="7800">
                  <c:v>-5.2760802510999998</c:v>
                </c:pt>
                <c:pt idx="7801">
                  <c:v>-8.8902976622000001</c:v>
                </c:pt>
                <c:pt idx="7802">
                  <c:v>3.7313838746000001</c:v>
                </c:pt>
                <c:pt idx="7803">
                  <c:v>-11.048732431299999</c:v>
                </c:pt>
                <c:pt idx="7804">
                  <c:v>-6.0871840272000002</c:v>
                </c:pt>
                <c:pt idx="7805">
                  <c:v>1.7101454792999999</c:v>
                </c:pt>
                <c:pt idx="7806">
                  <c:v>-9.5573549887000002</c:v>
                </c:pt>
                <c:pt idx="7807">
                  <c:v>-9.9610633158000006</c:v>
                </c:pt>
                <c:pt idx="7808">
                  <c:v>-8.1362573462000007</c:v>
                </c:pt>
                <c:pt idx="7809">
                  <c:v>-5.2846621945000001</c:v>
                </c:pt>
                <c:pt idx="7810">
                  <c:v>-4.9162614987</c:v>
                </c:pt>
                <c:pt idx="7811">
                  <c:v>-7.3765440765000001</c:v>
                </c:pt>
                <c:pt idx="7812">
                  <c:v>-9.6889590569999999</c:v>
                </c:pt>
                <c:pt idx="7813">
                  <c:v>5.1001317885999997</c:v>
                </c:pt>
                <c:pt idx="7814">
                  <c:v>3.0466342395999999</c:v>
                </c:pt>
                <c:pt idx="7815">
                  <c:v>4.1397432375000003</c:v>
                </c:pt>
                <c:pt idx="7816">
                  <c:v>4.1555683991999999</c:v>
                </c:pt>
                <c:pt idx="7817">
                  <c:v>3.8245479969999998</c:v>
                </c:pt>
                <c:pt idx="7818">
                  <c:v>-4.1099394831999998</c:v>
                </c:pt>
                <c:pt idx="7819">
                  <c:v>-9.7098326481000008</c:v>
                </c:pt>
                <c:pt idx="7820">
                  <c:v>3.2595121464000001</c:v>
                </c:pt>
                <c:pt idx="7821">
                  <c:v>-8.7714166544999994</c:v>
                </c:pt>
                <c:pt idx="7822">
                  <c:v>-3.9659601809999998</c:v>
                </c:pt>
                <c:pt idx="7823">
                  <c:v>4.3757370846999999</c:v>
                </c:pt>
                <c:pt idx="7824">
                  <c:v>3.2931488837999998</c:v>
                </c:pt>
                <c:pt idx="7825">
                  <c:v>3.5864993083000001</c:v>
                </c:pt>
                <c:pt idx="7826">
                  <c:v>-8.5504003191999995</c:v>
                </c:pt>
                <c:pt idx="7827">
                  <c:v>-11.699511508600001</c:v>
                </c:pt>
                <c:pt idx="7828">
                  <c:v>-8.8238327551999998</c:v>
                </c:pt>
                <c:pt idx="7829">
                  <c:v>2.8217566162000001</c:v>
                </c:pt>
                <c:pt idx="7830">
                  <c:v>1.652498764</c:v>
                </c:pt>
                <c:pt idx="7831">
                  <c:v>-3.4063123600999998</c:v>
                </c:pt>
                <c:pt idx="7832">
                  <c:v>-5.3477714837999999</c:v>
                </c:pt>
                <c:pt idx="7833">
                  <c:v>-5.2034003468999996</c:v>
                </c:pt>
                <c:pt idx="7834">
                  <c:v>-5.3279341747000002</c:v>
                </c:pt>
                <c:pt idx="7835">
                  <c:v>-4.6273046933000002</c:v>
                </c:pt>
                <c:pt idx="7836">
                  <c:v>-10.7027419882</c:v>
                </c:pt>
                <c:pt idx="7837">
                  <c:v>-4.7554653556000002</c:v>
                </c:pt>
                <c:pt idx="7838">
                  <c:v>2.6241151728999998</c:v>
                </c:pt>
                <c:pt idx="7839">
                  <c:v>-8.4745469849999999</c:v>
                </c:pt>
                <c:pt idx="7840">
                  <c:v>-4.7372485653999998</c:v>
                </c:pt>
                <c:pt idx="7841">
                  <c:v>-5.0570358698</c:v>
                </c:pt>
                <c:pt idx="7842">
                  <c:v>-8.7095378010999998</c:v>
                </c:pt>
                <c:pt idx="7843">
                  <c:v>-4.6647102773000002</c:v>
                </c:pt>
                <c:pt idx="7844">
                  <c:v>4.9320014004999999</c:v>
                </c:pt>
                <c:pt idx="7845">
                  <c:v>-6.0821495803000003</c:v>
                </c:pt>
                <c:pt idx="7846">
                  <c:v>3.5750066151</c:v>
                </c:pt>
                <c:pt idx="7847">
                  <c:v>3.3988544170999999</c:v>
                </c:pt>
                <c:pt idx="7848">
                  <c:v>-8.7786107306000005</c:v>
                </c:pt>
                <c:pt idx="7849">
                  <c:v>2.4778803556</c:v>
                </c:pt>
                <c:pt idx="7850">
                  <c:v>2.9676136997000002</c:v>
                </c:pt>
                <c:pt idx="7851">
                  <c:v>-9.5433338619000008</c:v>
                </c:pt>
                <c:pt idx="7852">
                  <c:v>-11.2823703019</c:v>
                </c:pt>
                <c:pt idx="7853">
                  <c:v>-9.4539696236000008</c:v>
                </c:pt>
                <c:pt idx="7854">
                  <c:v>-5.5470386637000004</c:v>
                </c:pt>
                <c:pt idx="7855">
                  <c:v>2.9372695223999998</c:v>
                </c:pt>
                <c:pt idx="7856">
                  <c:v>3.3324288307000001</c:v>
                </c:pt>
                <c:pt idx="7857">
                  <c:v>-9.7032253028</c:v>
                </c:pt>
                <c:pt idx="7858">
                  <c:v>-2.1038099715</c:v>
                </c:pt>
                <c:pt idx="7859">
                  <c:v>-5.929763286</c:v>
                </c:pt>
                <c:pt idx="7860">
                  <c:v>-8.7381151423999999</c:v>
                </c:pt>
                <c:pt idx="7861">
                  <c:v>-9.8139384801999991</c:v>
                </c:pt>
                <c:pt idx="7862">
                  <c:v>4.5874114255</c:v>
                </c:pt>
                <c:pt idx="7863">
                  <c:v>-3.7128333835</c:v>
                </c:pt>
                <c:pt idx="7864">
                  <c:v>2.4958298703000001</c:v>
                </c:pt>
                <c:pt idx="7865">
                  <c:v>-3.5554782236000002</c:v>
                </c:pt>
                <c:pt idx="7866">
                  <c:v>3.4758039832000001</c:v>
                </c:pt>
                <c:pt idx="7867">
                  <c:v>4.8418459483999996</c:v>
                </c:pt>
                <c:pt idx="7868">
                  <c:v>-9.0990199038000004</c:v>
                </c:pt>
                <c:pt idx="7869">
                  <c:v>2.1484083022</c:v>
                </c:pt>
                <c:pt idx="7870">
                  <c:v>-10.043512508799999</c:v>
                </c:pt>
                <c:pt idx="7871">
                  <c:v>-10.439077945999999</c:v>
                </c:pt>
                <c:pt idx="7872">
                  <c:v>-6.1499519937000002</c:v>
                </c:pt>
                <c:pt idx="7873">
                  <c:v>4.3238002796000004</c:v>
                </c:pt>
                <c:pt idx="7874">
                  <c:v>-4.6849080486999997</c:v>
                </c:pt>
                <c:pt idx="7875">
                  <c:v>2.8014615566000001</c:v>
                </c:pt>
                <c:pt idx="7876">
                  <c:v>-10.6199186393</c:v>
                </c:pt>
                <c:pt idx="7877">
                  <c:v>2.9253858611000001</c:v>
                </c:pt>
                <c:pt idx="7878">
                  <c:v>-5.9476924937</c:v>
                </c:pt>
                <c:pt idx="7879">
                  <c:v>-5.6336329238999996</c:v>
                </c:pt>
                <c:pt idx="7880">
                  <c:v>-3.9831445521000002</c:v>
                </c:pt>
                <c:pt idx="7881">
                  <c:v>-4.3399316217999999</c:v>
                </c:pt>
                <c:pt idx="7882">
                  <c:v>-4.2967120989999996</c:v>
                </c:pt>
                <c:pt idx="7883">
                  <c:v>-7.0936274646999999</c:v>
                </c:pt>
                <c:pt idx="7884">
                  <c:v>3.7699796054000001</c:v>
                </c:pt>
                <c:pt idx="7885">
                  <c:v>1.3495336436000001</c:v>
                </c:pt>
                <c:pt idx="7886">
                  <c:v>-7.9130649235000003</c:v>
                </c:pt>
                <c:pt idx="7887">
                  <c:v>3.3953211012</c:v>
                </c:pt>
                <c:pt idx="7888">
                  <c:v>3.6805287264</c:v>
                </c:pt>
                <c:pt idx="7889">
                  <c:v>-4.2355015920000003</c:v>
                </c:pt>
                <c:pt idx="7890">
                  <c:v>-4.6108488582999998</c:v>
                </c:pt>
                <c:pt idx="7891">
                  <c:v>-4.5696154347000002</c:v>
                </c:pt>
                <c:pt idx="7892">
                  <c:v>3.3969691605999999</c:v>
                </c:pt>
                <c:pt idx="7893">
                  <c:v>-11.2526993631</c:v>
                </c:pt>
                <c:pt idx="7894">
                  <c:v>-10.053279870200001</c:v>
                </c:pt>
                <c:pt idx="7895">
                  <c:v>-6.6632767007</c:v>
                </c:pt>
                <c:pt idx="7896">
                  <c:v>-8.3058034862000003</c:v>
                </c:pt>
                <c:pt idx="7897">
                  <c:v>-10.227014777100001</c:v>
                </c:pt>
                <c:pt idx="7898">
                  <c:v>-5.5268601580999999</c:v>
                </c:pt>
                <c:pt idx="7899">
                  <c:v>-8.7803143253000009</c:v>
                </c:pt>
                <c:pt idx="7900">
                  <c:v>-9.9747571377999993</c:v>
                </c:pt>
                <c:pt idx="7901">
                  <c:v>-5.5955154728999998</c:v>
                </c:pt>
                <c:pt idx="7902">
                  <c:v>-8.4011703450000006</c:v>
                </c:pt>
                <c:pt idx="7903">
                  <c:v>-5.4902507368000002</c:v>
                </c:pt>
                <c:pt idx="7904">
                  <c:v>-4.0330405928999999</c:v>
                </c:pt>
                <c:pt idx="7905">
                  <c:v>-5.7833509788999997</c:v>
                </c:pt>
                <c:pt idx="7906">
                  <c:v>3.8019115426000001</c:v>
                </c:pt>
                <c:pt idx="7907">
                  <c:v>-7.5292584514999996</c:v>
                </c:pt>
                <c:pt idx="7908">
                  <c:v>-6.8763203849999996</c:v>
                </c:pt>
                <c:pt idx="7909">
                  <c:v>3.5677285253000002</c:v>
                </c:pt>
                <c:pt idx="7910">
                  <c:v>-9.3375558145999999</c:v>
                </c:pt>
                <c:pt idx="7911">
                  <c:v>-6.0583310939999997</c:v>
                </c:pt>
                <c:pt idx="7912">
                  <c:v>-9.2394292178999997</c:v>
                </c:pt>
                <c:pt idx="7913">
                  <c:v>3.5921959828999999</c:v>
                </c:pt>
                <c:pt idx="7914">
                  <c:v>3.5381028811999999</c:v>
                </c:pt>
                <c:pt idx="7915">
                  <c:v>-4.8276406246999999</c:v>
                </c:pt>
                <c:pt idx="7916">
                  <c:v>-4.0847243395000001</c:v>
                </c:pt>
                <c:pt idx="7917">
                  <c:v>-10.657607328799999</c:v>
                </c:pt>
                <c:pt idx="7918">
                  <c:v>-3.9629882542999999</c:v>
                </c:pt>
                <c:pt idx="7919">
                  <c:v>1.8166675210000001</c:v>
                </c:pt>
                <c:pt idx="7920">
                  <c:v>-5.9754662795</c:v>
                </c:pt>
                <c:pt idx="7921">
                  <c:v>5.0714796048000004</c:v>
                </c:pt>
                <c:pt idx="7922">
                  <c:v>-9.4322278054000002</c:v>
                </c:pt>
                <c:pt idx="7923">
                  <c:v>-9.6301046419999992</c:v>
                </c:pt>
                <c:pt idx="7924">
                  <c:v>-5.3028624994999998</c:v>
                </c:pt>
                <c:pt idx="7925">
                  <c:v>-4.8314764031999999</c:v>
                </c:pt>
                <c:pt idx="7926">
                  <c:v>-9.1807661390999993</c:v>
                </c:pt>
                <c:pt idx="7927">
                  <c:v>2.3000179131</c:v>
                </c:pt>
                <c:pt idx="7928">
                  <c:v>-10.6188775617</c:v>
                </c:pt>
                <c:pt idx="7929">
                  <c:v>-4.0895478450000002</c:v>
                </c:pt>
                <c:pt idx="7930">
                  <c:v>2.0986556829</c:v>
                </c:pt>
                <c:pt idx="7931">
                  <c:v>-7.9968087911000003</c:v>
                </c:pt>
                <c:pt idx="7932">
                  <c:v>-10.428363148500001</c:v>
                </c:pt>
                <c:pt idx="7933">
                  <c:v>-3.5342386977000002</c:v>
                </c:pt>
                <c:pt idx="7934">
                  <c:v>-4.3263861867999998</c:v>
                </c:pt>
                <c:pt idx="7935">
                  <c:v>-8.2330526782</c:v>
                </c:pt>
                <c:pt idx="7936">
                  <c:v>-10.615643416599999</c:v>
                </c:pt>
                <c:pt idx="7937">
                  <c:v>4.8471784651999998</c:v>
                </c:pt>
                <c:pt idx="7938">
                  <c:v>-5.5068648015999999</c:v>
                </c:pt>
                <c:pt idx="7939">
                  <c:v>-9.9522404946999998</c:v>
                </c:pt>
                <c:pt idx="7940">
                  <c:v>3.1515281375000002</c:v>
                </c:pt>
                <c:pt idx="7941">
                  <c:v>3.7311850022000002</c:v>
                </c:pt>
                <c:pt idx="7942">
                  <c:v>-2.7881616597000001</c:v>
                </c:pt>
                <c:pt idx="7943">
                  <c:v>2.7567412885999998</c:v>
                </c:pt>
                <c:pt idx="7944">
                  <c:v>-9.4731067850000006</c:v>
                </c:pt>
                <c:pt idx="7945">
                  <c:v>3.5769808431999999</c:v>
                </c:pt>
                <c:pt idx="7946">
                  <c:v>4.5082933167999997</c:v>
                </c:pt>
                <c:pt idx="7947">
                  <c:v>-4.2260618517999999</c:v>
                </c:pt>
                <c:pt idx="7948">
                  <c:v>3.5493015445</c:v>
                </c:pt>
                <c:pt idx="7949">
                  <c:v>4.2798179664999996</c:v>
                </c:pt>
                <c:pt idx="7950">
                  <c:v>4.5763074166999997</c:v>
                </c:pt>
                <c:pt idx="7951">
                  <c:v>-11.3732407822</c:v>
                </c:pt>
                <c:pt idx="7952">
                  <c:v>-9.4567318463000003</c:v>
                </c:pt>
                <c:pt idx="7953">
                  <c:v>-7.1107723106999998</c:v>
                </c:pt>
                <c:pt idx="7954">
                  <c:v>3.7459189379</c:v>
                </c:pt>
                <c:pt idx="7955">
                  <c:v>-5.3327482155999997</c:v>
                </c:pt>
                <c:pt idx="7956">
                  <c:v>3.1209477076000001</c:v>
                </c:pt>
                <c:pt idx="7957">
                  <c:v>-4.3880316289000003</c:v>
                </c:pt>
                <c:pt idx="7958">
                  <c:v>-5.3170758062000001</c:v>
                </c:pt>
                <c:pt idx="7959">
                  <c:v>2.0796987654999999</c:v>
                </c:pt>
                <c:pt idx="7960">
                  <c:v>-4.6294024164999996</c:v>
                </c:pt>
                <c:pt idx="7961">
                  <c:v>3.4941899351000001</c:v>
                </c:pt>
                <c:pt idx="7962">
                  <c:v>-9.6155822998999998</c:v>
                </c:pt>
                <c:pt idx="7963">
                  <c:v>-10.547218430699999</c:v>
                </c:pt>
                <c:pt idx="7964">
                  <c:v>-5.3493891909000002</c:v>
                </c:pt>
                <c:pt idx="7965">
                  <c:v>3.6790345649999998</c:v>
                </c:pt>
                <c:pt idx="7966">
                  <c:v>-10.5628660867</c:v>
                </c:pt>
                <c:pt idx="7967">
                  <c:v>3.1507311965999998</c:v>
                </c:pt>
                <c:pt idx="7968">
                  <c:v>3.9848534382</c:v>
                </c:pt>
                <c:pt idx="7969">
                  <c:v>3.4057463656000002</c:v>
                </c:pt>
                <c:pt idx="7970">
                  <c:v>2.2632597143000002</c:v>
                </c:pt>
                <c:pt idx="7971">
                  <c:v>-5.3855898527999999</c:v>
                </c:pt>
                <c:pt idx="7972">
                  <c:v>-10.072252219999999</c:v>
                </c:pt>
                <c:pt idx="7973">
                  <c:v>3.6479578944000002</c:v>
                </c:pt>
                <c:pt idx="7974">
                  <c:v>-4.0983246246</c:v>
                </c:pt>
                <c:pt idx="7975">
                  <c:v>-9.2391564720999995</c:v>
                </c:pt>
                <c:pt idx="7976">
                  <c:v>-11.1336580365</c:v>
                </c:pt>
                <c:pt idx="7977">
                  <c:v>-8.3595988444000007</c:v>
                </c:pt>
                <c:pt idx="7978">
                  <c:v>3.9682854817000002</c:v>
                </c:pt>
                <c:pt idx="7979">
                  <c:v>-9.6074559350000008</c:v>
                </c:pt>
                <c:pt idx="7980">
                  <c:v>2.4310708233999998</c:v>
                </c:pt>
                <c:pt idx="7981">
                  <c:v>2.5261184538000001</c:v>
                </c:pt>
                <c:pt idx="7982">
                  <c:v>-10.4413511566</c:v>
                </c:pt>
                <c:pt idx="7983">
                  <c:v>2.2953721773</c:v>
                </c:pt>
                <c:pt idx="7984">
                  <c:v>2.5436588550999999</c:v>
                </c:pt>
                <c:pt idx="7985">
                  <c:v>-10.6174628398</c:v>
                </c:pt>
                <c:pt idx="7986">
                  <c:v>0.93741229069999998</c:v>
                </c:pt>
                <c:pt idx="7987">
                  <c:v>-5.4001007338000004</c:v>
                </c:pt>
                <c:pt idx="7988">
                  <c:v>1.558042835</c:v>
                </c:pt>
                <c:pt idx="7989">
                  <c:v>-8.7827550319000007</c:v>
                </c:pt>
                <c:pt idx="7990">
                  <c:v>-8.0159909924000008</c:v>
                </c:pt>
                <c:pt idx="7991">
                  <c:v>-9.9168274696999994</c:v>
                </c:pt>
                <c:pt idx="7992">
                  <c:v>-10.578503973</c:v>
                </c:pt>
                <c:pt idx="7993">
                  <c:v>-9.4978815226000002</c:v>
                </c:pt>
                <c:pt idx="7994">
                  <c:v>-10.8099422602</c:v>
                </c:pt>
                <c:pt idx="7995">
                  <c:v>-9.1914775756000004</c:v>
                </c:pt>
                <c:pt idx="7996">
                  <c:v>-5.1464187558000001</c:v>
                </c:pt>
                <c:pt idx="7997">
                  <c:v>-9.0068617428</c:v>
                </c:pt>
                <c:pt idx="7998">
                  <c:v>-4.4065591007</c:v>
                </c:pt>
                <c:pt idx="7999">
                  <c:v>-9.1246892445000007</c:v>
                </c:pt>
                <c:pt idx="8000">
                  <c:v>-8.1319592644000007</c:v>
                </c:pt>
                <c:pt idx="8001">
                  <c:v>-7.8734851584000003</c:v>
                </c:pt>
                <c:pt idx="8002">
                  <c:v>3.8876472620999998</c:v>
                </c:pt>
                <c:pt idx="8003">
                  <c:v>-4.3987533791000004</c:v>
                </c:pt>
                <c:pt idx="8004">
                  <c:v>-6.0881285454</c:v>
                </c:pt>
                <c:pt idx="8005">
                  <c:v>-10.710595620799999</c:v>
                </c:pt>
                <c:pt idx="8006">
                  <c:v>4.0983563602000004</c:v>
                </c:pt>
                <c:pt idx="8007">
                  <c:v>2.0450872583000002</c:v>
                </c:pt>
                <c:pt idx="8008">
                  <c:v>-2.8206214615</c:v>
                </c:pt>
                <c:pt idx="8009">
                  <c:v>2.9262065329000002</c:v>
                </c:pt>
                <c:pt idx="8010">
                  <c:v>-8.7155557325000004</c:v>
                </c:pt>
                <c:pt idx="8011">
                  <c:v>4.0201215524</c:v>
                </c:pt>
                <c:pt idx="8012">
                  <c:v>3.3637618087000001</c:v>
                </c:pt>
                <c:pt idx="8013">
                  <c:v>-3.9271975531000001</c:v>
                </c:pt>
                <c:pt idx="8014">
                  <c:v>-9.9783376769000007</c:v>
                </c:pt>
                <c:pt idx="8015">
                  <c:v>-10.4988787528</c:v>
                </c:pt>
                <c:pt idx="8016">
                  <c:v>-10.028912479100001</c:v>
                </c:pt>
                <c:pt idx="8017">
                  <c:v>-4.0336704306</c:v>
                </c:pt>
                <c:pt idx="8018">
                  <c:v>-9.4701325997999994</c:v>
                </c:pt>
                <c:pt idx="8019">
                  <c:v>-10.6444334748</c:v>
                </c:pt>
                <c:pt idx="8020">
                  <c:v>-5.2639486159000004</c:v>
                </c:pt>
                <c:pt idx="8021">
                  <c:v>-4.7473676888999998</c:v>
                </c:pt>
                <c:pt idx="8022">
                  <c:v>-6.7134984371000002</c:v>
                </c:pt>
                <c:pt idx="8023">
                  <c:v>-10.232028313100001</c:v>
                </c:pt>
                <c:pt idx="8024">
                  <c:v>2.5585281836</c:v>
                </c:pt>
                <c:pt idx="8025">
                  <c:v>2.5320528262000002</c:v>
                </c:pt>
                <c:pt idx="8026">
                  <c:v>1.967062018</c:v>
                </c:pt>
                <c:pt idx="8027">
                  <c:v>-6.4776952761000004</c:v>
                </c:pt>
                <c:pt idx="8028">
                  <c:v>-8.5381554031999993</c:v>
                </c:pt>
                <c:pt idx="8029">
                  <c:v>3.7414485572</c:v>
                </c:pt>
                <c:pt idx="8030">
                  <c:v>-3.9172038613</c:v>
                </c:pt>
                <c:pt idx="8031">
                  <c:v>-9.0427618935999998</c:v>
                </c:pt>
                <c:pt idx="8032">
                  <c:v>-4.2166762860000002</c:v>
                </c:pt>
                <c:pt idx="8033">
                  <c:v>3.2745473855</c:v>
                </c:pt>
                <c:pt idx="8034">
                  <c:v>-9.0625254459000004</c:v>
                </c:pt>
                <c:pt idx="8035">
                  <c:v>-9.7841205739999992</c:v>
                </c:pt>
                <c:pt idx="8036">
                  <c:v>-8.7061577242000006</c:v>
                </c:pt>
                <c:pt idx="8037">
                  <c:v>-2.9552516190000002</c:v>
                </c:pt>
                <c:pt idx="8038">
                  <c:v>-10.2220797028</c:v>
                </c:pt>
                <c:pt idx="8039">
                  <c:v>-4.1403603766000003</c:v>
                </c:pt>
                <c:pt idx="8040">
                  <c:v>-5.4671195304999998</c:v>
                </c:pt>
                <c:pt idx="8041">
                  <c:v>-5.2152328461000002</c:v>
                </c:pt>
                <c:pt idx="8042">
                  <c:v>2.3915954572000002</c:v>
                </c:pt>
                <c:pt idx="8043">
                  <c:v>-5.9065878669999998</c:v>
                </c:pt>
                <c:pt idx="8044">
                  <c:v>4.5435932147000004</c:v>
                </c:pt>
                <c:pt idx="8045">
                  <c:v>3.4992814111000001</c:v>
                </c:pt>
                <c:pt idx="8046">
                  <c:v>-6.4299081029999998</c:v>
                </c:pt>
                <c:pt idx="8047">
                  <c:v>4.0460416327999997</c:v>
                </c:pt>
                <c:pt idx="8048">
                  <c:v>2.8258813960000002</c:v>
                </c:pt>
                <c:pt idx="8049">
                  <c:v>2.6740852053999999</c:v>
                </c:pt>
                <c:pt idx="8050">
                  <c:v>5.3552645684</c:v>
                </c:pt>
                <c:pt idx="8051">
                  <c:v>-5.5826527502000003</c:v>
                </c:pt>
                <c:pt idx="8052">
                  <c:v>5.0616803718999996</c:v>
                </c:pt>
                <c:pt idx="8053">
                  <c:v>-9.8808291193999995</c:v>
                </c:pt>
                <c:pt idx="8054">
                  <c:v>-5.0326275057999998</c:v>
                </c:pt>
                <c:pt idx="8055">
                  <c:v>3.5791215576000002</c:v>
                </c:pt>
                <c:pt idx="8056">
                  <c:v>-9.7459291992000008</c:v>
                </c:pt>
                <c:pt idx="8057">
                  <c:v>2.4846624678000002</c:v>
                </c:pt>
                <c:pt idx="8058">
                  <c:v>-8.9752769422000007</c:v>
                </c:pt>
                <c:pt idx="8059">
                  <c:v>-10.0767790842</c:v>
                </c:pt>
                <c:pt idx="8060">
                  <c:v>-7.9785579252999996</c:v>
                </c:pt>
                <c:pt idx="8061">
                  <c:v>-7.5902132842999999</c:v>
                </c:pt>
                <c:pt idx="8062">
                  <c:v>2.9587782436999999</c:v>
                </c:pt>
                <c:pt idx="8063">
                  <c:v>-8.1039998491999992</c:v>
                </c:pt>
                <c:pt idx="8064">
                  <c:v>2.6840546077999998</c:v>
                </c:pt>
                <c:pt idx="8065">
                  <c:v>-8.8836261352000001</c:v>
                </c:pt>
                <c:pt idx="8066">
                  <c:v>3.7496876947</c:v>
                </c:pt>
                <c:pt idx="8067">
                  <c:v>-9.1202770768000008</c:v>
                </c:pt>
                <c:pt idx="8068">
                  <c:v>-10.2136281955</c:v>
                </c:pt>
                <c:pt idx="8069">
                  <c:v>4.5038443534999999</c:v>
                </c:pt>
                <c:pt idx="8070">
                  <c:v>-10.2179678582</c:v>
                </c:pt>
                <c:pt idx="8071">
                  <c:v>3.5544720689</c:v>
                </c:pt>
                <c:pt idx="8072">
                  <c:v>3.7602031158</c:v>
                </c:pt>
                <c:pt idx="8073">
                  <c:v>-5.3964709063000003</c:v>
                </c:pt>
                <c:pt idx="8074">
                  <c:v>-5.2288505546000001</c:v>
                </c:pt>
                <c:pt idx="8075">
                  <c:v>2.6360155271000001</c:v>
                </c:pt>
                <c:pt idx="8076">
                  <c:v>3.5162820815</c:v>
                </c:pt>
                <c:pt idx="8077">
                  <c:v>4.5041098404</c:v>
                </c:pt>
                <c:pt idx="8078">
                  <c:v>2.5647528942000002</c:v>
                </c:pt>
                <c:pt idx="8079">
                  <c:v>-3.7637387851000002</c:v>
                </c:pt>
                <c:pt idx="8080">
                  <c:v>-9.9417781512999994</c:v>
                </c:pt>
                <c:pt idx="8081">
                  <c:v>-8.0091854773000009</c:v>
                </c:pt>
                <c:pt idx="8082">
                  <c:v>-7.9713526401000001</c:v>
                </c:pt>
                <c:pt idx="8083">
                  <c:v>-3.7628257080999998</c:v>
                </c:pt>
                <c:pt idx="8084">
                  <c:v>-4.5406729298000004</c:v>
                </c:pt>
                <c:pt idx="8085">
                  <c:v>-9.0739642588000002</c:v>
                </c:pt>
                <c:pt idx="8086">
                  <c:v>-4.9334343021000002</c:v>
                </c:pt>
                <c:pt idx="8087">
                  <c:v>-7.5781052047999999</c:v>
                </c:pt>
                <c:pt idx="8088">
                  <c:v>2.3134672631000002</c:v>
                </c:pt>
                <c:pt idx="8089">
                  <c:v>3.4120362377000002</c:v>
                </c:pt>
                <c:pt idx="8090">
                  <c:v>1.3682112519</c:v>
                </c:pt>
                <c:pt idx="8091">
                  <c:v>2.5328396599</c:v>
                </c:pt>
                <c:pt idx="8092">
                  <c:v>-4.1020418570999997</c:v>
                </c:pt>
                <c:pt idx="8093">
                  <c:v>-4.8298462123999997</c:v>
                </c:pt>
                <c:pt idx="8094">
                  <c:v>-9.5096377655000008</c:v>
                </c:pt>
                <c:pt idx="8095">
                  <c:v>4.5159798974000003</c:v>
                </c:pt>
                <c:pt idx="8096">
                  <c:v>-11.661695458300001</c:v>
                </c:pt>
                <c:pt idx="8097">
                  <c:v>-4.5936603741999997</c:v>
                </c:pt>
                <c:pt idx="8098">
                  <c:v>-8.4801791522999999</c:v>
                </c:pt>
                <c:pt idx="8099">
                  <c:v>2.3135999536999998</c:v>
                </c:pt>
                <c:pt idx="8100">
                  <c:v>3.6371244184</c:v>
                </c:pt>
                <c:pt idx="8101">
                  <c:v>-5.3942506537000003</c:v>
                </c:pt>
                <c:pt idx="8102">
                  <c:v>-10.174300622400001</c:v>
                </c:pt>
                <c:pt idx="8103">
                  <c:v>3.4086212393999999</c:v>
                </c:pt>
                <c:pt idx="8104">
                  <c:v>-4.5165491744999997</c:v>
                </c:pt>
                <c:pt idx="8105">
                  <c:v>4.8300392168000004</c:v>
                </c:pt>
                <c:pt idx="8106">
                  <c:v>3.2130276168999998</c:v>
                </c:pt>
                <c:pt idx="8107">
                  <c:v>-3.8679077845999998</c:v>
                </c:pt>
                <c:pt idx="8108">
                  <c:v>3.0994181894000001</c:v>
                </c:pt>
                <c:pt idx="8109">
                  <c:v>4.1786663232999999</c:v>
                </c:pt>
                <c:pt idx="8110">
                  <c:v>-4.1795650211000002</c:v>
                </c:pt>
                <c:pt idx="8111">
                  <c:v>-10.505079070200001</c:v>
                </c:pt>
                <c:pt idx="8112">
                  <c:v>-8.9253756501999995</c:v>
                </c:pt>
                <c:pt idx="8113">
                  <c:v>-4.8076066593000002</c:v>
                </c:pt>
                <c:pt idx="8114">
                  <c:v>-4.7382646421999999</c:v>
                </c:pt>
                <c:pt idx="8115">
                  <c:v>-4.0955309617999998</c:v>
                </c:pt>
                <c:pt idx="8116">
                  <c:v>-7.8293551469000002</c:v>
                </c:pt>
                <c:pt idx="8117">
                  <c:v>-5.7732983430999996</c:v>
                </c:pt>
                <c:pt idx="8118">
                  <c:v>3.7020446378999998</c:v>
                </c:pt>
                <c:pt idx="8119">
                  <c:v>4.3055870209</c:v>
                </c:pt>
                <c:pt idx="8120">
                  <c:v>-5.1230315267000002</c:v>
                </c:pt>
                <c:pt idx="8121">
                  <c:v>1.3223633331</c:v>
                </c:pt>
                <c:pt idx="8122">
                  <c:v>4.3450036295999999</c:v>
                </c:pt>
                <c:pt idx="8123">
                  <c:v>3.0882033428</c:v>
                </c:pt>
                <c:pt idx="8124">
                  <c:v>-8.3522671515999996</c:v>
                </c:pt>
                <c:pt idx="8125">
                  <c:v>3.6950518284</c:v>
                </c:pt>
                <c:pt idx="8126">
                  <c:v>-10.309695078000001</c:v>
                </c:pt>
                <c:pt idx="8127">
                  <c:v>-4.5107391828000001</c:v>
                </c:pt>
                <c:pt idx="8128">
                  <c:v>-5.2271301064999998</c:v>
                </c:pt>
                <c:pt idx="8129">
                  <c:v>-7.6305115170000004</c:v>
                </c:pt>
                <c:pt idx="8130">
                  <c:v>-5.2382767610999998</c:v>
                </c:pt>
                <c:pt idx="8131">
                  <c:v>-8.9242143238999994</c:v>
                </c:pt>
                <c:pt idx="8132">
                  <c:v>-4.8188916148000001</c:v>
                </c:pt>
                <c:pt idx="8133">
                  <c:v>-9.4401154944000005</c:v>
                </c:pt>
                <c:pt idx="8134">
                  <c:v>4.6812570958000004</c:v>
                </c:pt>
                <c:pt idx="8135">
                  <c:v>-6.6865298849999997</c:v>
                </c:pt>
                <c:pt idx="8136">
                  <c:v>3.0095618918000002</c:v>
                </c:pt>
                <c:pt idx="8137">
                  <c:v>-5.4807930418000002</c:v>
                </c:pt>
                <c:pt idx="8138">
                  <c:v>-9.1234253264999996</c:v>
                </c:pt>
                <c:pt idx="8139">
                  <c:v>-10.8821427242</c:v>
                </c:pt>
                <c:pt idx="8140">
                  <c:v>3.5381624571999999</c:v>
                </c:pt>
                <c:pt idx="8141">
                  <c:v>-5.2677608687999999</c:v>
                </c:pt>
                <c:pt idx="8142">
                  <c:v>-8.7275756900000001</c:v>
                </c:pt>
                <c:pt idx="8143">
                  <c:v>5.2878113918</c:v>
                </c:pt>
                <c:pt idx="8144">
                  <c:v>-10.208492790199999</c:v>
                </c:pt>
                <c:pt idx="8145">
                  <c:v>-10.7511472901</c:v>
                </c:pt>
                <c:pt idx="8146">
                  <c:v>-5.3880739659000003</c:v>
                </c:pt>
                <c:pt idx="8147">
                  <c:v>3.0940699422</c:v>
                </c:pt>
                <c:pt idx="8148">
                  <c:v>-6.3176516549999997</c:v>
                </c:pt>
                <c:pt idx="8149">
                  <c:v>-6.8453701278999999</c:v>
                </c:pt>
                <c:pt idx="8150">
                  <c:v>-5.3720133522999998</c:v>
                </c:pt>
                <c:pt idx="8151">
                  <c:v>5.3201402850999999</c:v>
                </c:pt>
                <c:pt idx="8152">
                  <c:v>-2.1862595444999999</c:v>
                </c:pt>
                <c:pt idx="8153">
                  <c:v>3.9764882527999998</c:v>
                </c:pt>
                <c:pt idx="8154">
                  <c:v>-5.6467629532999997</c:v>
                </c:pt>
                <c:pt idx="8155">
                  <c:v>-4.4131621401999999</c:v>
                </c:pt>
                <c:pt idx="8156">
                  <c:v>-4.3071506292999997</c:v>
                </c:pt>
                <c:pt idx="8157">
                  <c:v>-9.1850022093000003</c:v>
                </c:pt>
                <c:pt idx="8158">
                  <c:v>-9.1717504939999994</c:v>
                </c:pt>
                <c:pt idx="8159">
                  <c:v>-7.7000965986000001</c:v>
                </c:pt>
                <c:pt idx="8160">
                  <c:v>-5.2552026777999998</c:v>
                </c:pt>
                <c:pt idx="8161">
                  <c:v>4.9977747027000001</c:v>
                </c:pt>
                <c:pt idx="8162">
                  <c:v>-5.0051948698000004</c:v>
                </c:pt>
                <c:pt idx="8163">
                  <c:v>4.7997472959999996</c:v>
                </c:pt>
                <c:pt idx="8164">
                  <c:v>-8.3734444002000004</c:v>
                </c:pt>
                <c:pt idx="8165">
                  <c:v>3.6297440164000001</c:v>
                </c:pt>
                <c:pt idx="8166">
                  <c:v>-9.4966223782999997</c:v>
                </c:pt>
                <c:pt idx="8167">
                  <c:v>-9.7397608632000008</c:v>
                </c:pt>
                <c:pt idx="8168">
                  <c:v>-9.9112670831000003</c:v>
                </c:pt>
                <c:pt idx="8169">
                  <c:v>3.9843479410999998</c:v>
                </c:pt>
                <c:pt idx="8170">
                  <c:v>3.6240168230999998</c:v>
                </c:pt>
                <c:pt idx="8171">
                  <c:v>3.0490556368999999</c:v>
                </c:pt>
                <c:pt idx="8172">
                  <c:v>2.5936078417999999</c:v>
                </c:pt>
                <c:pt idx="8173">
                  <c:v>4.6724894234000001</c:v>
                </c:pt>
                <c:pt idx="8174">
                  <c:v>-3.7497408489000001</c:v>
                </c:pt>
                <c:pt idx="8175">
                  <c:v>-4.5698312928</c:v>
                </c:pt>
                <c:pt idx="8176">
                  <c:v>-3.6664248921000002</c:v>
                </c:pt>
                <c:pt idx="8177">
                  <c:v>-5.1782237656000003</c:v>
                </c:pt>
                <c:pt idx="8178">
                  <c:v>-5.2131224127999998</c:v>
                </c:pt>
                <c:pt idx="8179">
                  <c:v>-9.2627049861999993</c:v>
                </c:pt>
                <c:pt idx="8180">
                  <c:v>-4.7163419957999997</c:v>
                </c:pt>
                <c:pt idx="8181">
                  <c:v>-5.2886494740999996</c:v>
                </c:pt>
                <c:pt idx="8182">
                  <c:v>3.7353671695999999</c:v>
                </c:pt>
                <c:pt idx="8183">
                  <c:v>2.6992402959000001</c:v>
                </c:pt>
                <c:pt idx="8184">
                  <c:v>-7.8113214582000001</c:v>
                </c:pt>
                <c:pt idx="8185">
                  <c:v>-5.4082821143000004</c:v>
                </c:pt>
                <c:pt idx="8186">
                  <c:v>-6.7504859047999997</c:v>
                </c:pt>
                <c:pt idx="8187">
                  <c:v>-10.408880032500001</c:v>
                </c:pt>
                <c:pt idx="8188">
                  <c:v>-8.9997679505000008</c:v>
                </c:pt>
                <c:pt idx="8189">
                  <c:v>-5.4602457693000002</c:v>
                </c:pt>
                <c:pt idx="8190">
                  <c:v>-11.6303581162</c:v>
                </c:pt>
                <c:pt idx="8191">
                  <c:v>-9.3676765736000007</c:v>
                </c:pt>
                <c:pt idx="8192">
                  <c:v>-6.8296029495999999</c:v>
                </c:pt>
                <c:pt idx="8193">
                  <c:v>-5.9822262194000002</c:v>
                </c:pt>
                <c:pt idx="8194">
                  <c:v>-5.5915410224000004</c:v>
                </c:pt>
                <c:pt idx="8195">
                  <c:v>-10.3171665093</c:v>
                </c:pt>
                <c:pt idx="8196">
                  <c:v>-9.1907998754999998</c:v>
                </c:pt>
                <c:pt idx="8197">
                  <c:v>-4.8356086456999998</c:v>
                </c:pt>
                <c:pt idx="8198">
                  <c:v>3.3150721428000001</c:v>
                </c:pt>
                <c:pt idx="8199">
                  <c:v>2.6816037266000001</c:v>
                </c:pt>
                <c:pt idx="8200">
                  <c:v>4.4962400544000003</c:v>
                </c:pt>
                <c:pt idx="8201">
                  <c:v>-4.8360304395</c:v>
                </c:pt>
                <c:pt idx="8202">
                  <c:v>4.3899162628999999</c:v>
                </c:pt>
                <c:pt idx="8203">
                  <c:v>-4.2841548997999999</c:v>
                </c:pt>
                <c:pt idx="8204">
                  <c:v>-9.8139245496999994</c:v>
                </c:pt>
                <c:pt idx="8205">
                  <c:v>2.2576118970999999</c:v>
                </c:pt>
                <c:pt idx="8206">
                  <c:v>-7.7219761078999998</c:v>
                </c:pt>
                <c:pt idx="8207">
                  <c:v>-4.7340961032999997</c:v>
                </c:pt>
                <c:pt idx="8208">
                  <c:v>-3.3887932321999998</c:v>
                </c:pt>
                <c:pt idx="8209">
                  <c:v>4.2808880752</c:v>
                </c:pt>
                <c:pt idx="8210">
                  <c:v>-10.496134490599999</c:v>
                </c:pt>
                <c:pt idx="8211">
                  <c:v>4.2585187725999996</c:v>
                </c:pt>
                <c:pt idx="8212">
                  <c:v>-6.5778196851999997</c:v>
                </c:pt>
                <c:pt idx="8213">
                  <c:v>-4.8962710223999997</c:v>
                </c:pt>
                <c:pt idx="8214">
                  <c:v>-10.5175910505</c:v>
                </c:pt>
                <c:pt idx="8215">
                  <c:v>4.2260256793000002</c:v>
                </c:pt>
                <c:pt idx="8216">
                  <c:v>-10.454454395899999</c:v>
                </c:pt>
                <c:pt idx="8217">
                  <c:v>5.3295788514</c:v>
                </c:pt>
                <c:pt idx="8218">
                  <c:v>2.6313250291000001</c:v>
                </c:pt>
                <c:pt idx="8219">
                  <c:v>3.8868237502</c:v>
                </c:pt>
                <c:pt idx="8220">
                  <c:v>-8.9968035512999993</c:v>
                </c:pt>
                <c:pt idx="8221">
                  <c:v>-8.5971497187000008</c:v>
                </c:pt>
                <c:pt idx="8222">
                  <c:v>-9.9035435051</c:v>
                </c:pt>
                <c:pt idx="8223">
                  <c:v>4.8098476931</c:v>
                </c:pt>
                <c:pt idx="8224">
                  <c:v>-5.1052042383999998</c:v>
                </c:pt>
                <c:pt idx="8225">
                  <c:v>-10.6284542574</c:v>
                </c:pt>
                <c:pt idx="8226">
                  <c:v>2.3931737904000001</c:v>
                </c:pt>
                <c:pt idx="8227">
                  <c:v>-5.0683732300999997</c:v>
                </c:pt>
                <c:pt idx="8228">
                  <c:v>3.001755427</c:v>
                </c:pt>
                <c:pt idx="8229">
                  <c:v>-5.7300286840999997</c:v>
                </c:pt>
                <c:pt idx="8230">
                  <c:v>1.1415439085000001</c:v>
                </c:pt>
                <c:pt idx="8231">
                  <c:v>2.9972292694</c:v>
                </c:pt>
                <c:pt idx="8232">
                  <c:v>-11.288330546399999</c:v>
                </c:pt>
                <c:pt idx="8233">
                  <c:v>-8.4097201537000004</c:v>
                </c:pt>
                <c:pt idx="8234">
                  <c:v>3.6699208982</c:v>
                </c:pt>
                <c:pt idx="8235">
                  <c:v>-9.9216897205999999</c:v>
                </c:pt>
                <c:pt idx="8236">
                  <c:v>-3.5853668033999999</c:v>
                </c:pt>
                <c:pt idx="8237">
                  <c:v>2.7504366156</c:v>
                </c:pt>
                <c:pt idx="8238">
                  <c:v>-8.9098108445000008</c:v>
                </c:pt>
                <c:pt idx="8239">
                  <c:v>3.2210628015</c:v>
                </c:pt>
                <c:pt idx="8240">
                  <c:v>-9.9030928934000002</c:v>
                </c:pt>
                <c:pt idx="8241">
                  <c:v>-6.2772895865000002</c:v>
                </c:pt>
                <c:pt idx="8242">
                  <c:v>-9.4507229638000005</c:v>
                </c:pt>
                <c:pt idx="8243">
                  <c:v>-8.6846289695000003</c:v>
                </c:pt>
                <c:pt idx="8244">
                  <c:v>-5.9291088814000004</c:v>
                </c:pt>
                <c:pt idx="8245">
                  <c:v>-8.5247066809999996</c:v>
                </c:pt>
                <c:pt idx="8246">
                  <c:v>-4.1918505873000003</c:v>
                </c:pt>
                <c:pt idx="8247">
                  <c:v>2.4275577004</c:v>
                </c:pt>
                <c:pt idx="8248">
                  <c:v>-10.5351215537</c:v>
                </c:pt>
                <c:pt idx="8249">
                  <c:v>3.4717471882000002</c:v>
                </c:pt>
                <c:pt idx="8250">
                  <c:v>-8.0745111037000008</c:v>
                </c:pt>
                <c:pt idx="8251">
                  <c:v>-3.9682347996999998</c:v>
                </c:pt>
                <c:pt idx="8252">
                  <c:v>-4.2891188526999997</c:v>
                </c:pt>
                <c:pt idx="8253">
                  <c:v>-3.4405216206999998</c:v>
                </c:pt>
                <c:pt idx="8254">
                  <c:v>3.8186762136999999</c:v>
                </c:pt>
                <c:pt idx="8255">
                  <c:v>-9.1930127925999994</c:v>
                </c:pt>
                <c:pt idx="8256">
                  <c:v>2.8713199323</c:v>
                </c:pt>
                <c:pt idx="8257">
                  <c:v>-9.9879021118000004</c:v>
                </c:pt>
                <c:pt idx="8258">
                  <c:v>4.6766782109999996</c:v>
                </c:pt>
                <c:pt idx="8259">
                  <c:v>3.9069408796</c:v>
                </c:pt>
                <c:pt idx="8260">
                  <c:v>-4.2707927764000004</c:v>
                </c:pt>
                <c:pt idx="8261">
                  <c:v>-4.6746080717999998</c:v>
                </c:pt>
                <c:pt idx="8262">
                  <c:v>3.3656762582000002</c:v>
                </c:pt>
                <c:pt idx="8263">
                  <c:v>-8.3671669913999995</c:v>
                </c:pt>
                <c:pt idx="8264">
                  <c:v>1.6739744378999999</c:v>
                </c:pt>
                <c:pt idx="8265">
                  <c:v>3.1417422939000001</c:v>
                </c:pt>
                <c:pt idx="8266">
                  <c:v>-5.0396348782000002</c:v>
                </c:pt>
                <c:pt idx="8267">
                  <c:v>3.5567900692999999</c:v>
                </c:pt>
                <c:pt idx="8268">
                  <c:v>-9.4620363483999999</c:v>
                </c:pt>
                <c:pt idx="8269">
                  <c:v>-9.5826123844000008</c:v>
                </c:pt>
                <c:pt idx="8270">
                  <c:v>-11.1641561492</c:v>
                </c:pt>
                <c:pt idx="8271">
                  <c:v>1.7670517962000001</c:v>
                </c:pt>
                <c:pt idx="8272">
                  <c:v>1.9810840769</c:v>
                </c:pt>
                <c:pt idx="8273">
                  <c:v>4.8470320337999997</c:v>
                </c:pt>
                <c:pt idx="8274">
                  <c:v>3.5025822080000002</c:v>
                </c:pt>
                <c:pt idx="8275">
                  <c:v>3.4287838594000002</c:v>
                </c:pt>
                <c:pt idx="8276">
                  <c:v>-5.0150586416999996</c:v>
                </c:pt>
                <c:pt idx="8277">
                  <c:v>-5.9925584645000001</c:v>
                </c:pt>
                <c:pt idx="8278">
                  <c:v>-8.8528248814000001</c:v>
                </c:pt>
                <c:pt idx="8279">
                  <c:v>-5.1493750773000002</c:v>
                </c:pt>
                <c:pt idx="8280">
                  <c:v>2.0212952888000002</c:v>
                </c:pt>
                <c:pt idx="8281">
                  <c:v>-3.8469885780999999</c:v>
                </c:pt>
                <c:pt idx="8282">
                  <c:v>-9.7163075113000001</c:v>
                </c:pt>
                <c:pt idx="8283">
                  <c:v>4.1471544697000002</c:v>
                </c:pt>
                <c:pt idx="8284">
                  <c:v>-6.2651175806000001</c:v>
                </c:pt>
                <c:pt idx="8285">
                  <c:v>3.4099397826</c:v>
                </c:pt>
                <c:pt idx="8286">
                  <c:v>3.0189483477999999</c:v>
                </c:pt>
                <c:pt idx="8287">
                  <c:v>-9.2780723380999994</c:v>
                </c:pt>
                <c:pt idx="8288">
                  <c:v>2.821540927</c:v>
                </c:pt>
                <c:pt idx="8289">
                  <c:v>-6.3849499066000002</c:v>
                </c:pt>
                <c:pt idx="8290">
                  <c:v>3.0961366385</c:v>
                </c:pt>
                <c:pt idx="8291">
                  <c:v>-3.9205693472999998</c:v>
                </c:pt>
                <c:pt idx="8292">
                  <c:v>-9.6171319259000008</c:v>
                </c:pt>
                <c:pt idx="8293">
                  <c:v>4.6485975337000003</c:v>
                </c:pt>
                <c:pt idx="8294">
                  <c:v>2.2526967851999999</c:v>
                </c:pt>
                <c:pt idx="8295">
                  <c:v>4.0065289464999996</c:v>
                </c:pt>
                <c:pt idx="8296">
                  <c:v>4.1529010720999997</c:v>
                </c:pt>
                <c:pt idx="8297">
                  <c:v>-10.057567820599999</c:v>
                </c:pt>
                <c:pt idx="8298">
                  <c:v>-5.0566958364000003</c:v>
                </c:pt>
                <c:pt idx="8299">
                  <c:v>2.9205795586000001</c:v>
                </c:pt>
                <c:pt idx="8300">
                  <c:v>-6.0146021951000002</c:v>
                </c:pt>
                <c:pt idx="8301">
                  <c:v>-5.4342516715000002</c:v>
                </c:pt>
                <c:pt idx="8302">
                  <c:v>2.8478665320999998</c:v>
                </c:pt>
                <c:pt idx="8303">
                  <c:v>-8.8502341727000005</c:v>
                </c:pt>
                <c:pt idx="8304">
                  <c:v>-10.1058656451</c:v>
                </c:pt>
                <c:pt idx="8305">
                  <c:v>-9.2597194912000003</c:v>
                </c:pt>
                <c:pt idx="8306">
                  <c:v>2.8563633287000001</c:v>
                </c:pt>
                <c:pt idx="8307">
                  <c:v>5.4195981524999999</c:v>
                </c:pt>
                <c:pt idx="8308">
                  <c:v>-2.6957219225000002</c:v>
                </c:pt>
                <c:pt idx="8309">
                  <c:v>-3.5898661466999999</c:v>
                </c:pt>
                <c:pt idx="8310">
                  <c:v>-5.6597489889999997</c:v>
                </c:pt>
                <c:pt idx="8311">
                  <c:v>-3.8586873591000002</c:v>
                </c:pt>
                <c:pt idx="8312">
                  <c:v>3.7963357558999999</c:v>
                </c:pt>
                <c:pt idx="8313">
                  <c:v>-6.6307216108000002</c:v>
                </c:pt>
                <c:pt idx="8314">
                  <c:v>1.7932545223</c:v>
                </c:pt>
                <c:pt idx="8315">
                  <c:v>-9.1338217411000002</c:v>
                </c:pt>
                <c:pt idx="8316">
                  <c:v>-4.4994229847999998</c:v>
                </c:pt>
                <c:pt idx="8317">
                  <c:v>-4.1589330392999999</c:v>
                </c:pt>
                <c:pt idx="8318">
                  <c:v>4.6661017109999996</c:v>
                </c:pt>
                <c:pt idx="8319">
                  <c:v>-9.1819532162000002</c:v>
                </c:pt>
                <c:pt idx="8320">
                  <c:v>3.7272623264</c:v>
                </c:pt>
                <c:pt idx="8321">
                  <c:v>-5.067094601</c:v>
                </c:pt>
                <c:pt idx="8322">
                  <c:v>3.2673531960000002</c:v>
                </c:pt>
                <c:pt idx="8323">
                  <c:v>-9.4523418997000004</c:v>
                </c:pt>
                <c:pt idx="8324">
                  <c:v>2.9575657601000001</c:v>
                </c:pt>
                <c:pt idx="8325">
                  <c:v>-8.7311443667000006</c:v>
                </c:pt>
                <c:pt idx="8326">
                  <c:v>-4.4419718835999999</c:v>
                </c:pt>
                <c:pt idx="8327">
                  <c:v>-3.0461156137000001</c:v>
                </c:pt>
                <c:pt idx="8328">
                  <c:v>3.8502293452999998</c:v>
                </c:pt>
                <c:pt idx="8329">
                  <c:v>-8.8800829296000003</c:v>
                </c:pt>
                <c:pt idx="8330">
                  <c:v>-10.163700024400001</c:v>
                </c:pt>
                <c:pt idx="8331">
                  <c:v>3.8780144514999999</c:v>
                </c:pt>
                <c:pt idx="8332">
                  <c:v>2.0498614737</c:v>
                </c:pt>
                <c:pt idx="8333">
                  <c:v>-8.8128228376000006</c:v>
                </c:pt>
                <c:pt idx="8334">
                  <c:v>-4.7546544582000001</c:v>
                </c:pt>
                <c:pt idx="8335">
                  <c:v>-8.4230583917999997</c:v>
                </c:pt>
                <c:pt idx="8336">
                  <c:v>-11.037804490099999</c:v>
                </c:pt>
                <c:pt idx="8337">
                  <c:v>2.9052553596999999</c:v>
                </c:pt>
                <c:pt idx="8338">
                  <c:v>3.7954089925000001</c:v>
                </c:pt>
                <c:pt idx="8339">
                  <c:v>-6.7908906206999999</c:v>
                </c:pt>
                <c:pt idx="8340">
                  <c:v>2.7725038864</c:v>
                </c:pt>
                <c:pt idx="8341">
                  <c:v>3.3028616182000001</c:v>
                </c:pt>
                <c:pt idx="8342">
                  <c:v>3.3835628780999998</c:v>
                </c:pt>
                <c:pt idx="8343">
                  <c:v>-6.9920312492000001</c:v>
                </c:pt>
                <c:pt idx="8344">
                  <c:v>-10.0507477314</c:v>
                </c:pt>
                <c:pt idx="8345">
                  <c:v>-8.2699166349999995</c:v>
                </c:pt>
                <c:pt idx="8346">
                  <c:v>-5.2018991618000001</c:v>
                </c:pt>
                <c:pt idx="8347">
                  <c:v>3.3114657872</c:v>
                </c:pt>
                <c:pt idx="8348">
                  <c:v>-10.5030277747</c:v>
                </c:pt>
                <c:pt idx="8349">
                  <c:v>-9.0369046957000005</c:v>
                </c:pt>
                <c:pt idx="8350">
                  <c:v>-9.2646227897000006</c:v>
                </c:pt>
                <c:pt idx="8351">
                  <c:v>-8.3659825886999997</c:v>
                </c:pt>
                <c:pt idx="8352">
                  <c:v>2.9771510353999999</c:v>
                </c:pt>
                <c:pt idx="8353">
                  <c:v>4.1709958347000002</c:v>
                </c:pt>
                <c:pt idx="8354">
                  <c:v>-5.7484722112000002</c:v>
                </c:pt>
                <c:pt idx="8355">
                  <c:v>3.2575576867999998</c:v>
                </c:pt>
                <c:pt idx="8356">
                  <c:v>-5.8467957165</c:v>
                </c:pt>
                <c:pt idx="8357">
                  <c:v>-7.072951432</c:v>
                </c:pt>
                <c:pt idx="8358">
                  <c:v>3.6860274853999999</c:v>
                </c:pt>
                <c:pt idx="8359">
                  <c:v>-4.8825936788000002</c:v>
                </c:pt>
                <c:pt idx="8360">
                  <c:v>4.2712127242999998</c:v>
                </c:pt>
                <c:pt idx="8361">
                  <c:v>-4.5170409137999998</c:v>
                </c:pt>
                <c:pt idx="8362">
                  <c:v>-8.4763066877999993</c:v>
                </c:pt>
                <c:pt idx="8363">
                  <c:v>-3.5502198326999999</c:v>
                </c:pt>
                <c:pt idx="8364">
                  <c:v>3.1782108458999998</c:v>
                </c:pt>
                <c:pt idx="8365">
                  <c:v>-5.2140508996000001</c:v>
                </c:pt>
                <c:pt idx="8366">
                  <c:v>-5.4550656325000002</c:v>
                </c:pt>
                <c:pt idx="8367">
                  <c:v>-5.6330366532999996</c:v>
                </c:pt>
                <c:pt idx="8368">
                  <c:v>-2.6818997015999999</c:v>
                </c:pt>
                <c:pt idx="8369">
                  <c:v>2.3665948564999999</c:v>
                </c:pt>
                <c:pt idx="8370">
                  <c:v>-7.3921006927999997</c:v>
                </c:pt>
                <c:pt idx="8371">
                  <c:v>-3.9764841216</c:v>
                </c:pt>
                <c:pt idx="8372">
                  <c:v>-8.8641521610999998</c:v>
                </c:pt>
                <c:pt idx="8373">
                  <c:v>-8.7957888326999996</c:v>
                </c:pt>
                <c:pt idx="8374">
                  <c:v>-4.8387983148</c:v>
                </c:pt>
                <c:pt idx="8375">
                  <c:v>2.8157898812000002</c:v>
                </c:pt>
                <c:pt idx="8376">
                  <c:v>-8.3601647724999992</c:v>
                </c:pt>
                <c:pt idx="8377">
                  <c:v>4.6003896518999996</c:v>
                </c:pt>
                <c:pt idx="8378">
                  <c:v>-6.0637406749</c:v>
                </c:pt>
                <c:pt idx="8379">
                  <c:v>-8.9528204154999997</c:v>
                </c:pt>
                <c:pt idx="8380">
                  <c:v>3.3980302670000002</c:v>
                </c:pt>
                <c:pt idx="8381">
                  <c:v>3.7338280411999998</c:v>
                </c:pt>
                <c:pt idx="8382">
                  <c:v>3.6744705640999999</c:v>
                </c:pt>
                <c:pt idx="8383">
                  <c:v>-5.6583008037000004</c:v>
                </c:pt>
                <c:pt idx="8384">
                  <c:v>-10.194356793200001</c:v>
                </c:pt>
                <c:pt idx="8385">
                  <c:v>-5.0218249505000001</c:v>
                </c:pt>
                <c:pt idx="8386">
                  <c:v>-7.8561557106000004</c:v>
                </c:pt>
                <c:pt idx="8387">
                  <c:v>-4.8063362220999997</c:v>
                </c:pt>
                <c:pt idx="8388">
                  <c:v>4.5654753126000003</c:v>
                </c:pt>
                <c:pt idx="8389">
                  <c:v>-10.3919486714</c:v>
                </c:pt>
                <c:pt idx="8390">
                  <c:v>-5.0650745406000004</c:v>
                </c:pt>
                <c:pt idx="8391">
                  <c:v>-8.7490830692999992</c:v>
                </c:pt>
                <c:pt idx="8392">
                  <c:v>-9.2548752842000006</c:v>
                </c:pt>
                <c:pt idx="8393">
                  <c:v>2.4416830645999998</c:v>
                </c:pt>
                <c:pt idx="8394">
                  <c:v>2.7621970564999998</c:v>
                </c:pt>
                <c:pt idx="8395">
                  <c:v>-4.2233015270000003</c:v>
                </c:pt>
                <c:pt idx="8396">
                  <c:v>1.8457482848</c:v>
                </c:pt>
                <c:pt idx="8397">
                  <c:v>-9.3801853684999994</c:v>
                </c:pt>
                <c:pt idx="8398">
                  <c:v>-10.0986041029</c:v>
                </c:pt>
                <c:pt idx="8399">
                  <c:v>-4.0682545086999999</c:v>
                </c:pt>
                <c:pt idx="8400">
                  <c:v>-10.0098854816</c:v>
                </c:pt>
                <c:pt idx="8401">
                  <c:v>3.4298396118999999</c:v>
                </c:pt>
                <c:pt idx="8402">
                  <c:v>3.5712632044000001</c:v>
                </c:pt>
                <c:pt idx="8403">
                  <c:v>-9.4106372726000007</c:v>
                </c:pt>
                <c:pt idx="8404">
                  <c:v>2.5477191647000001</c:v>
                </c:pt>
                <c:pt idx="8405">
                  <c:v>-4.0718027358000004</c:v>
                </c:pt>
                <c:pt idx="8406">
                  <c:v>-12.464121692599999</c:v>
                </c:pt>
                <c:pt idx="8407">
                  <c:v>-9.5755333529000008</c:v>
                </c:pt>
                <c:pt idx="8408">
                  <c:v>-4.6204059408000004</c:v>
                </c:pt>
                <c:pt idx="8409">
                  <c:v>-2.6586670141000002</c:v>
                </c:pt>
                <c:pt idx="8410">
                  <c:v>-6.2728455624999997</c:v>
                </c:pt>
                <c:pt idx="8411">
                  <c:v>2.3514909780000002</c:v>
                </c:pt>
                <c:pt idx="8412">
                  <c:v>-9.9305200599999992</c:v>
                </c:pt>
                <c:pt idx="8413">
                  <c:v>-10.205486892</c:v>
                </c:pt>
                <c:pt idx="8414">
                  <c:v>-5.8796537338999997</c:v>
                </c:pt>
                <c:pt idx="8415">
                  <c:v>-4.5623884543999997</c:v>
                </c:pt>
                <c:pt idx="8416">
                  <c:v>-5.36350295</c:v>
                </c:pt>
                <c:pt idx="8417">
                  <c:v>-5.3783481809999998</c:v>
                </c:pt>
                <c:pt idx="8418">
                  <c:v>4.4705155989999996</c:v>
                </c:pt>
                <c:pt idx="8419">
                  <c:v>-9.4503729658999998</c:v>
                </c:pt>
                <c:pt idx="8420">
                  <c:v>-6.9927753967999999</c:v>
                </c:pt>
                <c:pt idx="8421">
                  <c:v>-4.8806406788999999</c:v>
                </c:pt>
                <c:pt idx="8422">
                  <c:v>2.0604097326000002</c:v>
                </c:pt>
                <c:pt idx="8423">
                  <c:v>1.2552479335</c:v>
                </c:pt>
                <c:pt idx="8424">
                  <c:v>-4.4786918725999998</c:v>
                </c:pt>
                <c:pt idx="8425">
                  <c:v>-10.135085142699999</c:v>
                </c:pt>
                <c:pt idx="8426">
                  <c:v>-10.083088651500001</c:v>
                </c:pt>
                <c:pt idx="8427">
                  <c:v>-5.3951710730000002</c:v>
                </c:pt>
                <c:pt idx="8428">
                  <c:v>-5.6504443133000004</c:v>
                </c:pt>
                <c:pt idx="8429">
                  <c:v>-5.3725125973000001</c:v>
                </c:pt>
                <c:pt idx="8430">
                  <c:v>-5.3400912349</c:v>
                </c:pt>
                <c:pt idx="8431">
                  <c:v>3.2322358376000002</c:v>
                </c:pt>
                <c:pt idx="8432">
                  <c:v>-8.6600106835999995</c:v>
                </c:pt>
                <c:pt idx="8433">
                  <c:v>-5.469801403</c:v>
                </c:pt>
                <c:pt idx="8434">
                  <c:v>2.8452956544000001</c:v>
                </c:pt>
                <c:pt idx="8435">
                  <c:v>-8.6443696773000003</c:v>
                </c:pt>
                <c:pt idx="8436">
                  <c:v>3.1995676657000001</c:v>
                </c:pt>
                <c:pt idx="8437">
                  <c:v>3.0129753865</c:v>
                </c:pt>
                <c:pt idx="8438">
                  <c:v>-6.361528034</c:v>
                </c:pt>
                <c:pt idx="8439">
                  <c:v>4.7771688868000002</c:v>
                </c:pt>
                <c:pt idx="8440">
                  <c:v>3.0865525974999999</c:v>
                </c:pt>
                <c:pt idx="8441">
                  <c:v>-10.0531360128</c:v>
                </c:pt>
                <c:pt idx="8442">
                  <c:v>-4.1642178313000002</c:v>
                </c:pt>
                <c:pt idx="8443">
                  <c:v>-3.9777912399000002</c:v>
                </c:pt>
                <c:pt idx="8444">
                  <c:v>2.9865194627</c:v>
                </c:pt>
                <c:pt idx="8445">
                  <c:v>-10.0268024688</c:v>
                </c:pt>
                <c:pt idx="8446">
                  <c:v>-5.4441544598</c:v>
                </c:pt>
                <c:pt idx="8447">
                  <c:v>1.9529243786999999</c:v>
                </c:pt>
                <c:pt idx="8448">
                  <c:v>-9.0290287706000001</c:v>
                </c:pt>
                <c:pt idx="8449">
                  <c:v>2.1238927001999999</c:v>
                </c:pt>
                <c:pt idx="8450">
                  <c:v>-6.7743682950000004</c:v>
                </c:pt>
                <c:pt idx="8451">
                  <c:v>-9.5834627057000006</c:v>
                </c:pt>
                <c:pt idx="8452">
                  <c:v>3.0184748348000001</c:v>
                </c:pt>
                <c:pt idx="8453">
                  <c:v>3.4702958517</c:v>
                </c:pt>
                <c:pt idx="8454">
                  <c:v>-3.1186286146</c:v>
                </c:pt>
                <c:pt idx="8455">
                  <c:v>-7.9976041561000004</c:v>
                </c:pt>
                <c:pt idx="8456">
                  <c:v>-9.1429217809000001</c:v>
                </c:pt>
                <c:pt idx="8457">
                  <c:v>3.4668038800000001</c:v>
                </c:pt>
                <c:pt idx="8458">
                  <c:v>-6.0713309370999999</c:v>
                </c:pt>
                <c:pt idx="8459">
                  <c:v>-2.7683968745</c:v>
                </c:pt>
                <c:pt idx="8460">
                  <c:v>-11.705525462600001</c:v>
                </c:pt>
                <c:pt idx="8461">
                  <c:v>-5.7463050133999998</c:v>
                </c:pt>
                <c:pt idx="8462">
                  <c:v>2.1246336728999999</c:v>
                </c:pt>
                <c:pt idx="8463">
                  <c:v>-4.7432509978999997</c:v>
                </c:pt>
                <c:pt idx="8464">
                  <c:v>-11.2087800754</c:v>
                </c:pt>
                <c:pt idx="8465">
                  <c:v>-5.8339864193000004</c:v>
                </c:pt>
                <c:pt idx="8466">
                  <c:v>-5.5151448999000001</c:v>
                </c:pt>
                <c:pt idx="8467">
                  <c:v>-3.3190508077</c:v>
                </c:pt>
                <c:pt idx="8468">
                  <c:v>-5.5428167182000001</c:v>
                </c:pt>
                <c:pt idx="8469">
                  <c:v>-4.6110203616999996</c:v>
                </c:pt>
                <c:pt idx="8470">
                  <c:v>-8.8826795323999992</c:v>
                </c:pt>
                <c:pt idx="8471">
                  <c:v>-9.0947964507000005</c:v>
                </c:pt>
                <c:pt idx="8472">
                  <c:v>2.9969891404000002</c:v>
                </c:pt>
                <c:pt idx="8473">
                  <c:v>3.2405916286999998</c:v>
                </c:pt>
                <c:pt idx="8474">
                  <c:v>-8.4515094328</c:v>
                </c:pt>
                <c:pt idx="8475">
                  <c:v>-4.5325760298000004</c:v>
                </c:pt>
                <c:pt idx="8476">
                  <c:v>3.9650878589</c:v>
                </c:pt>
                <c:pt idx="8477">
                  <c:v>1.6566647283</c:v>
                </c:pt>
                <c:pt idx="8478">
                  <c:v>4.1411183311000004</c:v>
                </c:pt>
                <c:pt idx="8479">
                  <c:v>3.4658542589999999</c:v>
                </c:pt>
                <c:pt idx="8480">
                  <c:v>-9.6653637892000006</c:v>
                </c:pt>
                <c:pt idx="8481">
                  <c:v>-3.2545420685000002</c:v>
                </c:pt>
                <c:pt idx="8482">
                  <c:v>-9.4693438187000005</c:v>
                </c:pt>
                <c:pt idx="8483">
                  <c:v>-8.4607751746000002</c:v>
                </c:pt>
                <c:pt idx="8484">
                  <c:v>-5.8407594821000002</c:v>
                </c:pt>
                <c:pt idx="8485">
                  <c:v>-7.7481932310000001</c:v>
                </c:pt>
                <c:pt idx="8486">
                  <c:v>-9.0919749977999995</c:v>
                </c:pt>
                <c:pt idx="8487">
                  <c:v>1.5778991569</c:v>
                </c:pt>
                <c:pt idx="8488">
                  <c:v>-11.279189369999999</c:v>
                </c:pt>
                <c:pt idx="8489">
                  <c:v>-6.3231533119999996</c:v>
                </c:pt>
                <c:pt idx="8490">
                  <c:v>-10.7304778476</c:v>
                </c:pt>
                <c:pt idx="8491">
                  <c:v>-3.8565122992999998</c:v>
                </c:pt>
                <c:pt idx="8492">
                  <c:v>3.2414751522</c:v>
                </c:pt>
                <c:pt idx="8493">
                  <c:v>-3.9173626168000002</c:v>
                </c:pt>
                <c:pt idx="8494">
                  <c:v>-4.0303330215999997</c:v>
                </c:pt>
                <c:pt idx="8495">
                  <c:v>2.9947991050999998</c:v>
                </c:pt>
                <c:pt idx="8496">
                  <c:v>3.1323639001000001</c:v>
                </c:pt>
                <c:pt idx="8497">
                  <c:v>-5.1264655377999997</c:v>
                </c:pt>
                <c:pt idx="8498">
                  <c:v>-9.3446221772999998</c:v>
                </c:pt>
                <c:pt idx="8499">
                  <c:v>-4.3981326994999996</c:v>
                </c:pt>
                <c:pt idx="8500">
                  <c:v>-6.6700658398000003</c:v>
                </c:pt>
                <c:pt idx="8501">
                  <c:v>-4.1529106949000001</c:v>
                </c:pt>
                <c:pt idx="8502">
                  <c:v>-2.8380287927999999</c:v>
                </c:pt>
                <c:pt idx="8503">
                  <c:v>-4.3474986827000004</c:v>
                </c:pt>
                <c:pt idx="8504">
                  <c:v>-4.0574618045999999</c:v>
                </c:pt>
                <c:pt idx="8505">
                  <c:v>-4.7710183013999998</c:v>
                </c:pt>
                <c:pt idx="8506">
                  <c:v>-8.7298480806000001</c:v>
                </c:pt>
                <c:pt idx="8507">
                  <c:v>2.4735129911999998</c:v>
                </c:pt>
                <c:pt idx="8508">
                  <c:v>2.3102477509999999</c:v>
                </c:pt>
                <c:pt idx="8509">
                  <c:v>4.1640494764999998</c:v>
                </c:pt>
                <c:pt idx="8510">
                  <c:v>3.8834714171</c:v>
                </c:pt>
                <c:pt idx="8511">
                  <c:v>-9.2233634737999992</c:v>
                </c:pt>
                <c:pt idx="8512">
                  <c:v>2.7401159575</c:v>
                </c:pt>
                <c:pt idx="8513">
                  <c:v>-8.8495728100999997</c:v>
                </c:pt>
                <c:pt idx="8514">
                  <c:v>-8.0442298042000004</c:v>
                </c:pt>
                <c:pt idx="8515">
                  <c:v>-4.3159370590000004</c:v>
                </c:pt>
                <c:pt idx="8516">
                  <c:v>-8.8041444394999999</c:v>
                </c:pt>
                <c:pt idx="8517">
                  <c:v>3.8722899110000002</c:v>
                </c:pt>
                <c:pt idx="8518">
                  <c:v>-10.0925252931</c:v>
                </c:pt>
                <c:pt idx="8519">
                  <c:v>-5.7952736045000002</c:v>
                </c:pt>
                <c:pt idx="8520">
                  <c:v>-9.7653072477999991</c:v>
                </c:pt>
                <c:pt idx="8521">
                  <c:v>-5.2406317451</c:v>
                </c:pt>
                <c:pt idx="8522">
                  <c:v>-4.5998063699999996</c:v>
                </c:pt>
                <c:pt idx="8523">
                  <c:v>2.8933148269000002</c:v>
                </c:pt>
                <c:pt idx="8524">
                  <c:v>-8.4256967871999997</c:v>
                </c:pt>
                <c:pt idx="8525">
                  <c:v>2.8969804464000002</c:v>
                </c:pt>
                <c:pt idx="8526">
                  <c:v>-4.2619668232999999</c:v>
                </c:pt>
                <c:pt idx="8527">
                  <c:v>-8.4382023588999999</c:v>
                </c:pt>
                <c:pt idx="8528">
                  <c:v>-6.9544111162000002</c:v>
                </c:pt>
                <c:pt idx="8529">
                  <c:v>-5.3199722645999996</c:v>
                </c:pt>
                <c:pt idx="8530">
                  <c:v>-8.6026283978000002</c:v>
                </c:pt>
                <c:pt idx="8531">
                  <c:v>-5.3521800953999996</c:v>
                </c:pt>
                <c:pt idx="8532">
                  <c:v>-6.6259472272000002</c:v>
                </c:pt>
                <c:pt idx="8533">
                  <c:v>-5.368108393</c:v>
                </c:pt>
                <c:pt idx="8534">
                  <c:v>1.4262594926000001</c:v>
                </c:pt>
                <c:pt idx="8535">
                  <c:v>-7.2585573394000003</c:v>
                </c:pt>
                <c:pt idx="8536">
                  <c:v>-9.5634478158</c:v>
                </c:pt>
                <c:pt idx="8537">
                  <c:v>-8.193185733</c:v>
                </c:pt>
                <c:pt idx="8538">
                  <c:v>-10.523807424299999</c:v>
                </c:pt>
                <c:pt idx="8539">
                  <c:v>-5.9375889752999997</c:v>
                </c:pt>
                <c:pt idx="8540">
                  <c:v>-10.8368926576</c:v>
                </c:pt>
                <c:pt idx="8541">
                  <c:v>2.7364316246999998</c:v>
                </c:pt>
                <c:pt idx="8542">
                  <c:v>-6.1538879493999996</c:v>
                </c:pt>
                <c:pt idx="8543">
                  <c:v>-4.6050384311999997</c:v>
                </c:pt>
                <c:pt idx="8544">
                  <c:v>-8.7425757184999995</c:v>
                </c:pt>
                <c:pt idx="8545">
                  <c:v>-7.5114710203000001</c:v>
                </c:pt>
                <c:pt idx="8546">
                  <c:v>-5.9122592643000003</c:v>
                </c:pt>
                <c:pt idx="8547">
                  <c:v>-5.0701443748999999</c:v>
                </c:pt>
                <c:pt idx="8548">
                  <c:v>3.3638444372</c:v>
                </c:pt>
                <c:pt idx="8549">
                  <c:v>-4.4377960616000003</c:v>
                </c:pt>
                <c:pt idx="8550">
                  <c:v>-9.3739516297000005</c:v>
                </c:pt>
                <c:pt idx="8551">
                  <c:v>-9.1726189456</c:v>
                </c:pt>
                <c:pt idx="8552">
                  <c:v>4.4585207036999996</c:v>
                </c:pt>
                <c:pt idx="8553">
                  <c:v>-3.7818798580999999</c:v>
                </c:pt>
                <c:pt idx="8554">
                  <c:v>-9.1531291002999993</c:v>
                </c:pt>
                <c:pt idx="8555">
                  <c:v>-4.7156979900999998</c:v>
                </c:pt>
                <c:pt idx="8556">
                  <c:v>-9.0075298142999998</c:v>
                </c:pt>
                <c:pt idx="8557">
                  <c:v>1.9683361934000001</c:v>
                </c:pt>
                <c:pt idx="8558">
                  <c:v>3.5844202715</c:v>
                </c:pt>
                <c:pt idx="8559">
                  <c:v>-4.4207324413000002</c:v>
                </c:pt>
                <c:pt idx="8560">
                  <c:v>-10.816339730699999</c:v>
                </c:pt>
                <c:pt idx="8561">
                  <c:v>2.2540213133</c:v>
                </c:pt>
                <c:pt idx="8562">
                  <c:v>2.9322777914999998</c:v>
                </c:pt>
                <c:pt idx="8563">
                  <c:v>-5.3333751473</c:v>
                </c:pt>
                <c:pt idx="8564">
                  <c:v>4.3231686851999998</c:v>
                </c:pt>
                <c:pt idx="8565">
                  <c:v>-9.3581396140000006</c:v>
                </c:pt>
                <c:pt idx="8566">
                  <c:v>-4.0639886818999997</c:v>
                </c:pt>
                <c:pt idx="8567">
                  <c:v>-3.3271373215</c:v>
                </c:pt>
                <c:pt idx="8568">
                  <c:v>3.3248299941999999</c:v>
                </c:pt>
                <c:pt idx="8569">
                  <c:v>-8.5771906786999992</c:v>
                </c:pt>
                <c:pt idx="8570">
                  <c:v>-10.5188740132</c:v>
                </c:pt>
                <c:pt idx="8571">
                  <c:v>3.2994313375000002</c:v>
                </c:pt>
                <c:pt idx="8572">
                  <c:v>-8.9087238824000003</c:v>
                </c:pt>
                <c:pt idx="8573">
                  <c:v>-4.5886058510999996</c:v>
                </c:pt>
                <c:pt idx="8574">
                  <c:v>6.1205693763999998</c:v>
                </c:pt>
                <c:pt idx="8575">
                  <c:v>-4.2864616044000003</c:v>
                </c:pt>
                <c:pt idx="8576">
                  <c:v>-4.8788437334000001</c:v>
                </c:pt>
                <c:pt idx="8577">
                  <c:v>-7.7017542947999997</c:v>
                </c:pt>
                <c:pt idx="8578">
                  <c:v>-5.9814975372000001</c:v>
                </c:pt>
                <c:pt idx="8579">
                  <c:v>-8.3928055542000006</c:v>
                </c:pt>
                <c:pt idx="8580">
                  <c:v>-5.4182901606999998</c:v>
                </c:pt>
                <c:pt idx="8581">
                  <c:v>-6.0388080767999996</c:v>
                </c:pt>
                <c:pt idx="8582">
                  <c:v>-9.406759052</c:v>
                </c:pt>
                <c:pt idx="8583">
                  <c:v>-8.3029277285000003</c:v>
                </c:pt>
                <c:pt idx="8584">
                  <c:v>-4.7256048604999998</c:v>
                </c:pt>
                <c:pt idx="8585">
                  <c:v>-5.8598800897999999</c:v>
                </c:pt>
                <c:pt idx="8586">
                  <c:v>-5.5131088499000001</c:v>
                </c:pt>
                <c:pt idx="8587">
                  <c:v>2.2702980475999999</c:v>
                </c:pt>
                <c:pt idx="8588">
                  <c:v>-3.6719495684000001</c:v>
                </c:pt>
                <c:pt idx="8589">
                  <c:v>4.0782320018</c:v>
                </c:pt>
                <c:pt idx="8590">
                  <c:v>-1.3377550418999999</c:v>
                </c:pt>
                <c:pt idx="8591">
                  <c:v>-4.3299496038000003</c:v>
                </c:pt>
                <c:pt idx="8592">
                  <c:v>-3.9801550509000001</c:v>
                </c:pt>
                <c:pt idx="8593">
                  <c:v>-9.9632407040000004</c:v>
                </c:pt>
                <c:pt idx="8594">
                  <c:v>-3.0884670804000001</c:v>
                </c:pt>
                <c:pt idx="8595">
                  <c:v>-7.7952590773999999</c:v>
                </c:pt>
                <c:pt idx="8596">
                  <c:v>2.9834055798999999</c:v>
                </c:pt>
                <c:pt idx="8597">
                  <c:v>2.9391951494000002</c:v>
                </c:pt>
                <c:pt idx="8598">
                  <c:v>-4.7283908863999997</c:v>
                </c:pt>
                <c:pt idx="8599">
                  <c:v>-5.1599458491999997</c:v>
                </c:pt>
                <c:pt idx="8600">
                  <c:v>-4.5763280577999996</c:v>
                </c:pt>
                <c:pt idx="8601">
                  <c:v>-10.0460046396</c:v>
                </c:pt>
                <c:pt idx="8602">
                  <c:v>-8.5086239118000009</c:v>
                </c:pt>
                <c:pt idx="8603">
                  <c:v>-7.2413783899000004</c:v>
                </c:pt>
                <c:pt idx="8604">
                  <c:v>-10.913095687</c:v>
                </c:pt>
                <c:pt idx="8605">
                  <c:v>-9.7452403258999993</c:v>
                </c:pt>
                <c:pt idx="8606">
                  <c:v>2.6000009958999999</c:v>
                </c:pt>
                <c:pt idx="8607">
                  <c:v>2.7306262099</c:v>
                </c:pt>
                <c:pt idx="8608">
                  <c:v>-4.6816768847999999</c:v>
                </c:pt>
                <c:pt idx="8609">
                  <c:v>-6.6125960593000004</c:v>
                </c:pt>
                <c:pt idx="8610">
                  <c:v>-3.7833166952999999</c:v>
                </c:pt>
                <c:pt idx="8611">
                  <c:v>-10.1157437535</c:v>
                </c:pt>
                <c:pt idx="8612">
                  <c:v>-5.9332240016000002</c:v>
                </c:pt>
                <c:pt idx="8613">
                  <c:v>2.3364038613</c:v>
                </c:pt>
                <c:pt idx="8614">
                  <c:v>3.4971044002</c:v>
                </c:pt>
                <c:pt idx="8615">
                  <c:v>4.1522034736000002</c:v>
                </c:pt>
                <c:pt idx="8616">
                  <c:v>-3.0040873469</c:v>
                </c:pt>
                <c:pt idx="8617">
                  <c:v>3.0522997700999999</c:v>
                </c:pt>
                <c:pt idx="8618">
                  <c:v>4.3897572037000003</c:v>
                </c:pt>
                <c:pt idx="8619">
                  <c:v>-4.9241712217</c:v>
                </c:pt>
                <c:pt idx="8620">
                  <c:v>-4.5719807835999999</c:v>
                </c:pt>
                <c:pt idx="8621">
                  <c:v>-6.9620526133</c:v>
                </c:pt>
                <c:pt idx="8622">
                  <c:v>-4.1785701395999997</c:v>
                </c:pt>
                <c:pt idx="8623">
                  <c:v>-10.2026565009</c:v>
                </c:pt>
                <c:pt idx="8624">
                  <c:v>-5.3767415887999999</c:v>
                </c:pt>
                <c:pt idx="8625">
                  <c:v>2.4080243557999998</c:v>
                </c:pt>
                <c:pt idx="8626">
                  <c:v>-8.3211427796000006</c:v>
                </c:pt>
                <c:pt idx="8627">
                  <c:v>3.0704250083</c:v>
                </c:pt>
                <c:pt idx="8628">
                  <c:v>-8.4383282779000002</c:v>
                </c:pt>
                <c:pt idx="8629">
                  <c:v>2.9612444914</c:v>
                </c:pt>
                <c:pt idx="8630">
                  <c:v>-3.7925198900999999</c:v>
                </c:pt>
                <c:pt idx="8631">
                  <c:v>3.8591336629000002</c:v>
                </c:pt>
                <c:pt idx="8632">
                  <c:v>-8.4021288153999993</c:v>
                </c:pt>
                <c:pt idx="8633">
                  <c:v>-8.7952565657000008</c:v>
                </c:pt>
                <c:pt idx="8634">
                  <c:v>-5.2440484841000004</c:v>
                </c:pt>
                <c:pt idx="8635">
                  <c:v>-6.6876231662999999</c:v>
                </c:pt>
                <c:pt idx="8636">
                  <c:v>2.6105797640000001</c:v>
                </c:pt>
                <c:pt idx="8637">
                  <c:v>3.0834292530999998</c:v>
                </c:pt>
                <c:pt idx="8638">
                  <c:v>-7.7166491652999998</c:v>
                </c:pt>
                <c:pt idx="8639">
                  <c:v>2.6437844709</c:v>
                </c:pt>
                <c:pt idx="8640">
                  <c:v>-9.9535925107000001</c:v>
                </c:pt>
                <c:pt idx="8641">
                  <c:v>5.5651268549999999</c:v>
                </c:pt>
                <c:pt idx="8642">
                  <c:v>3.2561681933000002</c:v>
                </c:pt>
                <c:pt idx="8643">
                  <c:v>2.0596650276999999</c:v>
                </c:pt>
                <c:pt idx="8644">
                  <c:v>-10.397110592700001</c:v>
                </c:pt>
                <c:pt idx="8645">
                  <c:v>-8.9143783402000007</c:v>
                </c:pt>
                <c:pt idx="8646">
                  <c:v>-4.8911716988</c:v>
                </c:pt>
                <c:pt idx="8647">
                  <c:v>3.0957540473999998</c:v>
                </c:pt>
                <c:pt idx="8648">
                  <c:v>-9.1113479218000002</c:v>
                </c:pt>
                <c:pt idx="8649">
                  <c:v>-10.373338838900001</c:v>
                </c:pt>
                <c:pt idx="8650">
                  <c:v>3.4977328440000002</c:v>
                </c:pt>
                <c:pt idx="8651">
                  <c:v>-8.9804374278000001</c:v>
                </c:pt>
                <c:pt idx="8652">
                  <c:v>-9.7420756133000008</c:v>
                </c:pt>
                <c:pt idx="8653">
                  <c:v>-5.7298724034999999</c:v>
                </c:pt>
                <c:pt idx="8654">
                  <c:v>-3.9729893999999999</c:v>
                </c:pt>
                <c:pt idx="8655">
                  <c:v>-2.0152834340000001</c:v>
                </c:pt>
                <c:pt idx="8656">
                  <c:v>4.2528396282000003</c:v>
                </c:pt>
                <c:pt idx="8657">
                  <c:v>-11.1026597023</c:v>
                </c:pt>
                <c:pt idx="8658">
                  <c:v>5.0112532850999996</c:v>
                </c:pt>
                <c:pt idx="8659">
                  <c:v>2.6651377181</c:v>
                </c:pt>
                <c:pt idx="8660">
                  <c:v>-4.3645772465999997</c:v>
                </c:pt>
                <c:pt idx="8661">
                  <c:v>4.5557243811000001</c:v>
                </c:pt>
                <c:pt idx="8662">
                  <c:v>-8.3181781310999998</c:v>
                </c:pt>
                <c:pt idx="8663">
                  <c:v>-7.7140294358999997</c:v>
                </c:pt>
                <c:pt idx="8664">
                  <c:v>-8.3805654726000007</c:v>
                </c:pt>
                <c:pt idx="8665">
                  <c:v>-8.7630966663999992</c:v>
                </c:pt>
                <c:pt idx="8666">
                  <c:v>-5.7237833949999999</c:v>
                </c:pt>
                <c:pt idx="8667">
                  <c:v>-8.7692569714000008</c:v>
                </c:pt>
                <c:pt idx="8668">
                  <c:v>-7.8175873213999996</c:v>
                </c:pt>
                <c:pt idx="8669">
                  <c:v>-9.8239380450000002</c:v>
                </c:pt>
                <c:pt idx="8670">
                  <c:v>-5.3827192763999996</c:v>
                </c:pt>
                <c:pt idx="8671">
                  <c:v>2.5590374246000001</c:v>
                </c:pt>
                <c:pt idx="8672">
                  <c:v>5.1563690458</c:v>
                </c:pt>
                <c:pt idx="8673">
                  <c:v>-10.600337226800001</c:v>
                </c:pt>
                <c:pt idx="8674">
                  <c:v>3.9808240125999999</c:v>
                </c:pt>
                <c:pt idx="8675">
                  <c:v>2.7480037036999998</c:v>
                </c:pt>
                <c:pt idx="8676">
                  <c:v>-8.0823635316000004</c:v>
                </c:pt>
                <c:pt idx="8677">
                  <c:v>1.7432942677000001</c:v>
                </c:pt>
                <c:pt idx="8678">
                  <c:v>-3.8824535844999999</c:v>
                </c:pt>
                <c:pt idx="8679">
                  <c:v>-9.3278450099000008</c:v>
                </c:pt>
                <c:pt idx="8680">
                  <c:v>-4.8867238258999999</c:v>
                </c:pt>
                <c:pt idx="8681">
                  <c:v>-8.1345134382000008</c:v>
                </c:pt>
                <c:pt idx="8682">
                  <c:v>-10.610305477600001</c:v>
                </c:pt>
                <c:pt idx="8683">
                  <c:v>-8.5963620850000009</c:v>
                </c:pt>
                <c:pt idx="8684">
                  <c:v>-9.9464525042999998</c:v>
                </c:pt>
                <c:pt idx="8685">
                  <c:v>4.1602876094000001</c:v>
                </c:pt>
                <c:pt idx="8686">
                  <c:v>-9.8855471310999992</c:v>
                </c:pt>
                <c:pt idx="8687">
                  <c:v>-8.4019915180000009</c:v>
                </c:pt>
                <c:pt idx="8688">
                  <c:v>-9.3924303678999994</c:v>
                </c:pt>
                <c:pt idx="8689">
                  <c:v>3.090006297</c:v>
                </c:pt>
                <c:pt idx="8690">
                  <c:v>3.3602089946000002</c:v>
                </c:pt>
                <c:pt idx="8691">
                  <c:v>-9.3567943206000006</c:v>
                </c:pt>
                <c:pt idx="8692">
                  <c:v>-7.6522242585000004</c:v>
                </c:pt>
                <c:pt idx="8693">
                  <c:v>-4.9260825980999998</c:v>
                </c:pt>
                <c:pt idx="8694">
                  <c:v>1.2567072208000001</c:v>
                </c:pt>
                <c:pt idx="8695">
                  <c:v>3.0420894428</c:v>
                </c:pt>
                <c:pt idx="8696">
                  <c:v>3.4268394028000002</c:v>
                </c:pt>
                <c:pt idx="8697">
                  <c:v>-12.609092841700001</c:v>
                </c:pt>
                <c:pt idx="8698">
                  <c:v>-4.9032254713999999</c:v>
                </c:pt>
                <c:pt idx="8699">
                  <c:v>-3.4188757564999999</c:v>
                </c:pt>
                <c:pt idx="8700">
                  <c:v>2.3838510935000001</c:v>
                </c:pt>
                <c:pt idx="8701">
                  <c:v>4.0841709943</c:v>
                </c:pt>
                <c:pt idx="8702">
                  <c:v>-8.7411045445000006</c:v>
                </c:pt>
                <c:pt idx="8703">
                  <c:v>2.4263637021000002</c:v>
                </c:pt>
                <c:pt idx="8704">
                  <c:v>2.9157626714</c:v>
                </c:pt>
                <c:pt idx="8705">
                  <c:v>3.5445650401000002</c:v>
                </c:pt>
                <c:pt idx="8706">
                  <c:v>3.5449459227000002</c:v>
                </c:pt>
                <c:pt idx="8707">
                  <c:v>4.4884228689999999</c:v>
                </c:pt>
                <c:pt idx="8708">
                  <c:v>2.6319257343000002</c:v>
                </c:pt>
                <c:pt idx="8709">
                  <c:v>-5.7583265199999998</c:v>
                </c:pt>
                <c:pt idx="8710">
                  <c:v>-4.8041294508999997</c:v>
                </c:pt>
                <c:pt idx="8711">
                  <c:v>-4.0783393419999996</c:v>
                </c:pt>
                <c:pt idx="8712">
                  <c:v>-6.5603527798999997</c:v>
                </c:pt>
                <c:pt idx="8713">
                  <c:v>2.9241949951000001</c:v>
                </c:pt>
                <c:pt idx="8714">
                  <c:v>-9.5530754937999998</c:v>
                </c:pt>
                <c:pt idx="8715">
                  <c:v>-5.2039841591</c:v>
                </c:pt>
                <c:pt idx="8716">
                  <c:v>3.1655876730000001</c:v>
                </c:pt>
                <c:pt idx="8717">
                  <c:v>-7.9864963802000002</c:v>
                </c:pt>
                <c:pt idx="8718">
                  <c:v>-4.3840548936000001</c:v>
                </c:pt>
                <c:pt idx="8719">
                  <c:v>-5.8603386870999996</c:v>
                </c:pt>
                <c:pt idx="8720">
                  <c:v>-10.6707480913</c:v>
                </c:pt>
                <c:pt idx="8721">
                  <c:v>-9.2406588646000003</c:v>
                </c:pt>
                <c:pt idx="8722">
                  <c:v>-10.2156337209</c:v>
                </c:pt>
                <c:pt idx="8723">
                  <c:v>2.7361352082999999</c:v>
                </c:pt>
                <c:pt idx="8724">
                  <c:v>-9.5415613121000007</c:v>
                </c:pt>
                <c:pt idx="8725">
                  <c:v>3.2329798743999998</c:v>
                </c:pt>
                <c:pt idx="8726">
                  <c:v>3.0323085348999999</c:v>
                </c:pt>
                <c:pt idx="8727">
                  <c:v>-9.7603157857999996</c:v>
                </c:pt>
                <c:pt idx="8728">
                  <c:v>3.9431950774</c:v>
                </c:pt>
                <c:pt idx="8729">
                  <c:v>-8.4965142346999993</c:v>
                </c:pt>
                <c:pt idx="8730">
                  <c:v>-6.0153730039999997</c:v>
                </c:pt>
                <c:pt idx="8731">
                  <c:v>-9.8686219246999993</c:v>
                </c:pt>
                <c:pt idx="8732">
                  <c:v>0.87894728109999998</c:v>
                </c:pt>
                <c:pt idx="8733">
                  <c:v>-9.9349899594999993</c:v>
                </c:pt>
                <c:pt idx="8734">
                  <c:v>3.2134613479</c:v>
                </c:pt>
                <c:pt idx="8735">
                  <c:v>4.0244039517000001</c:v>
                </c:pt>
                <c:pt idx="8736">
                  <c:v>2.2952082911999998</c:v>
                </c:pt>
                <c:pt idx="8737">
                  <c:v>-3.0682434111000001</c:v>
                </c:pt>
                <c:pt idx="8738">
                  <c:v>-9.1916705205000007</c:v>
                </c:pt>
                <c:pt idx="8739">
                  <c:v>-3.3459513571000001</c:v>
                </c:pt>
                <c:pt idx="8740">
                  <c:v>-5.4010173795999998</c:v>
                </c:pt>
                <c:pt idx="8741">
                  <c:v>-6.5659942073000002</c:v>
                </c:pt>
                <c:pt idx="8742">
                  <c:v>-8.0148458028</c:v>
                </c:pt>
                <c:pt idx="8743">
                  <c:v>-10.0781653774</c:v>
                </c:pt>
                <c:pt idx="8744">
                  <c:v>-5.7507227232</c:v>
                </c:pt>
                <c:pt idx="8745">
                  <c:v>-5.3967620670000001</c:v>
                </c:pt>
                <c:pt idx="8746">
                  <c:v>4.8800266416999998</c:v>
                </c:pt>
                <c:pt idx="8747">
                  <c:v>-4.9992416082000002</c:v>
                </c:pt>
                <c:pt idx="8748">
                  <c:v>5.2841649516000002</c:v>
                </c:pt>
                <c:pt idx="8749">
                  <c:v>-2.2048883561000001</c:v>
                </c:pt>
                <c:pt idx="8750">
                  <c:v>2.5213467390000002</c:v>
                </c:pt>
                <c:pt idx="8751">
                  <c:v>2.9889649998999999</c:v>
                </c:pt>
                <c:pt idx="8752">
                  <c:v>-4.5512427801999999</c:v>
                </c:pt>
                <c:pt idx="8753">
                  <c:v>-9.6768687011000001</c:v>
                </c:pt>
                <c:pt idx="8754">
                  <c:v>-5.3877762282999999</c:v>
                </c:pt>
                <c:pt idx="8755">
                  <c:v>4.0283930871000004</c:v>
                </c:pt>
                <c:pt idx="8756">
                  <c:v>-9.4788419840000007</c:v>
                </c:pt>
                <c:pt idx="8757">
                  <c:v>-7.1471947722999998</c:v>
                </c:pt>
                <c:pt idx="8758">
                  <c:v>2.9629040605000001</c:v>
                </c:pt>
                <c:pt idx="8759">
                  <c:v>3.1386792372999999</c:v>
                </c:pt>
                <c:pt idx="8760">
                  <c:v>-3.5058581313000001</c:v>
                </c:pt>
                <c:pt idx="8761">
                  <c:v>-5.7771147646000003</c:v>
                </c:pt>
                <c:pt idx="8762">
                  <c:v>-9.4460069928999992</c:v>
                </c:pt>
                <c:pt idx="8763">
                  <c:v>-9.9262229505999997</c:v>
                </c:pt>
                <c:pt idx="8764">
                  <c:v>-10.726044244600001</c:v>
                </c:pt>
                <c:pt idx="8765">
                  <c:v>-5.0880313228</c:v>
                </c:pt>
                <c:pt idx="8766">
                  <c:v>-5.0680308596000003</c:v>
                </c:pt>
                <c:pt idx="8767">
                  <c:v>-3.7035677742000002</c:v>
                </c:pt>
                <c:pt idx="8768">
                  <c:v>-6.1796888418</c:v>
                </c:pt>
                <c:pt idx="8769">
                  <c:v>-6.8405710393000003</c:v>
                </c:pt>
                <c:pt idx="8770">
                  <c:v>-5.2814241900000001</c:v>
                </c:pt>
                <c:pt idx="8771">
                  <c:v>4.4664719064999998</c:v>
                </c:pt>
                <c:pt idx="8772">
                  <c:v>3.6678804973000001</c:v>
                </c:pt>
                <c:pt idx="8773">
                  <c:v>-9.8250374256999997</c:v>
                </c:pt>
                <c:pt idx="8774">
                  <c:v>-6.7995426283000002</c:v>
                </c:pt>
                <c:pt idx="8775">
                  <c:v>3.1284657966</c:v>
                </c:pt>
                <c:pt idx="8776">
                  <c:v>1.6152212889999999</c:v>
                </c:pt>
                <c:pt idx="8777">
                  <c:v>-9.8292284142999993</c:v>
                </c:pt>
                <c:pt idx="8778">
                  <c:v>-5.2299060503000003</c:v>
                </c:pt>
                <c:pt idx="8779">
                  <c:v>-10.970722201999999</c:v>
                </c:pt>
                <c:pt idx="8780">
                  <c:v>-7.0538861988999999</c:v>
                </c:pt>
                <c:pt idx="8781">
                  <c:v>-4.7453000916999999</c:v>
                </c:pt>
                <c:pt idx="8782">
                  <c:v>-5.0089631452000001</c:v>
                </c:pt>
                <c:pt idx="8783">
                  <c:v>-10.219491681499999</c:v>
                </c:pt>
                <c:pt idx="8784">
                  <c:v>-6.2922172752999996</c:v>
                </c:pt>
                <c:pt idx="8785">
                  <c:v>4.1589010984000003</c:v>
                </c:pt>
                <c:pt idx="8786">
                  <c:v>-5.6210199715</c:v>
                </c:pt>
                <c:pt idx="8787">
                  <c:v>-4.6943662995000004</c:v>
                </c:pt>
                <c:pt idx="8788">
                  <c:v>-8.3245586142000008</c:v>
                </c:pt>
                <c:pt idx="8789">
                  <c:v>-9.1924811281000007</c:v>
                </c:pt>
                <c:pt idx="8790">
                  <c:v>4.1227273213000002</c:v>
                </c:pt>
                <c:pt idx="8791">
                  <c:v>-5.3279433215000003</c:v>
                </c:pt>
                <c:pt idx="8792">
                  <c:v>-3.8040358341</c:v>
                </c:pt>
                <c:pt idx="8793">
                  <c:v>-5.0951943166999998</c:v>
                </c:pt>
                <c:pt idx="8794">
                  <c:v>1.8280792716000001</c:v>
                </c:pt>
                <c:pt idx="8795">
                  <c:v>3.0003693027999998</c:v>
                </c:pt>
                <c:pt idx="8796">
                  <c:v>4.2675293015999998</c:v>
                </c:pt>
                <c:pt idx="8797">
                  <c:v>-4.7665457163999996</c:v>
                </c:pt>
                <c:pt idx="8798">
                  <c:v>-9.1235957284999998</c:v>
                </c:pt>
                <c:pt idx="8799">
                  <c:v>-9.0270295893999997</c:v>
                </c:pt>
                <c:pt idx="8800">
                  <c:v>-9.2492831189999993</c:v>
                </c:pt>
                <c:pt idx="8801">
                  <c:v>-5.7332509765999999</c:v>
                </c:pt>
                <c:pt idx="8802">
                  <c:v>3.1305059249</c:v>
                </c:pt>
                <c:pt idx="8803">
                  <c:v>-5.7003116731999999</c:v>
                </c:pt>
                <c:pt idx="8804">
                  <c:v>3.0961552660999998</c:v>
                </c:pt>
                <c:pt idx="8805">
                  <c:v>-5.4412348622</c:v>
                </c:pt>
                <c:pt idx="8806">
                  <c:v>-4.0809736589999996</c:v>
                </c:pt>
                <c:pt idx="8807">
                  <c:v>2.1912006269000002</c:v>
                </c:pt>
                <c:pt idx="8808">
                  <c:v>-5.2699880333999998</c:v>
                </c:pt>
                <c:pt idx="8809">
                  <c:v>-9.0504779082999995</c:v>
                </c:pt>
                <c:pt idx="8810">
                  <c:v>-7.0934583083999998</c:v>
                </c:pt>
                <c:pt idx="8811">
                  <c:v>-9.4559147500999998</c:v>
                </c:pt>
                <c:pt idx="8812">
                  <c:v>-3.4151858061999998</c:v>
                </c:pt>
                <c:pt idx="8813">
                  <c:v>3.2968862910999999</c:v>
                </c:pt>
                <c:pt idx="8814">
                  <c:v>-8.0721198186999992</c:v>
                </c:pt>
                <c:pt idx="8815">
                  <c:v>-7.8781012808000002</c:v>
                </c:pt>
                <c:pt idx="8816">
                  <c:v>-8.1592545676999997</c:v>
                </c:pt>
                <c:pt idx="8817">
                  <c:v>3.3438271765000001</c:v>
                </c:pt>
                <c:pt idx="8818">
                  <c:v>3.0899140420000002</c:v>
                </c:pt>
                <c:pt idx="8819">
                  <c:v>-10.3722635139</c:v>
                </c:pt>
                <c:pt idx="8820">
                  <c:v>-5.8706363718999999</c:v>
                </c:pt>
                <c:pt idx="8821">
                  <c:v>3.9920207179</c:v>
                </c:pt>
                <c:pt idx="8822">
                  <c:v>-8.4947475616000006</c:v>
                </c:pt>
                <c:pt idx="8823">
                  <c:v>-10.1832474281</c:v>
                </c:pt>
                <c:pt idx="8824">
                  <c:v>-6.3892189709</c:v>
                </c:pt>
                <c:pt idx="8825">
                  <c:v>-9.4128262088000003</c:v>
                </c:pt>
                <c:pt idx="8826">
                  <c:v>-5.9953007183000002</c:v>
                </c:pt>
                <c:pt idx="8827">
                  <c:v>-4.1532515228999998</c:v>
                </c:pt>
                <c:pt idx="8828">
                  <c:v>-9.0873995796999996</c:v>
                </c:pt>
                <c:pt idx="8829">
                  <c:v>5.4917274233000004</c:v>
                </c:pt>
                <c:pt idx="8830">
                  <c:v>1.1591068905999999</c:v>
                </c:pt>
                <c:pt idx="8831">
                  <c:v>-4.5576043525000003</c:v>
                </c:pt>
                <c:pt idx="8832">
                  <c:v>2.904077757</c:v>
                </c:pt>
                <c:pt idx="8833">
                  <c:v>-8.6882081828000004</c:v>
                </c:pt>
                <c:pt idx="8834">
                  <c:v>2.4196441541000002</c:v>
                </c:pt>
                <c:pt idx="8835">
                  <c:v>-3.6975729579999999</c:v>
                </c:pt>
                <c:pt idx="8836">
                  <c:v>-6.2639940419000002</c:v>
                </c:pt>
                <c:pt idx="8837">
                  <c:v>-8.6200011931000002</c:v>
                </c:pt>
                <c:pt idx="8838">
                  <c:v>3.3777180000999998</c:v>
                </c:pt>
                <c:pt idx="8839">
                  <c:v>-5.4619218351000001</c:v>
                </c:pt>
                <c:pt idx="8840">
                  <c:v>-11.2004919252</c:v>
                </c:pt>
                <c:pt idx="8841">
                  <c:v>-4.3968517928999997</c:v>
                </c:pt>
                <c:pt idx="8842">
                  <c:v>2.8180674286</c:v>
                </c:pt>
                <c:pt idx="8843">
                  <c:v>-8.4745031157999993</c:v>
                </c:pt>
                <c:pt idx="8844">
                  <c:v>2.6059207401000002</c:v>
                </c:pt>
                <c:pt idx="8845">
                  <c:v>3.9173230804000001</c:v>
                </c:pt>
                <c:pt idx="8846">
                  <c:v>3.0808719664000002</c:v>
                </c:pt>
                <c:pt idx="8847">
                  <c:v>2.5302081894000001</c:v>
                </c:pt>
                <c:pt idx="8848">
                  <c:v>-9.9080669494000002</c:v>
                </c:pt>
                <c:pt idx="8849">
                  <c:v>-6.3268077985</c:v>
                </c:pt>
                <c:pt idx="8850">
                  <c:v>3.3207885605</c:v>
                </c:pt>
                <c:pt idx="8851">
                  <c:v>3.2794278808000001</c:v>
                </c:pt>
                <c:pt idx="8852">
                  <c:v>-9.2234509133000007</c:v>
                </c:pt>
                <c:pt idx="8853">
                  <c:v>-10.5803449811</c:v>
                </c:pt>
                <c:pt idx="8854">
                  <c:v>-8.9628155343000007</c:v>
                </c:pt>
                <c:pt idx="8855">
                  <c:v>-6.4714142292999997</c:v>
                </c:pt>
                <c:pt idx="8856">
                  <c:v>-4.3701372383999999</c:v>
                </c:pt>
                <c:pt idx="8857">
                  <c:v>-7.8648138742000002</c:v>
                </c:pt>
                <c:pt idx="8858">
                  <c:v>1.2861656443</c:v>
                </c:pt>
                <c:pt idx="8859">
                  <c:v>3.7755757055000001</c:v>
                </c:pt>
                <c:pt idx="8860">
                  <c:v>3.9220949665</c:v>
                </c:pt>
                <c:pt idx="8861">
                  <c:v>3.5895230919999999</c:v>
                </c:pt>
                <c:pt idx="8862">
                  <c:v>-4.8578860644999997</c:v>
                </c:pt>
                <c:pt idx="8863">
                  <c:v>-10.2856180285</c:v>
                </c:pt>
                <c:pt idx="8864">
                  <c:v>4.1940311773000003</c:v>
                </c:pt>
                <c:pt idx="8865">
                  <c:v>3.8401514784000002</c:v>
                </c:pt>
                <c:pt idx="8866">
                  <c:v>-7.5151647593000002</c:v>
                </c:pt>
                <c:pt idx="8867">
                  <c:v>2.2871763964</c:v>
                </c:pt>
                <c:pt idx="8868">
                  <c:v>-5.2632583459999998</c:v>
                </c:pt>
                <c:pt idx="8869">
                  <c:v>-8.9252273400999993</c:v>
                </c:pt>
                <c:pt idx="8870">
                  <c:v>-4.6572720115999999</c:v>
                </c:pt>
                <c:pt idx="8871">
                  <c:v>-12.2174709365</c:v>
                </c:pt>
                <c:pt idx="8872">
                  <c:v>-10.205896000899999</c:v>
                </c:pt>
                <c:pt idx="8873">
                  <c:v>4.3008860060999998</c:v>
                </c:pt>
                <c:pt idx="8874">
                  <c:v>2.8261827603</c:v>
                </c:pt>
                <c:pt idx="8875">
                  <c:v>-4.8518166774000004</c:v>
                </c:pt>
                <c:pt idx="8876">
                  <c:v>3.3857434699</c:v>
                </c:pt>
                <c:pt idx="8877">
                  <c:v>-5.7839423831000003</c:v>
                </c:pt>
                <c:pt idx="8878">
                  <c:v>-6.3520636007000002</c:v>
                </c:pt>
                <c:pt idx="8879">
                  <c:v>-10.180452900100001</c:v>
                </c:pt>
                <c:pt idx="8880">
                  <c:v>4.8190434917999996</c:v>
                </c:pt>
                <c:pt idx="8881">
                  <c:v>-5.4087553004000002</c:v>
                </c:pt>
                <c:pt idx="8882">
                  <c:v>-8.4521347196000001</c:v>
                </c:pt>
                <c:pt idx="8883">
                  <c:v>-8.4937372076000006</c:v>
                </c:pt>
                <c:pt idx="8884">
                  <c:v>-4.8051516784999997</c:v>
                </c:pt>
                <c:pt idx="8885">
                  <c:v>3.6187413419999999</c:v>
                </c:pt>
                <c:pt idx="8886">
                  <c:v>2.5815539797999998</c:v>
                </c:pt>
                <c:pt idx="8887">
                  <c:v>-8.1643861544000007</c:v>
                </c:pt>
                <c:pt idx="8888">
                  <c:v>-4.3872885302000002</c:v>
                </c:pt>
                <c:pt idx="8889">
                  <c:v>3.2115210040000002</c:v>
                </c:pt>
                <c:pt idx="8890">
                  <c:v>-4.6062157241000001</c:v>
                </c:pt>
                <c:pt idx="8891">
                  <c:v>-9.4104184720999999</c:v>
                </c:pt>
                <c:pt idx="8892">
                  <c:v>-6.0321329218999997</c:v>
                </c:pt>
                <c:pt idx="8893">
                  <c:v>-5.1755137979999999</c:v>
                </c:pt>
                <c:pt idx="8894">
                  <c:v>-4.5946140996000002</c:v>
                </c:pt>
                <c:pt idx="8895">
                  <c:v>-5.6662549795999997</c:v>
                </c:pt>
                <c:pt idx="8896">
                  <c:v>-3.1761341225000002</c:v>
                </c:pt>
                <c:pt idx="8897">
                  <c:v>-5.6180683002</c:v>
                </c:pt>
                <c:pt idx="8898">
                  <c:v>3.6662808243999998</c:v>
                </c:pt>
                <c:pt idx="8899">
                  <c:v>2.7166550715</c:v>
                </c:pt>
                <c:pt idx="8900">
                  <c:v>3.6978585903000001</c:v>
                </c:pt>
                <c:pt idx="8901">
                  <c:v>3.2526616350999999</c:v>
                </c:pt>
                <c:pt idx="8902">
                  <c:v>-4.8973654100999999</c:v>
                </c:pt>
                <c:pt idx="8903">
                  <c:v>2.5385654953999999</c:v>
                </c:pt>
                <c:pt idx="8904">
                  <c:v>-4.3341795946000001</c:v>
                </c:pt>
                <c:pt idx="8905">
                  <c:v>3.0490423247999998</c:v>
                </c:pt>
                <c:pt idx="8906">
                  <c:v>3.0891713208999998</c:v>
                </c:pt>
                <c:pt idx="8907">
                  <c:v>-5.5001114201999997</c:v>
                </c:pt>
                <c:pt idx="8908">
                  <c:v>3.2251462219999998</c:v>
                </c:pt>
                <c:pt idx="8909">
                  <c:v>-9.6626274240000001</c:v>
                </c:pt>
                <c:pt idx="8910">
                  <c:v>-8.8454747790999999</c:v>
                </c:pt>
                <c:pt idx="8911">
                  <c:v>3.4881102342000001</c:v>
                </c:pt>
                <c:pt idx="8912">
                  <c:v>3.3442623923000001</c:v>
                </c:pt>
                <c:pt idx="8913">
                  <c:v>2.8756763762999999</c:v>
                </c:pt>
                <c:pt idx="8914">
                  <c:v>2.335260152</c:v>
                </c:pt>
                <c:pt idx="8915">
                  <c:v>-4.7970126566999998</c:v>
                </c:pt>
                <c:pt idx="8916">
                  <c:v>-9.1118899222999996</c:v>
                </c:pt>
                <c:pt idx="8917">
                  <c:v>-4.7751885162000001</c:v>
                </c:pt>
                <c:pt idx="8918">
                  <c:v>-3.8396156283999998</c:v>
                </c:pt>
                <c:pt idx="8919">
                  <c:v>-5.2134828307000003</c:v>
                </c:pt>
                <c:pt idx="8920">
                  <c:v>-5.6639941403999998</c:v>
                </c:pt>
                <c:pt idx="8921">
                  <c:v>-6.6022879021999996</c:v>
                </c:pt>
                <c:pt idx="8922">
                  <c:v>-6.2361852422000004</c:v>
                </c:pt>
                <c:pt idx="8923">
                  <c:v>-6.0479260256999998</c:v>
                </c:pt>
                <c:pt idx="8924">
                  <c:v>-6.3089704865999998</c:v>
                </c:pt>
                <c:pt idx="8925">
                  <c:v>-6.4177060809000004</c:v>
                </c:pt>
                <c:pt idx="8926">
                  <c:v>-3.9076935218000002</c:v>
                </c:pt>
                <c:pt idx="8927">
                  <c:v>-8.0017781770000003</c:v>
                </c:pt>
                <c:pt idx="8928">
                  <c:v>2.0542275904</c:v>
                </c:pt>
                <c:pt idx="8929">
                  <c:v>-3.9070874601000001</c:v>
                </c:pt>
                <c:pt idx="8930">
                  <c:v>2.3921756014</c:v>
                </c:pt>
                <c:pt idx="8931">
                  <c:v>-6.3806761461999999</c:v>
                </c:pt>
                <c:pt idx="8932">
                  <c:v>-5.2063421833000003</c:v>
                </c:pt>
                <c:pt idx="8933">
                  <c:v>3.538893335</c:v>
                </c:pt>
                <c:pt idx="8934">
                  <c:v>2.9540695373000001</c:v>
                </c:pt>
                <c:pt idx="8935">
                  <c:v>1.4442075056000001</c:v>
                </c:pt>
                <c:pt idx="8936">
                  <c:v>-10.8729243137</c:v>
                </c:pt>
                <c:pt idx="8937">
                  <c:v>-3.7828894238999999</c:v>
                </c:pt>
                <c:pt idx="8938">
                  <c:v>-1.3085104778000001</c:v>
                </c:pt>
                <c:pt idx="8939">
                  <c:v>-11.1275144708</c:v>
                </c:pt>
                <c:pt idx="8940">
                  <c:v>2.8733185892000002</c:v>
                </c:pt>
                <c:pt idx="8941">
                  <c:v>-4.8116943113000001</c:v>
                </c:pt>
                <c:pt idx="8942">
                  <c:v>-9.6236648576999997</c:v>
                </c:pt>
                <c:pt idx="8943">
                  <c:v>-4.9479630826000003</c:v>
                </c:pt>
                <c:pt idx="8944">
                  <c:v>-9.2766717766000006</c:v>
                </c:pt>
                <c:pt idx="8945">
                  <c:v>1.4918530604</c:v>
                </c:pt>
                <c:pt idx="8946">
                  <c:v>-9.1973945198999996</c:v>
                </c:pt>
                <c:pt idx="8947">
                  <c:v>2.6727795766</c:v>
                </c:pt>
                <c:pt idx="8948">
                  <c:v>5.4914379413000001</c:v>
                </c:pt>
                <c:pt idx="8949">
                  <c:v>-4.7896401696000002</c:v>
                </c:pt>
                <c:pt idx="8950">
                  <c:v>3.1064593599000001</c:v>
                </c:pt>
                <c:pt idx="8951">
                  <c:v>-5.1072138770000004</c:v>
                </c:pt>
                <c:pt idx="8952">
                  <c:v>3.1785755880000002</c:v>
                </c:pt>
                <c:pt idx="8953">
                  <c:v>-5.9741877156000003</c:v>
                </c:pt>
                <c:pt idx="8954">
                  <c:v>2.2849594923000001</c:v>
                </c:pt>
                <c:pt idx="8955">
                  <c:v>-10.158606601300001</c:v>
                </c:pt>
                <c:pt idx="8956">
                  <c:v>-10.592388140500001</c:v>
                </c:pt>
                <c:pt idx="8957">
                  <c:v>-8.7069233098000005</c:v>
                </c:pt>
                <c:pt idx="8958">
                  <c:v>-9.0128979205000004</c:v>
                </c:pt>
                <c:pt idx="8959">
                  <c:v>-5.1726824127000004</c:v>
                </c:pt>
                <c:pt idx="8960">
                  <c:v>2.8133209756999999</c:v>
                </c:pt>
                <c:pt idx="8961">
                  <c:v>-10.5707501686</c:v>
                </c:pt>
                <c:pt idx="8962">
                  <c:v>0.8282427067</c:v>
                </c:pt>
                <c:pt idx="8963">
                  <c:v>3.3068687258999998</c:v>
                </c:pt>
                <c:pt idx="8964">
                  <c:v>1.7981841814999999</c:v>
                </c:pt>
                <c:pt idx="8965">
                  <c:v>-8.5957034557000007</c:v>
                </c:pt>
                <c:pt idx="8966">
                  <c:v>3.0114552951000002</c:v>
                </c:pt>
                <c:pt idx="8967">
                  <c:v>-9.2627123222000005</c:v>
                </c:pt>
                <c:pt idx="8968">
                  <c:v>-3.8876112549999999</c:v>
                </c:pt>
                <c:pt idx="8969">
                  <c:v>-9.6115359560999991</c:v>
                </c:pt>
                <c:pt idx="8970">
                  <c:v>3.0040377016000002</c:v>
                </c:pt>
                <c:pt idx="8971">
                  <c:v>2.4565004628999998</c:v>
                </c:pt>
                <c:pt idx="8972">
                  <c:v>-3.52376764</c:v>
                </c:pt>
                <c:pt idx="8973">
                  <c:v>-4.4955699065000001</c:v>
                </c:pt>
                <c:pt idx="8974">
                  <c:v>-4.6962371473999998</c:v>
                </c:pt>
                <c:pt idx="8975">
                  <c:v>-4.7021690285000002</c:v>
                </c:pt>
                <c:pt idx="8976">
                  <c:v>4.4542650006000004</c:v>
                </c:pt>
                <c:pt idx="8977">
                  <c:v>4.6080734087000002</c:v>
                </c:pt>
                <c:pt idx="8978">
                  <c:v>-8.1758050023000006</c:v>
                </c:pt>
                <c:pt idx="8979">
                  <c:v>-9.6992395207000008</c:v>
                </c:pt>
                <c:pt idx="8980">
                  <c:v>-5.6850931790999999</c:v>
                </c:pt>
                <c:pt idx="8981">
                  <c:v>4.1404654263999996</c:v>
                </c:pt>
                <c:pt idx="8982">
                  <c:v>-11.2693526468</c:v>
                </c:pt>
                <c:pt idx="8983">
                  <c:v>3.2674844108999999</c:v>
                </c:pt>
                <c:pt idx="8984">
                  <c:v>-8.0256634864999992</c:v>
                </c:pt>
                <c:pt idx="8985">
                  <c:v>-4.7220443263999998</c:v>
                </c:pt>
                <c:pt idx="8986">
                  <c:v>-7.1040171723999999</c:v>
                </c:pt>
                <c:pt idx="8987">
                  <c:v>4.8864200042999997</c:v>
                </c:pt>
                <c:pt idx="8988">
                  <c:v>-5.4332140308000003</c:v>
                </c:pt>
                <c:pt idx="8989">
                  <c:v>-9.7053863191000005</c:v>
                </c:pt>
                <c:pt idx="8990">
                  <c:v>2.3054830721999999</c:v>
                </c:pt>
                <c:pt idx="8991">
                  <c:v>-10.2052861417</c:v>
                </c:pt>
                <c:pt idx="8992">
                  <c:v>2.8738712202999999</c:v>
                </c:pt>
                <c:pt idx="8993">
                  <c:v>-10.561144002500001</c:v>
                </c:pt>
                <c:pt idx="8994">
                  <c:v>-10.7104341822</c:v>
                </c:pt>
                <c:pt idx="8995">
                  <c:v>-8.5941502995000008</c:v>
                </c:pt>
                <c:pt idx="8996">
                  <c:v>-5.2924415625999996</c:v>
                </c:pt>
                <c:pt idx="8997">
                  <c:v>2.9410525694</c:v>
                </c:pt>
                <c:pt idx="8998">
                  <c:v>-11.7398389333</c:v>
                </c:pt>
                <c:pt idx="8999">
                  <c:v>-5.7616743863000002</c:v>
                </c:pt>
                <c:pt idx="9000">
                  <c:v>3.5263446777</c:v>
                </c:pt>
                <c:pt idx="9001">
                  <c:v>-10.2972302473</c:v>
                </c:pt>
                <c:pt idx="9002">
                  <c:v>-6.4190919469000001</c:v>
                </c:pt>
                <c:pt idx="9003">
                  <c:v>-3.0540216507000002</c:v>
                </c:pt>
                <c:pt idx="9004">
                  <c:v>1.7769830954000001</c:v>
                </c:pt>
                <c:pt idx="9005">
                  <c:v>-5.6289932462000003</c:v>
                </c:pt>
                <c:pt idx="9006">
                  <c:v>3.8861558070000002</c:v>
                </c:pt>
                <c:pt idx="9007">
                  <c:v>5.6017747083999998</c:v>
                </c:pt>
                <c:pt idx="9008">
                  <c:v>-6.5633569433999996</c:v>
                </c:pt>
                <c:pt idx="9009">
                  <c:v>1.9954864869</c:v>
                </c:pt>
                <c:pt idx="9010">
                  <c:v>2.3861900734999999</c:v>
                </c:pt>
                <c:pt idx="9011">
                  <c:v>-7.4377130105999996</c:v>
                </c:pt>
                <c:pt idx="9012">
                  <c:v>-9.5958514477999994</c:v>
                </c:pt>
                <c:pt idx="9013">
                  <c:v>3.7948299829000001</c:v>
                </c:pt>
                <c:pt idx="9014">
                  <c:v>4.2173042153000004</c:v>
                </c:pt>
                <c:pt idx="9015">
                  <c:v>-4.9839580688999998</c:v>
                </c:pt>
                <c:pt idx="9016">
                  <c:v>2.8425569092999998</c:v>
                </c:pt>
                <c:pt idx="9017">
                  <c:v>2.3763639981</c:v>
                </c:pt>
                <c:pt idx="9018">
                  <c:v>4.3704566366000002</c:v>
                </c:pt>
                <c:pt idx="9019">
                  <c:v>-2.7348901373999999</c:v>
                </c:pt>
                <c:pt idx="9020">
                  <c:v>-5.1583134477000003</c:v>
                </c:pt>
                <c:pt idx="9021">
                  <c:v>-9.4092576918000006</c:v>
                </c:pt>
                <c:pt idx="9022">
                  <c:v>3.3500734334</c:v>
                </c:pt>
                <c:pt idx="9023">
                  <c:v>2.5793506831999999</c:v>
                </c:pt>
                <c:pt idx="9024">
                  <c:v>-5.5385331257999999</c:v>
                </c:pt>
                <c:pt idx="9025">
                  <c:v>3.2197189929999999</c:v>
                </c:pt>
                <c:pt idx="9026">
                  <c:v>-4.0269396766999996</c:v>
                </c:pt>
                <c:pt idx="9027">
                  <c:v>-5.4351930928999996</c:v>
                </c:pt>
                <c:pt idx="9028">
                  <c:v>-6.9169774160999999</c:v>
                </c:pt>
                <c:pt idx="9029">
                  <c:v>-9.1576670104000009</c:v>
                </c:pt>
                <c:pt idx="9030">
                  <c:v>1.6057231650999999</c:v>
                </c:pt>
                <c:pt idx="9031">
                  <c:v>1.9830961497999999</c:v>
                </c:pt>
                <c:pt idx="9032">
                  <c:v>-3.3739833752999999</c:v>
                </c:pt>
                <c:pt idx="9033">
                  <c:v>-8.7332876302999995</c:v>
                </c:pt>
                <c:pt idx="9034">
                  <c:v>-10.681265335300001</c:v>
                </c:pt>
                <c:pt idx="9035">
                  <c:v>4.3482101593999998</c:v>
                </c:pt>
                <c:pt idx="9036">
                  <c:v>-6.0035425698999996</c:v>
                </c:pt>
                <c:pt idx="9037">
                  <c:v>-6.1706530236999999</c:v>
                </c:pt>
                <c:pt idx="9038">
                  <c:v>-2.9245322735000001</c:v>
                </c:pt>
                <c:pt idx="9039">
                  <c:v>3.7143456701000002</c:v>
                </c:pt>
                <c:pt idx="9040">
                  <c:v>2.6588177839</c:v>
                </c:pt>
                <c:pt idx="9041">
                  <c:v>-10.927450428</c:v>
                </c:pt>
                <c:pt idx="9042">
                  <c:v>-8.8204483695999993</c:v>
                </c:pt>
                <c:pt idx="9043">
                  <c:v>2.7039163943000002</c:v>
                </c:pt>
                <c:pt idx="9044">
                  <c:v>-8.7792872230000008</c:v>
                </c:pt>
                <c:pt idx="9045">
                  <c:v>-10.5430699377</c:v>
                </c:pt>
                <c:pt idx="9046">
                  <c:v>-4.2663935255999998</c:v>
                </c:pt>
                <c:pt idx="9047">
                  <c:v>-4.4486806243999997</c:v>
                </c:pt>
                <c:pt idx="9048">
                  <c:v>-9.8153751444000008</c:v>
                </c:pt>
                <c:pt idx="9049">
                  <c:v>1.1434465310999999</c:v>
                </c:pt>
                <c:pt idx="9050">
                  <c:v>-4.4777865699000001</c:v>
                </c:pt>
                <c:pt idx="9051">
                  <c:v>2.7648728299999998</c:v>
                </c:pt>
                <c:pt idx="9052">
                  <c:v>-9.3783362213999997</c:v>
                </c:pt>
                <c:pt idx="9053">
                  <c:v>2.7418222743</c:v>
                </c:pt>
                <c:pt idx="9054">
                  <c:v>2.6047171422000002</c:v>
                </c:pt>
                <c:pt idx="9055">
                  <c:v>2.7752381085</c:v>
                </c:pt>
                <c:pt idx="9056">
                  <c:v>-4.8627225543000003</c:v>
                </c:pt>
                <c:pt idx="9057">
                  <c:v>-6.2092766807000004</c:v>
                </c:pt>
                <c:pt idx="9058">
                  <c:v>4.0039421028</c:v>
                </c:pt>
                <c:pt idx="9059">
                  <c:v>3.1225483993999998</c:v>
                </c:pt>
                <c:pt idx="9060">
                  <c:v>-4.6362261648</c:v>
                </c:pt>
                <c:pt idx="9061">
                  <c:v>-9.7663560770999993</c:v>
                </c:pt>
                <c:pt idx="9062">
                  <c:v>3.6948748481</c:v>
                </c:pt>
                <c:pt idx="9063">
                  <c:v>-8.1905393168000007</c:v>
                </c:pt>
                <c:pt idx="9064">
                  <c:v>-4.4638263365000004</c:v>
                </c:pt>
                <c:pt idx="9065">
                  <c:v>-5.9003892790999997</c:v>
                </c:pt>
                <c:pt idx="9066">
                  <c:v>-10.1349730999</c:v>
                </c:pt>
                <c:pt idx="9067">
                  <c:v>2.0772626387000002</c:v>
                </c:pt>
                <c:pt idx="9068">
                  <c:v>-11.502313618900001</c:v>
                </c:pt>
                <c:pt idx="9069">
                  <c:v>-8.4524042612999999</c:v>
                </c:pt>
                <c:pt idx="9070">
                  <c:v>-6.0292506496999998</c:v>
                </c:pt>
                <c:pt idx="9071">
                  <c:v>2.6084502731999999</c:v>
                </c:pt>
                <c:pt idx="9072">
                  <c:v>1.6833813056</c:v>
                </c:pt>
                <c:pt idx="9073">
                  <c:v>-5.0163508347999999</c:v>
                </c:pt>
                <c:pt idx="9074">
                  <c:v>-9.2522538440000002</c:v>
                </c:pt>
                <c:pt idx="9075">
                  <c:v>-5.4883483438000003</c:v>
                </c:pt>
                <c:pt idx="9076">
                  <c:v>-6.5208767931000002</c:v>
                </c:pt>
                <c:pt idx="9077">
                  <c:v>-8.5680071981000001</c:v>
                </c:pt>
                <c:pt idx="9078">
                  <c:v>-4.6448975714999996</c:v>
                </c:pt>
                <c:pt idx="9079">
                  <c:v>-4.7023064687999998</c:v>
                </c:pt>
                <c:pt idx="9080">
                  <c:v>2.5137424926</c:v>
                </c:pt>
                <c:pt idx="9081">
                  <c:v>-9.4613232702999994</c:v>
                </c:pt>
                <c:pt idx="9082">
                  <c:v>3.3759219312000002</c:v>
                </c:pt>
                <c:pt idx="9083">
                  <c:v>2.7954938255999999</c:v>
                </c:pt>
                <c:pt idx="9084">
                  <c:v>-4.2950361708000004</c:v>
                </c:pt>
                <c:pt idx="9085">
                  <c:v>-4.7144877545000003</c:v>
                </c:pt>
                <c:pt idx="9086">
                  <c:v>-10.4359408066</c:v>
                </c:pt>
                <c:pt idx="9087">
                  <c:v>-9.8250017919000001</c:v>
                </c:pt>
                <c:pt idx="9088">
                  <c:v>-3.0826281592</c:v>
                </c:pt>
                <c:pt idx="9089">
                  <c:v>-9.2820063739999998</c:v>
                </c:pt>
                <c:pt idx="9090">
                  <c:v>3.2825381905</c:v>
                </c:pt>
                <c:pt idx="9091">
                  <c:v>2.7340686507999998</c:v>
                </c:pt>
                <c:pt idx="9092">
                  <c:v>-5.7450054804999997</c:v>
                </c:pt>
                <c:pt idx="9093">
                  <c:v>-5.0332902339999999</c:v>
                </c:pt>
                <c:pt idx="9094">
                  <c:v>-5.5372536632999996</c:v>
                </c:pt>
                <c:pt idx="9095">
                  <c:v>4.3384437935999998</c:v>
                </c:pt>
                <c:pt idx="9096">
                  <c:v>4.4283127408</c:v>
                </c:pt>
                <c:pt idx="9097">
                  <c:v>-8.1696664080999994</c:v>
                </c:pt>
                <c:pt idx="9098">
                  <c:v>2.7724898534000002</c:v>
                </c:pt>
                <c:pt idx="9099">
                  <c:v>1.7895921544</c:v>
                </c:pt>
                <c:pt idx="9100">
                  <c:v>-8.3165863406000007</c:v>
                </c:pt>
                <c:pt idx="9101">
                  <c:v>-9.3084472092000006</c:v>
                </c:pt>
                <c:pt idx="9102">
                  <c:v>-4.9921156280999996</c:v>
                </c:pt>
                <c:pt idx="9103">
                  <c:v>3.9177681607000001</c:v>
                </c:pt>
                <c:pt idx="9104">
                  <c:v>4.8492133937000004</c:v>
                </c:pt>
                <c:pt idx="9105">
                  <c:v>-4.8356895466000003</c:v>
                </c:pt>
                <c:pt idx="9106">
                  <c:v>-8.6543643687999996</c:v>
                </c:pt>
                <c:pt idx="9107">
                  <c:v>-3.8818895363000001</c:v>
                </c:pt>
                <c:pt idx="9108">
                  <c:v>3.3856622390000002</c:v>
                </c:pt>
                <c:pt idx="9109">
                  <c:v>4.2905236023000004</c:v>
                </c:pt>
                <c:pt idx="9110">
                  <c:v>-6.4405238945000001</c:v>
                </c:pt>
                <c:pt idx="9111">
                  <c:v>-5.1327718208000004</c:v>
                </c:pt>
                <c:pt idx="9112">
                  <c:v>-8.1125174587999993</c:v>
                </c:pt>
                <c:pt idx="9113">
                  <c:v>-8.4304950962999996</c:v>
                </c:pt>
                <c:pt idx="9114">
                  <c:v>-10.4378017101</c:v>
                </c:pt>
                <c:pt idx="9115">
                  <c:v>1.3329256072</c:v>
                </c:pt>
                <c:pt idx="9116">
                  <c:v>-8.7985403731999998</c:v>
                </c:pt>
                <c:pt idx="9117">
                  <c:v>-9.6890903414</c:v>
                </c:pt>
                <c:pt idx="9118">
                  <c:v>4.5170679948999997</c:v>
                </c:pt>
                <c:pt idx="9119">
                  <c:v>2.0204406105000001</c:v>
                </c:pt>
                <c:pt idx="9120">
                  <c:v>2.1098232506999999</c:v>
                </c:pt>
                <c:pt idx="9121">
                  <c:v>-9.2939295712999996</c:v>
                </c:pt>
                <c:pt idx="9122">
                  <c:v>-5.3445156829</c:v>
                </c:pt>
                <c:pt idx="9123">
                  <c:v>-3.3111599009999999</c:v>
                </c:pt>
                <c:pt idx="9124">
                  <c:v>-9.6474926883999998</c:v>
                </c:pt>
                <c:pt idx="9125">
                  <c:v>-9.0667157338000006</c:v>
                </c:pt>
                <c:pt idx="9126">
                  <c:v>2.0375020257999998</c:v>
                </c:pt>
                <c:pt idx="9127">
                  <c:v>-9.9225758572</c:v>
                </c:pt>
                <c:pt idx="9128">
                  <c:v>1.5611428609</c:v>
                </c:pt>
                <c:pt idx="9129">
                  <c:v>1.6798222235</c:v>
                </c:pt>
                <c:pt idx="9130">
                  <c:v>-9.7136790109</c:v>
                </c:pt>
                <c:pt idx="9131">
                  <c:v>4.3367408616000001</c:v>
                </c:pt>
                <c:pt idx="9132">
                  <c:v>-8.6091885008000002</c:v>
                </c:pt>
                <c:pt idx="9133">
                  <c:v>-9.4204368810000005</c:v>
                </c:pt>
                <c:pt idx="9134">
                  <c:v>2.4386468548</c:v>
                </c:pt>
                <c:pt idx="9135">
                  <c:v>-8.1154548685000005</c:v>
                </c:pt>
                <c:pt idx="9136">
                  <c:v>-7.9618188063000002</c:v>
                </c:pt>
                <c:pt idx="9137">
                  <c:v>-10.0174399949</c:v>
                </c:pt>
                <c:pt idx="9138">
                  <c:v>-9.4098189570000006</c:v>
                </c:pt>
                <c:pt idx="9139">
                  <c:v>-10.6485302216</c:v>
                </c:pt>
                <c:pt idx="9140">
                  <c:v>-8.8820960395000004</c:v>
                </c:pt>
                <c:pt idx="9141">
                  <c:v>-9.3033311217999994</c:v>
                </c:pt>
                <c:pt idx="9142">
                  <c:v>2.8921708183999999</c:v>
                </c:pt>
                <c:pt idx="9143">
                  <c:v>2.0120626595000002</c:v>
                </c:pt>
                <c:pt idx="9144">
                  <c:v>3.1308824864</c:v>
                </c:pt>
                <c:pt idx="9145">
                  <c:v>-4.3344614287000001</c:v>
                </c:pt>
                <c:pt idx="9146">
                  <c:v>-8.4637112985999998</c:v>
                </c:pt>
                <c:pt idx="9147">
                  <c:v>-3.2354570143000001</c:v>
                </c:pt>
                <c:pt idx="9148">
                  <c:v>-10.768725502100001</c:v>
                </c:pt>
                <c:pt idx="9149">
                  <c:v>-3.7426410752999999</c:v>
                </c:pt>
                <c:pt idx="9150">
                  <c:v>-9.9988267233000006</c:v>
                </c:pt>
                <c:pt idx="9151">
                  <c:v>-10.696276991</c:v>
                </c:pt>
                <c:pt idx="9152">
                  <c:v>2.9590727657999998</c:v>
                </c:pt>
                <c:pt idx="9153">
                  <c:v>-4.7690407298000004</c:v>
                </c:pt>
                <c:pt idx="9154">
                  <c:v>-8.1814990801</c:v>
                </c:pt>
                <c:pt idx="9155">
                  <c:v>1.6362339653</c:v>
                </c:pt>
                <c:pt idx="9156">
                  <c:v>4.7361419284000004</c:v>
                </c:pt>
                <c:pt idx="9157">
                  <c:v>4.2048054724000004</c:v>
                </c:pt>
                <c:pt idx="9158">
                  <c:v>-7.4292169228000002</c:v>
                </c:pt>
                <c:pt idx="9159">
                  <c:v>2.6059922871999999</c:v>
                </c:pt>
                <c:pt idx="9160">
                  <c:v>-5.2307762034999996</c:v>
                </c:pt>
                <c:pt idx="9161">
                  <c:v>-6.0285516010000002</c:v>
                </c:pt>
                <c:pt idx="9162">
                  <c:v>3.9519472541999998</c:v>
                </c:pt>
                <c:pt idx="9163">
                  <c:v>-5.0460544260000004</c:v>
                </c:pt>
                <c:pt idx="9164">
                  <c:v>-8.8819526064000005</c:v>
                </c:pt>
                <c:pt idx="9165">
                  <c:v>-6.2899850988999999</c:v>
                </c:pt>
                <c:pt idx="9166">
                  <c:v>-6.8510470681999998</c:v>
                </c:pt>
                <c:pt idx="9167">
                  <c:v>-6.6170543858000004</c:v>
                </c:pt>
                <c:pt idx="9168">
                  <c:v>-4.3804259131999999</c:v>
                </c:pt>
                <c:pt idx="9169">
                  <c:v>-3.8248044137999999</c:v>
                </c:pt>
                <c:pt idx="9170">
                  <c:v>-9.2125299846999997</c:v>
                </c:pt>
                <c:pt idx="9171">
                  <c:v>-4.6102033470999997</c:v>
                </c:pt>
                <c:pt idx="9172">
                  <c:v>-9.8132670061000002</c:v>
                </c:pt>
                <c:pt idx="9173">
                  <c:v>-8.6291550249999993</c:v>
                </c:pt>
                <c:pt idx="9174">
                  <c:v>2.3626844609000002</c:v>
                </c:pt>
                <c:pt idx="9175">
                  <c:v>-9.1124131449999997</c:v>
                </c:pt>
                <c:pt idx="9176">
                  <c:v>5.3149777459000003</c:v>
                </c:pt>
                <c:pt idx="9177">
                  <c:v>-9.8017624636999994</c:v>
                </c:pt>
                <c:pt idx="9178">
                  <c:v>-9.6432939278000003</c:v>
                </c:pt>
                <c:pt idx="9179">
                  <c:v>-4.2589928397000003</c:v>
                </c:pt>
                <c:pt idx="9180">
                  <c:v>-6.1030136874999998</c:v>
                </c:pt>
                <c:pt idx="9181">
                  <c:v>2.8897678077000002</c:v>
                </c:pt>
                <c:pt idx="9182">
                  <c:v>-7.3290331962000002</c:v>
                </c:pt>
                <c:pt idx="9183">
                  <c:v>-10.428866064999999</c:v>
                </c:pt>
                <c:pt idx="9184">
                  <c:v>-10.011544090299999</c:v>
                </c:pt>
                <c:pt idx="9185">
                  <c:v>-6.0568368426000001</c:v>
                </c:pt>
                <c:pt idx="9186">
                  <c:v>-6.0808872925999999</c:v>
                </c:pt>
                <c:pt idx="9187">
                  <c:v>-9.1870495022000007</c:v>
                </c:pt>
                <c:pt idx="9188">
                  <c:v>3.085340242</c:v>
                </c:pt>
                <c:pt idx="9189">
                  <c:v>1.7075610903</c:v>
                </c:pt>
                <c:pt idx="9190">
                  <c:v>-3.1309902766</c:v>
                </c:pt>
                <c:pt idx="9191">
                  <c:v>-3.9000340412000001</c:v>
                </c:pt>
                <c:pt idx="9192">
                  <c:v>-11.1665997534</c:v>
                </c:pt>
                <c:pt idx="9193">
                  <c:v>2.9619687738999998</c:v>
                </c:pt>
                <c:pt idx="9194">
                  <c:v>-9.1348993726999996</c:v>
                </c:pt>
                <c:pt idx="9195">
                  <c:v>5.5189455525</c:v>
                </c:pt>
                <c:pt idx="9196">
                  <c:v>3.8695219482000001</c:v>
                </c:pt>
                <c:pt idx="9197">
                  <c:v>2.8529325058000001</c:v>
                </c:pt>
                <c:pt idx="9198">
                  <c:v>-10.203587863299999</c:v>
                </c:pt>
                <c:pt idx="9199">
                  <c:v>-7.9023732245999998</c:v>
                </c:pt>
                <c:pt idx="9200">
                  <c:v>-9.2112582161999992</c:v>
                </c:pt>
                <c:pt idx="9201">
                  <c:v>-7.7041812561</c:v>
                </c:pt>
                <c:pt idx="9202">
                  <c:v>-10.4340137513</c:v>
                </c:pt>
                <c:pt idx="9203">
                  <c:v>-8.2389644278999992</c:v>
                </c:pt>
                <c:pt idx="9204">
                  <c:v>-5.2453655030000004</c:v>
                </c:pt>
                <c:pt idx="9205">
                  <c:v>-8.6586560611000003</c:v>
                </c:pt>
                <c:pt idx="9206">
                  <c:v>-6.9734067025000002</c:v>
                </c:pt>
                <c:pt idx="9207">
                  <c:v>-5.3128733088000004</c:v>
                </c:pt>
                <c:pt idx="9208">
                  <c:v>-5.2808128930000002</c:v>
                </c:pt>
                <c:pt idx="9209">
                  <c:v>-8.3985068744000007</c:v>
                </c:pt>
                <c:pt idx="9210">
                  <c:v>-7.4681690441999997</c:v>
                </c:pt>
                <c:pt idx="9211">
                  <c:v>3.0895508667999998</c:v>
                </c:pt>
                <c:pt idx="9212">
                  <c:v>-8.8108539918000002</c:v>
                </c:pt>
                <c:pt idx="9213">
                  <c:v>2.9667922935000002</c:v>
                </c:pt>
                <c:pt idx="9214">
                  <c:v>-4.2370455210999998</c:v>
                </c:pt>
                <c:pt idx="9215">
                  <c:v>-10.966381138799999</c:v>
                </c:pt>
                <c:pt idx="9216">
                  <c:v>-4.1639769711000003</c:v>
                </c:pt>
                <c:pt idx="9217">
                  <c:v>-5.7501764708999996</c:v>
                </c:pt>
                <c:pt idx="9218">
                  <c:v>-9.2947591079999992</c:v>
                </c:pt>
                <c:pt idx="9219">
                  <c:v>3.8392347999999998</c:v>
                </c:pt>
                <c:pt idx="9220">
                  <c:v>-6.9841005450000004</c:v>
                </c:pt>
                <c:pt idx="9221">
                  <c:v>-5.3416696828000001</c:v>
                </c:pt>
                <c:pt idx="9222">
                  <c:v>-4.7795215943000002</c:v>
                </c:pt>
                <c:pt idx="9223">
                  <c:v>-9.7411112970999998</c:v>
                </c:pt>
                <c:pt idx="9224">
                  <c:v>-4.6593532383999996</c:v>
                </c:pt>
                <c:pt idx="9225">
                  <c:v>2.4592719848</c:v>
                </c:pt>
                <c:pt idx="9226">
                  <c:v>-5.0861690193999998</c:v>
                </c:pt>
                <c:pt idx="9227">
                  <c:v>3.3463575031000001</c:v>
                </c:pt>
                <c:pt idx="9228">
                  <c:v>-4.7838904883</c:v>
                </c:pt>
                <c:pt idx="9229">
                  <c:v>-5.6002381352999997</c:v>
                </c:pt>
                <c:pt idx="9230">
                  <c:v>-10.5518640879</c:v>
                </c:pt>
                <c:pt idx="9231">
                  <c:v>-4.1174282029000002</c:v>
                </c:pt>
                <c:pt idx="9232">
                  <c:v>-11.490000692500001</c:v>
                </c:pt>
                <c:pt idx="9233">
                  <c:v>-8.1155275114999998</c:v>
                </c:pt>
                <c:pt idx="9234">
                  <c:v>-9.3519065481000005</c:v>
                </c:pt>
                <c:pt idx="9235">
                  <c:v>1.6720809435999999</c:v>
                </c:pt>
                <c:pt idx="9236">
                  <c:v>-9.6370176396999998</c:v>
                </c:pt>
                <c:pt idx="9237">
                  <c:v>-11.3852247776</c:v>
                </c:pt>
                <c:pt idx="9238">
                  <c:v>-9.5979689681</c:v>
                </c:pt>
                <c:pt idx="9239">
                  <c:v>-9.5483535900999996</c:v>
                </c:pt>
                <c:pt idx="9240">
                  <c:v>4.0782618704000004</c:v>
                </c:pt>
                <c:pt idx="9241">
                  <c:v>-5.5378923398</c:v>
                </c:pt>
                <c:pt idx="9242">
                  <c:v>4.4634640784000004</c:v>
                </c:pt>
                <c:pt idx="9243">
                  <c:v>-5.0999778656999997</c:v>
                </c:pt>
                <c:pt idx="9244">
                  <c:v>-4.0555422316999996</c:v>
                </c:pt>
                <c:pt idx="9245">
                  <c:v>-8.7616000868999997</c:v>
                </c:pt>
                <c:pt idx="9246">
                  <c:v>3.9884810777999999</c:v>
                </c:pt>
                <c:pt idx="9247">
                  <c:v>-9.8163282412000008</c:v>
                </c:pt>
                <c:pt idx="9248">
                  <c:v>-10.032674634799999</c:v>
                </c:pt>
                <c:pt idx="9249">
                  <c:v>-7.6555987101999996</c:v>
                </c:pt>
                <c:pt idx="9250">
                  <c:v>5.4211805500999999</c:v>
                </c:pt>
                <c:pt idx="9251">
                  <c:v>1.8887516988999999</c:v>
                </c:pt>
                <c:pt idx="9252">
                  <c:v>2.7035998632</c:v>
                </c:pt>
                <c:pt idx="9253">
                  <c:v>-4.8808654085000001</c:v>
                </c:pt>
                <c:pt idx="9254">
                  <c:v>-6.1867472774000003</c:v>
                </c:pt>
                <c:pt idx="9255">
                  <c:v>-6.2449114331000004</c:v>
                </c:pt>
                <c:pt idx="9256">
                  <c:v>4.5006686776000002</c:v>
                </c:pt>
                <c:pt idx="9257">
                  <c:v>2.4705966610000001</c:v>
                </c:pt>
                <c:pt idx="9258">
                  <c:v>3.7471636453000001</c:v>
                </c:pt>
                <c:pt idx="9259">
                  <c:v>-4.4115232158</c:v>
                </c:pt>
                <c:pt idx="9260">
                  <c:v>-11.5069994203</c:v>
                </c:pt>
                <c:pt idx="9261">
                  <c:v>-5.6384126417999996</c:v>
                </c:pt>
                <c:pt idx="9262">
                  <c:v>-6.6407711945000001</c:v>
                </c:pt>
                <c:pt idx="9263">
                  <c:v>-8.2482207959</c:v>
                </c:pt>
                <c:pt idx="9264">
                  <c:v>-2.5695887461</c:v>
                </c:pt>
                <c:pt idx="9265">
                  <c:v>-8.7021775513000001</c:v>
                </c:pt>
                <c:pt idx="9266">
                  <c:v>-5.4727298744999997</c:v>
                </c:pt>
                <c:pt idx="9267">
                  <c:v>-9.6132358118999992</c:v>
                </c:pt>
                <c:pt idx="9268">
                  <c:v>-11.0843678152</c:v>
                </c:pt>
                <c:pt idx="9269">
                  <c:v>-6.4671715419</c:v>
                </c:pt>
                <c:pt idx="9270">
                  <c:v>3.8585647053000001</c:v>
                </c:pt>
                <c:pt idx="9271">
                  <c:v>3.3197234815000001</c:v>
                </c:pt>
                <c:pt idx="9272">
                  <c:v>-11.398976494899999</c:v>
                </c:pt>
                <c:pt idx="9273">
                  <c:v>-4.7097948169999997</c:v>
                </c:pt>
                <c:pt idx="9274">
                  <c:v>3.8952791893000001</c:v>
                </c:pt>
                <c:pt idx="9275">
                  <c:v>2.3198140553000002</c:v>
                </c:pt>
                <c:pt idx="9276">
                  <c:v>2.2017713067</c:v>
                </c:pt>
                <c:pt idx="9277">
                  <c:v>-9.4249669111000003</c:v>
                </c:pt>
                <c:pt idx="9278">
                  <c:v>-4.9303520628999999</c:v>
                </c:pt>
                <c:pt idx="9279">
                  <c:v>1.2450197727000001</c:v>
                </c:pt>
                <c:pt idx="9280">
                  <c:v>3.5593646357000002</c:v>
                </c:pt>
                <c:pt idx="9281">
                  <c:v>-10.5660819615</c:v>
                </c:pt>
                <c:pt idx="9282">
                  <c:v>1.7632866429</c:v>
                </c:pt>
                <c:pt idx="9283">
                  <c:v>-10.191750409200001</c:v>
                </c:pt>
                <c:pt idx="9284">
                  <c:v>-6.3429861382999997</c:v>
                </c:pt>
                <c:pt idx="9285">
                  <c:v>-3.4897673318</c:v>
                </c:pt>
                <c:pt idx="9286">
                  <c:v>-7.2167795403000001</c:v>
                </c:pt>
                <c:pt idx="9287">
                  <c:v>1.9509009845</c:v>
                </c:pt>
                <c:pt idx="9288">
                  <c:v>-6.1996757749000002</c:v>
                </c:pt>
                <c:pt idx="9289">
                  <c:v>2.0650113831999999</c:v>
                </c:pt>
                <c:pt idx="9290">
                  <c:v>2.8888585093999999</c:v>
                </c:pt>
                <c:pt idx="9291">
                  <c:v>3.8985395932000002</c:v>
                </c:pt>
                <c:pt idx="9292">
                  <c:v>-9.4706864240000002</c:v>
                </c:pt>
                <c:pt idx="9293">
                  <c:v>-9.0640958078999994</c:v>
                </c:pt>
                <c:pt idx="9294">
                  <c:v>-10.1912093572</c:v>
                </c:pt>
                <c:pt idx="9295">
                  <c:v>-10.7179488843</c:v>
                </c:pt>
                <c:pt idx="9296">
                  <c:v>2.5897047167</c:v>
                </c:pt>
                <c:pt idx="9297">
                  <c:v>2.4630520511</c:v>
                </c:pt>
                <c:pt idx="9298">
                  <c:v>-10.0771100752</c:v>
                </c:pt>
                <c:pt idx="9299">
                  <c:v>3.0866841911999998</c:v>
                </c:pt>
                <c:pt idx="9300">
                  <c:v>-8.6099967474000003</c:v>
                </c:pt>
                <c:pt idx="9301">
                  <c:v>3.7955359230000001</c:v>
                </c:pt>
                <c:pt idx="9302">
                  <c:v>-4.1997914371</c:v>
                </c:pt>
                <c:pt idx="9303">
                  <c:v>-4.5859210055000004</c:v>
                </c:pt>
                <c:pt idx="9304">
                  <c:v>-10.494526350899999</c:v>
                </c:pt>
                <c:pt idx="9305">
                  <c:v>3.2897570888000001</c:v>
                </c:pt>
                <c:pt idx="9306">
                  <c:v>1.745713297</c:v>
                </c:pt>
                <c:pt idx="9307">
                  <c:v>-9.8928796582</c:v>
                </c:pt>
                <c:pt idx="9308">
                  <c:v>-5.3192211580000004</c:v>
                </c:pt>
                <c:pt idx="9309">
                  <c:v>3.6249044878999999</c:v>
                </c:pt>
                <c:pt idx="9310">
                  <c:v>-5.9284392119999998</c:v>
                </c:pt>
                <c:pt idx="9311">
                  <c:v>4.8897028474999997</c:v>
                </c:pt>
                <c:pt idx="9312">
                  <c:v>-9.5491139157999996</c:v>
                </c:pt>
                <c:pt idx="9313">
                  <c:v>-5.4608957625999999</c:v>
                </c:pt>
                <c:pt idx="9314">
                  <c:v>-8.8389284780999997</c:v>
                </c:pt>
                <c:pt idx="9315">
                  <c:v>3.6958732442</c:v>
                </c:pt>
                <c:pt idx="9316">
                  <c:v>2.9005930843000001</c:v>
                </c:pt>
                <c:pt idx="9317">
                  <c:v>3.0040339140999999</c:v>
                </c:pt>
                <c:pt idx="9318">
                  <c:v>-9.2717233474</c:v>
                </c:pt>
                <c:pt idx="9319">
                  <c:v>-4.4485670003999997</c:v>
                </c:pt>
                <c:pt idx="9320">
                  <c:v>5.0124013907</c:v>
                </c:pt>
                <c:pt idx="9321">
                  <c:v>-4.9720814366999999</c:v>
                </c:pt>
                <c:pt idx="9322">
                  <c:v>-5.3921665610999998</c:v>
                </c:pt>
                <c:pt idx="9323">
                  <c:v>2.8571761277999999</c:v>
                </c:pt>
                <c:pt idx="9324">
                  <c:v>-9.8451893785000006</c:v>
                </c:pt>
                <c:pt idx="9325">
                  <c:v>-9.7416497442000001</c:v>
                </c:pt>
                <c:pt idx="9326">
                  <c:v>-4.0717386743999997</c:v>
                </c:pt>
                <c:pt idx="9327">
                  <c:v>1.9372658494999999</c:v>
                </c:pt>
                <c:pt idx="9328">
                  <c:v>-9.5596444179999995</c:v>
                </c:pt>
                <c:pt idx="9329">
                  <c:v>2.7951854349</c:v>
                </c:pt>
                <c:pt idx="9330">
                  <c:v>-10.806430282399999</c:v>
                </c:pt>
                <c:pt idx="9331">
                  <c:v>-5.3196384714000002</c:v>
                </c:pt>
                <c:pt idx="9332">
                  <c:v>-10.0424344939</c:v>
                </c:pt>
                <c:pt idx="9333">
                  <c:v>-9.7878278545999997</c:v>
                </c:pt>
                <c:pt idx="9334">
                  <c:v>4.9980474808000004</c:v>
                </c:pt>
                <c:pt idx="9335">
                  <c:v>-8.9594227336000003</c:v>
                </c:pt>
                <c:pt idx="9336">
                  <c:v>3.9739804713</c:v>
                </c:pt>
                <c:pt idx="9337">
                  <c:v>-4.6507138368999996</c:v>
                </c:pt>
                <c:pt idx="9338">
                  <c:v>-7.7231509499</c:v>
                </c:pt>
                <c:pt idx="9339">
                  <c:v>-11.281097302799999</c:v>
                </c:pt>
                <c:pt idx="9340">
                  <c:v>-3.7417107032999999</c:v>
                </c:pt>
                <c:pt idx="9341">
                  <c:v>3.1083640187000001</c:v>
                </c:pt>
                <c:pt idx="9342">
                  <c:v>3.5580584817999998</c:v>
                </c:pt>
                <c:pt idx="9343">
                  <c:v>-9.7357658893999997</c:v>
                </c:pt>
                <c:pt idx="9344">
                  <c:v>2.5008562727000001</c:v>
                </c:pt>
                <c:pt idx="9345">
                  <c:v>-9.2693968844000008</c:v>
                </c:pt>
                <c:pt idx="9346">
                  <c:v>-8.3072671617000005</c:v>
                </c:pt>
                <c:pt idx="9347">
                  <c:v>-9.3536087084999995</c:v>
                </c:pt>
                <c:pt idx="9348">
                  <c:v>3.2417477322999999</c:v>
                </c:pt>
                <c:pt idx="9349">
                  <c:v>3.4408012319000001</c:v>
                </c:pt>
                <c:pt idx="9350">
                  <c:v>-5.1812234494</c:v>
                </c:pt>
                <c:pt idx="9351">
                  <c:v>3.6242856372999999</c:v>
                </c:pt>
                <c:pt idx="9352">
                  <c:v>3.3220080511000001</c:v>
                </c:pt>
                <c:pt idx="9353">
                  <c:v>3.1438927784000001</c:v>
                </c:pt>
                <c:pt idx="9354">
                  <c:v>-10.187322453</c:v>
                </c:pt>
                <c:pt idx="9355">
                  <c:v>-6.2850740992</c:v>
                </c:pt>
                <c:pt idx="9356">
                  <c:v>-9.2814472497999994</c:v>
                </c:pt>
                <c:pt idx="9357">
                  <c:v>3.5916446514000002</c:v>
                </c:pt>
                <c:pt idx="9358">
                  <c:v>-9.8641341662999995</c:v>
                </c:pt>
                <c:pt idx="9359">
                  <c:v>-3.8895332920999999</c:v>
                </c:pt>
                <c:pt idx="9360">
                  <c:v>-5.0776318349</c:v>
                </c:pt>
                <c:pt idx="9361">
                  <c:v>3.5041419990999998</c:v>
                </c:pt>
                <c:pt idx="9362">
                  <c:v>3.5726778502999998</c:v>
                </c:pt>
                <c:pt idx="9363">
                  <c:v>-5.0511499136999998</c:v>
                </c:pt>
                <c:pt idx="9364">
                  <c:v>3.5491172908999999</c:v>
                </c:pt>
                <c:pt idx="9365">
                  <c:v>-4.8602899515000004</c:v>
                </c:pt>
                <c:pt idx="9366">
                  <c:v>3.0471804826</c:v>
                </c:pt>
                <c:pt idx="9367">
                  <c:v>-5.8968409276999996</c:v>
                </c:pt>
                <c:pt idx="9368">
                  <c:v>-6.5700881819000001</c:v>
                </c:pt>
                <c:pt idx="9369">
                  <c:v>1.0657120646</c:v>
                </c:pt>
                <c:pt idx="9370">
                  <c:v>4.3965861864000004</c:v>
                </c:pt>
                <c:pt idx="9371">
                  <c:v>-4.3728896813000002</c:v>
                </c:pt>
                <c:pt idx="9372">
                  <c:v>5.4280284047</c:v>
                </c:pt>
                <c:pt idx="9373">
                  <c:v>-6.9227446223999998</c:v>
                </c:pt>
                <c:pt idx="9374">
                  <c:v>-5.5089130280000003</c:v>
                </c:pt>
                <c:pt idx="9375">
                  <c:v>-11.4951326859</c:v>
                </c:pt>
                <c:pt idx="9376">
                  <c:v>-9.3341323350999996</c:v>
                </c:pt>
                <c:pt idx="9377">
                  <c:v>-6.0067105682999999</c:v>
                </c:pt>
                <c:pt idx="9378">
                  <c:v>3.9317141112999998</c:v>
                </c:pt>
                <c:pt idx="9379">
                  <c:v>-8.3595168769000008</c:v>
                </c:pt>
                <c:pt idx="9380">
                  <c:v>1.3786556952</c:v>
                </c:pt>
                <c:pt idx="9381">
                  <c:v>-10.553439342300001</c:v>
                </c:pt>
                <c:pt idx="9382">
                  <c:v>-5.4172470380000002</c:v>
                </c:pt>
                <c:pt idx="9383">
                  <c:v>-6.0214833512999997</c:v>
                </c:pt>
                <c:pt idx="9384">
                  <c:v>3.5280906694</c:v>
                </c:pt>
                <c:pt idx="9385">
                  <c:v>-11.696476301900001</c:v>
                </c:pt>
                <c:pt idx="9386">
                  <c:v>1.5787367872</c:v>
                </c:pt>
                <c:pt idx="9387">
                  <c:v>2.5410904717</c:v>
                </c:pt>
                <c:pt idx="9388">
                  <c:v>-9.2079884860999996</c:v>
                </c:pt>
                <c:pt idx="9389">
                  <c:v>-8.5637382072000001</c:v>
                </c:pt>
                <c:pt idx="9390">
                  <c:v>-8.2960149795000007</c:v>
                </c:pt>
                <c:pt idx="9391">
                  <c:v>-3.8833756794999998</c:v>
                </c:pt>
                <c:pt idx="9392">
                  <c:v>-9.3704052944999994</c:v>
                </c:pt>
                <c:pt idx="9393">
                  <c:v>-5.6036665986000003</c:v>
                </c:pt>
                <c:pt idx="9394">
                  <c:v>-4.1352942189000004</c:v>
                </c:pt>
                <c:pt idx="9395">
                  <c:v>-10.0179948207</c:v>
                </c:pt>
                <c:pt idx="9396">
                  <c:v>-5.0966854853000001</c:v>
                </c:pt>
                <c:pt idx="9397">
                  <c:v>-6.7731463190000003</c:v>
                </c:pt>
                <c:pt idx="9398">
                  <c:v>3.4016086345000001</c:v>
                </c:pt>
                <c:pt idx="9399">
                  <c:v>4.3080491859999999</c:v>
                </c:pt>
                <c:pt idx="9400">
                  <c:v>-4.8256562899000004</c:v>
                </c:pt>
                <c:pt idx="9401">
                  <c:v>-4.7533180176999998</c:v>
                </c:pt>
                <c:pt idx="9402">
                  <c:v>1.3627516479999999</c:v>
                </c:pt>
                <c:pt idx="9403">
                  <c:v>4.5510498977999996</c:v>
                </c:pt>
                <c:pt idx="9404">
                  <c:v>-3.6444436849000001</c:v>
                </c:pt>
                <c:pt idx="9405">
                  <c:v>-5.5405648996999997</c:v>
                </c:pt>
                <c:pt idx="9406">
                  <c:v>3.3216036205999999</c:v>
                </c:pt>
                <c:pt idx="9407">
                  <c:v>-5.0625990025999998</c:v>
                </c:pt>
                <c:pt idx="9408">
                  <c:v>3.4812390706</c:v>
                </c:pt>
                <c:pt idx="9409">
                  <c:v>-8.7298821912999998</c:v>
                </c:pt>
                <c:pt idx="9410">
                  <c:v>-4.0294548455000001</c:v>
                </c:pt>
                <c:pt idx="9411">
                  <c:v>2.9899310746999999</c:v>
                </c:pt>
                <c:pt idx="9412">
                  <c:v>4.6127638459</c:v>
                </c:pt>
                <c:pt idx="9413">
                  <c:v>-8.8927860020999994</c:v>
                </c:pt>
                <c:pt idx="9414">
                  <c:v>-4.4372987468999998</c:v>
                </c:pt>
                <c:pt idx="9415">
                  <c:v>2.7780060474999999</c:v>
                </c:pt>
                <c:pt idx="9416">
                  <c:v>1.7625605141</c:v>
                </c:pt>
                <c:pt idx="9417">
                  <c:v>-10.387447165999999</c:v>
                </c:pt>
                <c:pt idx="9418">
                  <c:v>-10.611991161400001</c:v>
                </c:pt>
                <c:pt idx="9419">
                  <c:v>-4.5719687816999999</c:v>
                </c:pt>
                <c:pt idx="9420">
                  <c:v>2.8108902858000002</c:v>
                </c:pt>
                <c:pt idx="9421">
                  <c:v>-5.7740058780999997</c:v>
                </c:pt>
                <c:pt idx="9422">
                  <c:v>-6.1075789689000004</c:v>
                </c:pt>
                <c:pt idx="9423">
                  <c:v>-9.1449209757999999</c:v>
                </c:pt>
                <c:pt idx="9424">
                  <c:v>-5.6256110602999998</c:v>
                </c:pt>
                <c:pt idx="9425">
                  <c:v>-2.7912153798000001</c:v>
                </c:pt>
                <c:pt idx="9426">
                  <c:v>-9.3417835073000006</c:v>
                </c:pt>
                <c:pt idx="9427">
                  <c:v>-8.8701603553999995</c:v>
                </c:pt>
                <c:pt idx="9428">
                  <c:v>-4.6900210639999997</c:v>
                </c:pt>
                <c:pt idx="9429">
                  <c:v>2.4993787418000002</c:v>
                </c:pt>
                <c:pt idx="9430">
                  <c:v>-4.5502661131000002</c:v>
                </c:pt>
                <c:pt idx="9431">
                  <c:v>4.1513742367999997</c:v>
                </c:pt>
                <c:pt idx="9432">
                  <c:v>-3.8506372881000002</c:v>
                </c:pt>
                <c:pt idx="9433">
                  <c:v>-6.2260392698000002</c:v>
                </c:pt>
                <c:pt idx="9434">
                  <c:v>-2.4674013908000001</c:v>
                </c:pt>
                <c:pt idx="9435">
                  <c:v>-4.8189258836000004</c:v>
                </c:pt>
                <c:pt idx="9436">
                  <c:v>2.8007816373000001</c:v>
                </c:pt>
                <c:pt idx="9437">
                  <c:v>-5.5212431566999998</c:v>
                </c:pt>
                <c:pt idx="9438">
                  <c:v>-6.4671594373000003</c:v>
                </c:pt>
                <c:pt idx="9439">
                  <c:v>-9.9974477636000003</c:v>
                </c:pt>
                <c:pt idx="9440">
                  <c:v>2.6434870485999999</c:v>
                </c:pt>
                <c:pt idx="9441">
                  <c:v>2.1921866154999998</c:v>
                </c:pt>
                <c:pt idx="9442">
                  <c:v>-9.6053915235999998</c:v>
                </c:pt>
                <c:pt idx="9443">
                  <c:v>-5.0089806057999997</c:v>
                </c:pt>
                <c:pt idx="9444">
                  <c:v>-9.8876986575999997</c:v>
                </c:pt>
                <c:pt idx="9445">
                  <c:v>-6.3600450370999999</c:v>
                </c:pt>
                <c:pt idx="9446">
                  <c:v>-5.1184792778999997</c:v>
                </c:pt>
                <c:pt idx="9447">
                  <c:v>-8.9732647764000006</c:v>
                </c:pt>
                <c:pt idx="9448">
                  <c:v>-5.2227966875999998</c:v>
                </c:pt>
                <c:pt idx="9449">
                  <c:v>-4.6935081595000003</c:v>
                </c:pt>
                <c:pt idx="9450">
                  <c:v>2.2190849941000002</c:v>
                </c:pt>
                <c:pt idx="9451">
                  <c:v>3.6730088961999998</c:v>
                </c:pt>
                <c:pt idx="9452">
                  <c:v>-6.4237221293999998</c:v>
                </c:pt>
                <c:pt idx="9453">
                  <c:v>-6.7703308423999999</c:v>
                </c:pt>
                <c:pt idx="9454">
                  <c:v>2.4726932559999999</c:v>
                </c:pt>
                <c:pt idx="9455">
                  <c:v>3.5468960556</c:v>
                </c:pt>
                <c:pt idx="9456">
                  <c:v>-8.5667795548000001</c:v>
                </c:pt>
                <c:pt idx="9457">
                  <c:v>-8.3539345854999993</c:v>
                </c:pt>
                <c:pt idx="9458">
                  <c:v>-11.059011416200001</c:v>
                </c:pt>
                <c:pt idx="9459">
                  <c:v>-10.1435292846</c:v>
                </c:pt>
                <c:pt idx="9460">
                  <c:v>-5.5368768114</c:v>
                </c:pt>
                <c:pt idx="9461">
                  <c:v>2.8806946116000001</c:v>
                </c:pt>
                <c:pt idx="9462">
                  <c:v>-9.5228391573</c:v>
                </c:pt>
                <c:pt idx="9463">
                  <c:v>2.905973833</c:v>
                </c:pt>
                <c:pt idx="9464">
                  <c:v>2.84302571</c:v>
                </c:pt>
                <c:pt idx="9465">
                  <c:v>-9.1320121563000001</c:v>
                </c:pt>
                <c:pt idx="9466">
                  <c:v>-8.4216786839999997</c:v>
                </c:pt>
                <c:pt idx="9467">
                  <c:v>-5.0842298374999997</c:v>
                </c:pt>
                <c:pt idx="9468">
                  <c:v>-9.9979889073999999</c:v>
                </c:pt>
                <c:pt idx="9469">
                  <c:v>-8.7858522312999998</c:v>
                </c:pt>
                <c:pt idx="9470">
                  <c:v>-8.8724049893999997</c:v>
                </c:pt>
                <c:pt idx="9471">
                  <c:v>3.0267573932</c:v>
                </c:pt>
                <c:pt idx="9472">
                  <c:v>-9.6769084929999991</c:v>
                </c:pt>
                <c:pt idx="9473">
                  <c:v>2.0395797930000001</c:v>
                </c:pt>
                <c:pt idx="9474">
                  <c:v>-10.8657923965</c:v>
                </c:pt>
                <c:pt idx="9475">
                  <c:v>3.2521030189000002</c:v>
                </c:pt>
                <c:pt idx="9476">
                  <c:v>2.8116036633000001</c:v>
                </c:pt>
                <c:pt idx="9477">
                  <c:v>-3.7815784344000001</c:v>
                </c:pt>
                <c:pt idx="9478">
                  <c:v>-4.5485119012000004</c:v>
                </c:pt>
                <c:pt idx="9479">
                  <c:v>-9.5444031614</c:v>
                </c:pt>
                <c:pt idx="9480">
                  <c:v>2.6060184974</c:v>
                </c:pt>
                <c:pt idx="9481">
                  <c:v>4.7097557590000001</c:v>
                </c:pt>
                <c:pt idx="9482">
                  <c:v>-3.4259789045</c:v>
                </c:pt>
                <c:pt idx="9483">
                  <c:v>-5.8070992825000003</c:v>
                </c:pt>
                <c:pt idx="9484">
                  <c:v>-5.2793798024000003</c:v>
                </c:pt>
                <c:pt idx="9485">
                  <c:v>3.0135644575999998</c:v>
                </c:pt>
                <c:pt idx="9486">
                  <c:v>2.3763267307999998</c:v>
                </c:pt>
                <c:pt idx="9487">
                  <c:v>-9.6983813428999994</c:v>
                </c:pt>
                <c:pt idx="9488">
                  <c:v>2.4525994631999999</c:v>
                </c:pt>
                <c:pt idx="9489">
                  <c:v>1.9143822953</c:v>
                </c:pt>
                <c:pt idx="9490">
                  <c:v>1.5031880368999999</c:v>
                </c:pt>
                <c:pt idx="9491">
                  <c:v>-8.5314893156</c:v>
                </c:pt>
                <c:pt idx="9492">
                  <c:v>3.9941282157</c:v>
                </c:pt>
                <c:pt idx="9493">
                  <c:v>-9.7102857538999992</c:v>
                </c:pt>
                <c:pt idx="9494">
                  <c:v>2.4988305483</c:v>
                </c:pt>
                <c:pt idx="9495">
                  <c:v>-5.7325399014</c:v>
                </c:pt>
                <c:pt idx="9496">
                  <c:v>-10.9884226186</c:v>
                </c:pt>
                <c:pt idx="9497">
                  <c:v>4.0791953133999996</c:v>
                </c:pt>
                <c:pt idx="9498">
                  <c:v>2.4299369708</c:v>
                </c:pt>
                <c:pt idx="9499">
                  <c:v>-9.7340742940999991</c:v>
                </c:pt>
                <c:pt idx="9500">
                  <c:v>3.3469022832999999</c:v>
                </c:pt>
                <c:pt idx="9501">
                  <c:v>0.74333839270000002</c:v>
                </c:pt>
                <c:pt idx="9502">
                  <c:v>-10.6156441297</c:v>
                </c:pt>
                <c:pt idx="9503">
                  <c:v>3.5926582265999998</c:v>
                </c:pt>
                <c:pt idx="9504">
                  <c:v>-5.1925120839999996</c:v>
                </c:pt>
                <c:pt idx="9505">
                  <c:v>2.2701031283000002</c:v>
                </c:pt>
                <c:pt idx="9506">
                  <c:v>-9.3208176593999994</c:v>
                </c:pt>
                <c:pt idx="9507">
                  <c:v>-6.9152265716999999</c:v>
                </c:pt>
                <c:pt idx="9508">
                  <c:v>-8.8864650115000003</c:v>
                </c:pt>
                <c:pt idx="9509">
                  <c:v>-5.0560246368000001</c:v>
                </c:pt>
                <c:pt idx="9510">
                  <c:v>1.2592178492999999</c:v>
                </c:pt>
                <c:pt idx="9511">
                  <c:v>-9.6129430377999991</c:v>
                </c:pt>
                <c:pt idx="9512">
                  <c:v>5.3370107079000002</c:v>
                </c:pt>
                <c:pt idx="9513">
                  <c:v>2.9042760690999998</c:v>
                </c:pt>
                <c:pt idx="9514">
                  <c:v>3.2589179190999999</c:v>
                </c:pt>
                <c:pt idx="9515">
                  <c:v>-7.6206146183000003</c:v>
                </c:pt>
                <c:pt idx="9516">
                  <c:v>-9.4222224313999998</c:v>
                </c:pt>
                <c:pt idx="9517">
                  <c:v>4.2522847597000002</c:v>
                </c:pt>
                <c:pt idx="9518">
                  <c:v>-8.8303363641000008</c:v>
                </c:pt>
                <c:pt idx="9519">
                  <c:v>2.7397720447</c:v>
                </c:pt>
                <c:pt idx="9520">
                  <c:v>-9.9382768307999996</c:v>
                </c:pt>
                <c:pt idx="9521">
                  <c:v>2.2816318072000001</c:v>
                </c:pt>
                <c:pt idx="9522">
                  <c:v>3.1573536404000002</c:v>
                </c:pt>
                <c:pt idx="9523">
                  <c:v>3.4307852086000001</c:v>
                </c:pt>
                <c:pt idx="9524">
                  <c:v>-11.029067855799999</c:v>
                </c:pt>
                <c:pt idx="9525">
                  <c:v>-5.8455849760999996</c:v>
                </c:pt>
                <c:pt idx="9526">
                  <c:v>-9.0024807812999992</c:v>
                </c:pt>
                <c:pt idx="9527">
                  <c:v>4.3219353119999999</c:v>
                </c:pt>
                <c:pt idx="9528">
                  <c:v>-6.4529938398000004</c:v>
                </c:pt>
                <c:pt idx="9529">
                  <c:v>-9.5894426983999992</c:v>
                </c:pt>
                <c:pt idx="9530">
                  <c:v>-11.3166465303</c:v>
                </c:pt>
                <c:pt idx="9531">
                  <c:v>-3.3806669187999998</c:v>
                </c:pt>
                <c:pt idx="9532">
                  <c:v>-8.1261985465999995</c:v>
                </c:pt>
                <c:pt idx="9533">
                  <c:v>-9.9980746911999994</c:v>
                </c:pt>
                <c:pt idx="9534">
                  <c:v>2.2669339866999998</c:v>
                </c:pt>
                <c:pt idx="9535">
                  <c:v>4.4210462970000002</c:v>
                </c:pt>
                <c:pt idx="9536">
                  <c:v>-9.4715891313</c:v>
                </c:pt>
                <c:pt idx="9537">
                  <c:v>2.3246014038</c:v>
                </c:pt>
                <c:pt idx="9538">
                  <c:v>3.3139075449000002</c:v>
                </c:pt>
                <c:pt idx="9539">
                  <c:v>-9.4840858034999993</c:v>
                </c:pt>
                <c:pt idx="9540">
                  <c:v>3.2226995527</c:v>
                </c:pt>
                <c:pt idx="9541">
                  <c:v>-3.8627563140999999</c:v>
                </c:pt>
                <c:pt idx="9542">
                  <c:v>3.9140377172999998</c:v>
                </c:pt>
                <c:pt idx="9543">
                  <c:v>3.4149349488</c:v>
                </c:pt>
                <c:pt idx="9544">
                  <c:v>2.6460451064999999</c:v>
                </c:pt>
                <c:pt idx="9545">
                  <c:v>4.6888105919000003</c:v>
                </c:pt>
                <c:pt idx="9546">
                  <c:v>-9.1868476006000002</c:v>
                </c:pt>
                <c:pt idx="9547">
                  <c:v>2.8301099306999999</c:v>
                </c:pt>
                <c:pt idx="9548">
                  <c:v>-6.5524502393999997</c:v>
                </c:pt>
                <c:pt idx="9549">
                  <c:v>-5.0327410378000002</c:v>
                </c:pt>
                <c:pt idx="9550">
                  <c:v>-2.9571830163000001</c:v>
                </c:pt>
                <c:pt idx="9551">
                  <c:v>-4.6031019816000001</c:v>
                </c:pt>
                <c:pt idx="9552">
                  <c:v>-3.7499309081000001</c:v>
                </c:pt>
                <c:pt idx="9553">
                  <c:v>-4.9977755232999996</c:v>
                </c:pt>
                <c:pt idx="9554">
                  <c:v>4.0157817375000002</c:v>
                </c:pt>
                <c:pt idx="9555">
                  <c:v>4.2873845762</c:v>
                </c:pt>
                <c:pt idx="9556">
                  <c:v>-5.0302491405999996</c:v>
                </c:pt>
                <c:pt idx="9557">
                  <c:v>2.7851309201999999</c:v>
                </c:pt>
                <c:pt idx="9558">
                  <c:v>-8.2488409013999995</c:v>
                </c:pt>
                <c:pt idx="9559">
                  <c:v>-4.2880968025000001</c:v>
                </c:pt>
                <c:pt idx="9560">
                  <c:v>2.7773962111000001</c:v>
                </c:pt>
                <c:pt idx="9561">
                  <c:v>-10.267268809100001</c:v>
                </c:pt>
                <c:pt idx="9562">
                  <c:v>2.6599504413999999</c:v>
                </c:pt>
                <c:pt idx="9563">
                  <c:v>-9.1944343715999999</c:v>
                </c:pt>
                <c:pt idx="9564">
                  <c:v>-10.0516607725</c:v>
                </c:pt>
                <c:pt idx="9565">
                  <c:v>4.0718896085000003</c:v>
                </c:pt>
                <c:pt idx="9566">
                  <c:v>-10.283491613900001</c:v>
                </c:pt>
                <c:pt idx="9567">
                  <c:v>-8.0045496868000008</c:v>
                </c:pt>
                <c:pt idx="9568">
                  <c:v>3.1843742187999999</c:v>
                </c:pt>
                <c:pt idx="9569">
                  <c:v>-4.7180361614999997</c:v>
                </c:pt>
                <c:pt idx="9570">
                  <c:v>-10.1036287295</c:v>
                </c:pt>
                <c:pt idx="9571">
                  <c:v>4.4957934086</c:v>
                </c:pt>
                <c:pt idx="9572">
                  <c:v>3.2116431717</c:v>
                </c:pt>
                <c:pt idx="9573">
                  <c:v>2.7822085785000001</c:v>
                </c:pt>
                <c:pt idx="9574">
                  <c:v>-6.2148938296000003</c:v>
                </c:pt>
                <c:pt idx="9575">
                  <c:v>-5.9783939332999996</c:v>
                </c:pt>
                <c:pt idx="9576">
                  <c:v>-6.3624732302</c:v>
                </c:pt>
                <c:pt idx="9577">
                  <c:v>4.6897403691999999</c:v>
                </c:pt>
                <c:pt idx="9578">
                  <c:v>2.1572072480000002</c:v>
                </c:pt>
                <c:pt idx="9579">
                  <c:v>-8.9060148702999999</c:v>
                </c:pt>
                <c:pt idx="9580">
                  <c:v>-5.2041606472000002</c:v>
                </c:pt>
                <c:pt idx="9581">
                  <c:v>-5.3004882774000004</c:v>
                </c:pt>
                <c:pt idx="9582">
                  <c:v>-5.1200177825999997</c:v>
                </c:pt>
                <c:pt idx="9583">
                  <c:v>4.6101189446999999</c:v>
                </c:pt>
                <c:pt idx="9584">
                  <c:v>-4.2279083108000002</c:v>
                </c:pt>
                <c:pt idx="9585">
                  <c:v>3.9366005717000001</c:v>
                </c:pt>
                <c:pt idx="9586">
                  <c:v>3.9539196193000001</c:v>
                </c:pt>
                <c:pt idx="9587">
                  <c:v>-4.4431770096000003</c:v>
                </c:pt>
                <c:pt idx="9588">
                  <c:v>-9.5300247895000005</c:v>
                </c:pt>
                <c:pt idx="9589">
                  <c:v>-8.4040272390999995</c:v>
                </c:pt>
                <c:pt idx="9590">
                  <c:v>5.1024710544999996</c:v>
                </c:pt>
                <c:pt idx="9591">
                  <c:v>-7.1337137644000004</c:v>
                </c:pt>
                <c:pt idx="9592">
                  <c:v>4.1293670382999998</c:v>
                </c:pt>
                <c:pt idx="9593">
                  <c:v>3.8346875806999998</c:v>
                </c:pt>
                <c:pt idx="9594">
                  <c:v>-9.7231281221000003</c:v>
                </c:pt>
                <c:pt idx="9595">
                  <c:v>2.9585251844</c:v>
                </c:pt>
                <c:pt idx="9596">
                  <c:v>-4.2025178484000003</c:v>
                </c:pt>
                <c:pt idx="9597">
                  <c:v>-3.7035446330999999</c:v>
                </c:pt>
                <c:pt idx="9598">
                  <c:v>4.0732516971999999</c:v>
                </c:pt>
                <c:pt idx="9599">
                  <c:v>6.3600749083999997</c:v>
                </c:pt>
                <c:pt idx="9600">
                  <c:v>-3.1118608525</c:v>
                </c:pt>
                <c:pt idx="9601">
                  <c:v>-10.9598788575</c:v>
                </c:pt>
                <c:pt idx="9602">
                  <c:v>-9.4951392328999997</c:v>
                </c:pt>
                <c:pt idx="9603">
                  <c:v>-4.6988232090000004</c:v>
                </c:pt>
                <c:pt idx="9604">
                  <c:v>-10.241466019400001</c:v>
                </c:pt>
                <c:pt idx="9605">
                  <c:v>-2.6803697370999999</c:v>
                </c:pt>
                <c:pt idx="9606">
                  <c:v>-5.5140922024999997</c:v>
                </c:pt>
                <c:pt idx="9607">
                  <c:v>3.3500088106999999</c:v>
                </c:pt>
                <c:pt idx="9608">
                  <c:v>-3.8217799605999998</c:v>
                </c:pt>
                <c:pt idx="9609">
                  <c:v>-5.2737678367000003</c:v>
                </c:pt>
                <c:pt idx="9610">
                  <c:v>4.0674514569999998</c:v>
                </c:pt>
                <c:pt idx="9611">
                  <c:v>-6.2071659434999997</c:v>
                </c:pt>
                <c:pt idx="9612">
                  <c:v>-10.1842863164</c:v>
                </c:pt>
                <c:pt idx="9613">
                  <c:v>-4.6782690511</c:v>
                </c:pt>
                <c:pt idx="9614">
                  <c:v>-5.9066861553000001</c:v>
                </c:pt>
                <c:pt idx="9615">
                  <c:v>3.1764604147000002</c:v>
                </c:pt>
                <c:pt idx="9616">
                  <c:v>4.0176502984000004</c:v>
                </c:pt>
                <c:pt idx="9617">
                  <c:v>-3.9124995289000002</c:v>
                </c:pt>
                <c:pt idx="9618">
                  <c:v>-8.0211921688000007</c:v>
                </c:pt>
                <c:pt idx="9619">
                  <c:v>-9.4539813458000008</c:v>
                </c:pt>
                <c:pt idx="9620">
                  <c:v>3.1040321668000002</c:v>
                </c:pt>
                <c:pt idx="9621">
                  <c:v>4.4194608757999996</c:v>
                </c:pt>
                <c:pt idx="9622">
                  <c:v>-5.5873696336999998</c:v>
                </c:pt>
                <c:pt idx="9623">
                  <c:v>-3.9865775598000002</c:v>
                </c:pt>
                <c:pt idx="9624">
                  <c:v>-5.3408689829</c:v>
                </c:pt>
                <c:pt idx="9625">
                  <c:v>-9.5008016930999997</c:v>
                </c:pt>
                <c:pt idx="9626">
                  <c:v>-5.7635921535000003</c:v>
                </c:pt>
                <c:pt idx="9627">
                  <c:v>4.3138698385999996</c:v>
                </c:pt>
                <c:pt idx="9628">
                  <c:v>-4.3886040801000004</c:v>
                </c:pt>
                <c:pt idx="9629">
                  <c:v>4.0600793952999998</c:v>
                </c:pt>
                <c:pt idx="9630">
                  <c:v>-8.3684804064999998</c:v>
                </c:pt>
                <c:pt idx="9631">
                  <c:v>-3.8292070157999998</c:v>
                </c:pt>
                <c:pt idx="9632">
                  <c:v>-8.1443703121999995</c:v>
                </c:pt>
                <c:pt idx="9633">
                  <c:v>-9.2224275814999999</c:v>
                </c:pt>
                <c:pt idx="9634">
                  <c:v>-6.4942881833000001</c:v>
                </c:pt>
                <c:pt idx="9635">
                  <c:v>3.4920641316999999</c:v>
                </c:pt>
                <c:pt idx="9636">
                  <c:v>-4.0716707883999996</c:v>
                </c:pt>
                <c:pt idx="9637">
                  <c:v>4.1042075336000003</c:v>
                </c:pt>
                <c:pt idx="9638">
                  <c:v>-9.2556094765000001</c:v>
                </c:pt>
                <c:pt idx="9639">
                  <c:v>-10.158316273700001</c:v>
                </c:pt>
                <c:pt idx="9640">
                  <c:v>4.0485167636000003</c:v>
                </c:pt>
                <c:pt idx="9641">
                  <c:v>-8.4980800937000005</c:v>
                </c:pt>
                <c:pt idx="9642">
                  <c:v>-4.9085819498000003</c:v>
                </c:pt>
                <c:pt idx="9643">
                  <c:v>4.4536368633999999</c:v>
                </c:pt>
                <c:pt idx="9644">
                  <c:v>-8.2501793713999998</c:v>
                </c:pt>
                <c:pt idx="9645">
                  <c:v>-6.2479395713999999</c:v>
                </c:pt>
                <c:pt idx="9646">
                  <c:v>3.5753607955</c:v>
                </c:pt>
                <c:pt idx="9647">
                  <c:v>-9.5776994139999996</c:v>
                </c:pt>
                <c:pt idx="9648">
                  <c:v>-5.9552238669999999</c:v>
                </c:pt>
                <c:pt idx="9649">
                  <c:v>3.7159042538999998</c:v>
                </c:pt>
                <c:pt idx="9650">
                  <c:v>3.7417180048000001</c:v>
                </c:pt>
                <c:pt idx="9651">
                  <c:v>-6.4515886494999997</c:v>
                </c:pt>
                <c:pt idx="9652">
                  <c:v>-5.6303961981999997</c:v>
                </c:pt>
                <c:pt idx="9653">
                  <c:v>4.3080039095</c:v>
                </c:pt>
                <c:pt idx="9654">
                  <c:v>-6.3239312224999997</c:v>
                </c:pt>
                <c:pt idx="9655">
                  <c:v>3.2425194367999999</c:v>
                </c:pt>
                <c:pt idx="9656">
                  <c:v>-8.9344511844000003</c:v>
                </c:pt>
                <c:pt idx="9657">
                  <c:v>-7.9513609095</c:v>
                </c:pt>
                <c:pt idx="9658">
                  <c:v>3.7776790177000001</c:v>
                </c:pt>
                <c:pt idx="9659">
                  <c:v>2.5381389385999999</c:v>
                </c:pt>
                <c:pt idx="9660">
                  <c:v>-9.4581638399999992</c:v>
                </c:pt>
                <c:pt idx="9661">
                  <c:v>-10.2587051145</c:v>
                </c:pt>
                <c:pt idx="9662">
                  <c:v>3.9140585999000002</c:v>
                </c:pt>
                <c:pt idx="9663">
                  <c:v>2.9804354517</c:v>
                </c:pt>
                <c:pt idx="9664">
                  <c:v>4.7401598944999996</c:v>
                </c:pt>
                <c:pt idx="9665">
                  <c:v>-8.1891569003000004</c:v>
                </c:pt>
                <c:pt idx="9666">
                  <c:v>-4.8353478664000002</c:v>
                </c:pt>
                <c:pt idx="9667">
                  <c:v>-5.6082872870999996</c:v>
                </c:pt>
                <c:pt idx="9668">
                  <c:v>2.2039973073999999</c:v>
                </c:pt>
                <c:pt idx="9669">
                  <c:v>-6.0305870132999999</c:v>
                </c:pt>
                <c:pt idx="9670">
                  <c:v>-5.5355338002999996</c:v>
                </c:pt>
                <c:pt idx="9671">
                  <c:v>3.2384407445000001</c:v>
                </c:pt>
                <c:pt idx="9672">
                  <c:v>0.96099357949999997</c:v>
                </c:pt>
                <c:pt idx="9673">
                  <c:v>-4.5125340450999998</c:v>
                </c:pt>
                <c:pt idx="9674">
                  <c:v>-4.6670783813999996</c:v>
                </c:pt>
                <c:pt idx="9675">
                  <c:v>-11.6733295485</c:v>
                </c:pt>
                <c:pt idx="9676">
                  <c:v>2.2979940170000002</c:v>
                </c:pt>
                <c:pt idx="9677">
                  <c:v>-3.2092118637999998</c:v>
                </c:pt>
                <c:pt idx="9678">
                  <c:v>-8.3810890272999998</c:v>
                </c:pt>
                <c:pt idx="9679">
                  <c:v>-5.4132605926000004</c:v>
                </c:pt>
                <c:pt idx="9680">
                  <c:v>3.3543745412999999</c:v>
                </c:pt>
                <c:pt idx="9681">
                  <c:v>-9.1285765367000007</c:v>
                </c:pt>
                <c:pt idx="9682">
                  <c:v>-4.0788507229000004</c:v>
                </c:pt>
                <c:pt idx="9683">
                  <c:v>2.7044848944000002</c:v>
                </c:pt>
                <c:pt idx="9684">
                  <c:v>5.0327750602999997</c:v>
                </c:pt>
                <c:pt idx="9685">
                  <c:v>-4.1932194101000002</c:v>
                </c:pt>
                <c:pt idx="9686">
                  <c:v>-3.4636492388</c:v>
                </c:pt>
                <c:pt idx="9687">
                  <c:v>-2.2114382838000002</c:v>
                </c:pt>
                <c:pt idx="9688">
                  <c:v>-10.643997924200001</c:v>
                </c:pt>
                <c:pt idx="9689">
                  <c:v>-8.2992846600999997</c:v>
                </c:pt>
                <c:pt idx="9690">
                  <c:v>-10.023328082800001</c:v>
                </c:pt>
                <c:pt idx="9691">
                  <c:v>-9.0217351125</c:v>
                </c:pt>
                <c:pt idx="9692">
                  <c:v>-9.7695780126000002</c:v>
                </c:pt>
                <c:pt idx="9693">
                  <c:v>3.7766852490999998</c:v>
                </c:pt>
                <c:pt idx="9694">
                  <c:v>-6.1960874315999996</c:v>
                </c:pt>
                <c:pt idx="9695">
                  <c:v>-10.1372476577</c:v>
                </c:pt>
                <c:pt idx="9696">
                  <c:v>3.6323715219000001</c:v>
                </c:pt>
                <c:pt idx="9697">
                  <c:v>-3.6693023191999998</c:v>
                </c:pt>
                <c:pt idx="9698">
                  <c:v>0.64920147630000002</c:v>
                </c:pt>
                <c:pt idx="9699">
                  <c:v>-9.1960034426000004</c:v>
                </c:pt>
                <c:pt idx="9700">
                  <c:v>-4.6290614194000002</c:v>
                </c:pt>
                <c:pt idx="9701">
                  <c:v>1.9839305652999999</c:v>
                </c:pt>
                <c:pt idx="9702">
                  <c:v>-4.8510941910999996</c:v>
                </c:pt>
                <c:pt idx="9703">
                  <c:v>3.7334932552</c:v>
                </c:pt>
                <c:pt idx="9704">
                  <c:v>2.9842325061000001</c:v>
                </c:pt>
                <c:pt idx="9705">
                  <c:v>3.3727918102999999</c:v>
                </c:pt>
                <c:pt idx="9706">
                  <c:v>-5.5259877730999998</c:v>
                </c:pt>
                <c:pt idx="9707">
                  <c:v>-10.159381145899999</c:v>
                </c:pt>
                <c:pt idx="9708">
                  <c:v>-5.8237489867000001</c:v>
                </c:pt>
                <c:pt idx="9709">
                  <c:v>-2.7288225346999999</c:v>
                </c:pt>
                <c:pt idx="9710">
                  <c:v>1.2666857703000001</c:v>
                </c:pt>
                <c:pt idx="9711">
                  <c:v>-5.5686791179000004</c:v>
                </c:pt>
                <c:pt idx="9712">
                  <c:v>-4.9672629200999996</c:v>
                </c:pt>
                <c:pt idx="9713">
                  <c:v>2.3475723037999998</c:v>
                </c:pt>
                <c:pt idx="9714">
                  <c:v>3.2394767779999998</c:v>
                </c:pt>
                <c:pt idx="9715">
                  <c:v>1.4088912724</c:v>
                </c:pt>
                <c:pt idx="9716">
                  <c:v>-4.3242333550999996</c:v>
                </c:pt>
                <c:pt idx="9717">
                  <c:v>4.2495437223000003</c:v>
                </c:pt>
                <c:pt idx="9718">
                  <c:v>1.9812343453000001</c:v>
                </c:pt>
                <c:pt idx="9719">
                  <c:v>-7.5461507052999997</c:v>
                </c:pt>
                <c:pt idx="9720">
                  <c:v>3.6303061926</c:v>
                </c:pt>
                <c:pt idx="9721">
                  <c:v>-10.2244798556</c:v>
                </c:pt>
                <c:pt idx="9722">
                  <c:v>-3.6418614827</c:v>
                </c:pt>
                <c:pt idx="9723">
                  <c:v>4.3059634859000004</c:v>
                </c:pt>
                <c:pt idx="9724">
                  <c:v>-5.9646940449999999</c:v>
                </c:pt>
                <c:pt idx="9725">
                  <c:v>2.7219911531999998</c:v>
                </c:pt>
                <c:pt idx="9726">
                  <c:v>2.9126253012999999</c:v>
                </c:pt>
                <c:pt idx="9727">
                  <c:v>1.7816424493</c:v>
                </c:pt>
                <c:pt idx="9728">
                  <c:v>-9.7007168648000004</c:v>
                </c:pt>
                <c:pt idx="9729">
                  <c:v>-10.2324886598</c:v>
                </c:pt>
                <c:pt idx="9730">
                  <c:v>2.0670974403</c:v>
                </c:pt>
                <c:pt idx="9731">
                  <c:v>-3.8470470919999999</c:v>
                </c:pt>
                <c:pt idx="9732">
                  <c:v>2.2259588407000002</c:v>
                </c:pt>
                <c:pt idx="9733">
                  <c:v>-8.7099392487999996</c:v>
                </c:pt>
                <c:pt idx="9734">
                  <c:v>-7.4262073425999997</c:v>
                </c:pt>
                <c:pt idx="9735">
                  <c:v>2.8837304799000001</c:v>
                </c:pt>
                <c:pt idx="9736">
                  <c:v>-8.3235460086999993</c:v>
                </c:pt>
                <c:pt idx="9737">
                  <c:v>-4.3252108799000002</c:v>
                </c:pt>
                <c:pt idx="9738">
                  <c:v>-5.4808298065000001</c:v>
                </c:pt>
                <c:pt idx="9739">
                  <c:v>-5.8753453825999999</c:v>
                </c:pt>
                <c:pt idx="9740">
                  <c:v>-4.4151841368999998</c:v>
                </c:pt>
                <c:pt idx="9741">
                  <c:v>-4.4243014502999998</c:v>
                </c:pt>
                <c:pt idx="9742">
                  <c:v>4.8420626429000002</c:v>
                </c:pt>
                <c:pt idx="9743">
                  <c:v>1.315776238</c:v>
                </c:pt>
                <c:pt idx="9744">
                  <c:v>4.4755074795000001</c:v>
                </c:pt>
                <c:pt idx="9745">
                  <c:v>-5.2089311544000001</c:v>
                </c:pt>
                <c:pt idx="9746">
                  <c:v>-10.769695608199999</c:v>
                </c:pt>
                <c:pt idx="9747">
                  <c:v>-6.5431925314999999</c:v>
                </c:pt>
                <c:pt idx="9748">
                  <c:v>-9.2500131528999994</c:v>
                </c:pt>
                <c:pt idx="9749">
                  <c:v>-4.8688676238999999</c:v>
                </c:pt>
                <c:pt idx="9750">
                  <c:v>-10.5203388307</c:v>
                </c:pt>
                <c:pt idx="9751">
                  <c:v>5.6726382384000003</c:v>
                </c:pt>
                <c:pt idx="9752">
                  <c:v>-9.2405138475000008</c:v>
                </c:pt>
                <c:pt idx="9753">
                  <c:v>-5.3950377615000003</c:v>
                </c:pt>
                <c:pt idx="9754">
                  <c:v>-6.0187032681000003</c:v>
                </c:pt>
                <c:pt idx="9755">
                  <c:v>-9.8046330785000002</c:v>
                </c:pt>
                <c:pt idx="9756">
                  <c:v>3.4316067198</c:v>
                </c:pt>
                <c:pt idx="9757">
                  <c:v>3.5584862522999998</c:v>
                </c:pt>
                <c:pt idx="9758">
                  <c:v>-4.7714207216000002</c:v>
                </c:pt>
                <c:pt idx="9759">
                  <c:v>4.5338323397</c:v>
                </c:pt>
                <c:pt idx="9760">
                  <c:v>-9.4027855183</c:v>
                </c:pt>
                <c:pt idx="9761">
                  <c:v>5.2323301010999996</c:v>
                </c:pt>
                <c:pt idx="9762">
                  <c:v>-5.9141539750999996</c:v>
                </c:pt>
                <c:pt idx="9763">
                  <c:v>2.8288002412000002</c:v>
                </c:pt>
                <c:pt idx="9764">
                  <c:v>-9.6821838373000002</c:v>
                </c:pt>
                <c:pt idx="9765">
                  <c:v>3.2413237331999998</c:v>
                </c:pt>
                <c:pt idx="9766">
                  <c:v>-4.3993203116000004</c:v>
                </c:pt>
                <c:pt idx="9767">
                  <c:v>2.0899754644000001</c:v>
                </c:pt>
                <c:pt idx="9768">
                  <c:v>-3.4104957821999999</c:v>
                </c:pt>
                <c:pt idx="9769">
                  <c:v>4.2278208610999997</c:v>
                </c:pt>
                <c:pt idx="9770">
                  <c:v>-3.5248117274999999</c:v>
                </c:pt>
                <c:pt idx="9771">
                  <c:v>2.4072206645000001</c:v>
                </c:pt>
                <c:pt idx="9772">
                  <c:v>2.4820066809000001</c:v>
                </c:pt>
                <c:pt idx="9773">
                  <c:v>-4.4185252735000002</c:v>
                </c:pt>
                <c:pt idx="9774">
                  <c:v>3.2578818209999998</c:v>
                </c:pt>
                <c:pt idx="9775">
                  <c:v>-8.5166097027000003</c:v>
                </c:pt>
                <c:pt idx="9776">
                  <c:v>2.4286820473000001</c:v>
                </c:pt>
                <c:pt idx="9777">
                  <c:v>-8.2449766666999995</c:v>
                </c:pt>
                <c:pt idx="9778">
                  <c:v>3.4998355194999999</c:v>
                </c:pt>
                <c:pt idx="9779">
                  <c:v>-5.6767554266999998</c:v>
                </c:pt>
                <c:pt idx="9780">
                  <c:v>2.2444455242000001</c:v>
                </c:pt>
                <c:pt idx="9781">
                  <c:v>3.6985762669</c:v>
                </c:pt>
                <c:pt idx="9782">
                  <c:v>3.6168578083999998</c:v>
                </c:pt>
                <c:pt idx="9783">
                  <c:v>1.7933338299999999</c:v>
                </c:pt>
                <c:pt idx="9784">
                  <c:v>-8.1631054336000002</c:v>
                </c:pt>
                <c:pt idx="9785">
                  <c:v>-9.3228858531000007</c:v>
                </c:pt>
                <c:pt idx="9786">
                  <c:v>-6.3746079557000002</c:v>
                </c:pt>
                <c:pt idx="9787">
                  <c:v>-4.2503063255000004</c:v>
                </c:pt>
                <c:pt idx="9788">
                  <c:v>4.2182147044000002</c:v>
                </c:pt>
                <c:pt idx="9789">
                  <c:v>-7.575334765</c:v>
                </c:pt>
                <c:pt idx="9790">
                  <c:v>2.1932383250999998</c:v>
                </c:pt>
                <c:pt idx="9791">
                  <c:v>-4.9821722842999998</c:v>
                </c:pt>
                <c:pt idx="9792">
                  <c:v>3.2334382245</c:v>
                </c:pt>
                <c:pt idx="9793">
                  <c:v>-4.7471891798000003</c:v>
                </c:pt>
                <c:pt idx="9794">
                  <c:v>2.0852256698999998</c:v>
                </c:pt>
                <c:pt idx="9795">
                  <c:v>-9.3667245815999998</c:v>
                </c:pt>
                <c:pt idx="9796">
                  <c:v>-9.6978644849000002</c:v>
                </c:pt>
                <c:pt idx="9797">
                  <c:v>-9.6013553932000004</c:v>
                </c:pt>
                <c:pt idx="9798">
                  <c:v>-8.5927250320000006</c:v>
                </c:pt>
                <c:pt idx="9799">
                  <c:v>-9.0848931422000003</c:v>
                </c:pt>
                <c:pt idx="9800">
                  <c:v>3.358622402</c:v>
                </c:pt>
                <c:pt idx="9801">
                  <c:v>2.9081200252000001</c:v>
                </c:pt>
                <c:pt idx="9802">
                  <c:v>1.3460600619</c:v>
                </c:pt>
                <c:pt idx="9803">
                  <c:v>-4.2337417311000003</c:v>
                </c:pt>
                <c:pt idx="9804">
                  <c:v>3.9334512841999998</c:v>
                </c:pt>
                <c:pt idx="9805">
                  <c:v>-9.7217508649000006</c:v>
                </c:pt>
                <c:pt idx="9806">
                  <c:v>2.6104062315999998</c:v>
                </c:pt>
                <c:pt idx="9807">
                  <c:v>-4.9663972021999996</c:v>
                </c:pt>
                <c:pt idx="9808">
                  <c:v>-5.6200389957999999</c:v>
                </c:pt>
                <c:pt idx="9809">
                  <c:v>3.1664707065000002</c:v>
                </c:pt>
                <c:pt idx="9810">
                  <c:v>-4.7940730197999999</c:v>
                </c:pt>
                <c:pt idx="9811">
                  <c:v>2.0116240620000001</c:v>
                </c:pt>
                <c:pt idx="9812">
                  <c:v>3.0991758868999999</c:v>
                </c:pt>
                <c:pt idx="9813">
                  <c:v>2.2189299961</c:v>
                </c:pt>
                <c:pt idx="9814">
                  <c:v>4.1674624633999997</c:v>
                </c:pt>
                <c:pt idx="9815">
                  <c:v>-10.014104854599999</c:v>
                </c:pt>
                <c:pt idx="9816">
                  <c:v>-9.1576533612999995</c:v>
                </c:pt>
                <c:pt idx="9817">
                  <c:v>-8.6828034549000002</c:v>
                </c:pt>
                <c:pt idx="9818">
                  <c:v>-9.1987109262000004</c:v>
                </c:pt>
                <c:pt idx="9819">
                  <c:v>2.4694669126000002</c:v>
                </c:pt>
                <c:pt idx="9820">
                  <c:v>-7.8044315724000004</c:v>
                </c:pt>
                <c:pt idx="9821">
                  <c:v>-5.4641041475999996</c:v>
                </c:pt>
                <c:pt idx="9822">
                  <c:v>-4.3846335451999998</c:v>
                </c:pt>
                <c:pt idx="9823">
                  <c:v>3.6715830319</c:v>
                </c:pt>
                <c:pt idx="9824">
                  <c:v>4.8735828074</c:v>
                </c:pt>
                <c:pt idx="9825">
                  <c:v>-8.3651719596999996</c:v>
                </c:pt>
                <c:pt idx="9826">
                  <c:v>3.7093016156999998</c:v>
                </c:pt>
                <c:pt idx="9827">
                  <c:v>-4.0364586843000003</c:v>
                </c:pt>
                <c:pt idx="9828">
                  <c:v>4.1005499351000001</c:v>
                </c:pt>
                <c:pt idx="9829">
                  <c:v>4.1991028520000002</c:v>
                </c:pt>
                <c:pt idx="9830">
                  <c:v>2.1136426050999999</c:v>
                </c:pt>
                <c:pt idx="9831">
                  <c:v>-5.9823419563</c:v>
                </c:pt>
                <c:pt idx="9832">
                  <c:v>-8.8332266356000009</c:v>
                </c:pt>
                <c:pt idx="9833">
                  <c:v>2.8930342216999998</c:v>
                </c:pt>
                <c:pt idx="9834">
                  <c:v>-9.3133196852999998</c:v>
                </c:pt>
                <c:pt idx="9835">
                  <c:v>2.3145704877000002</c:v>
                </c:pt>
                <c:pt idx="9836">
                  <c:v>-8.9799198315000002</c:v>
                </c:pt>
                <c:pt idx="9837">
                  <c:v>-9.2721185899999998</c:v>
                </c:pt>
                <c:pt idx="9838">
                  <c:v>5.3412713969999999</c:v>
                </c:pt>
                <c:pt idx="9839">
                  <c:v>3.1373602356000001</c:v>
                </c:pt>
                <c:pt idx="9840">
                  <c:v>3.7180361105999999</c:v>
                </c:pt>
                <c:pt idx="9841">
                  <c:v>-4.9024110831999996</c:v>
                </c:pt>
                <c:pt idx="9842">
                  <c:v>4.6111986321999998</c:v>
                </c:pt>
                <c:pt idx="9843">
                  <c:v>-4.8674783051999997</c:v>
                </c:pt>
                <c:pt idx="9844">
                  <c:v>-9.0623985830000002</c:v>
                </c:pt>
                <c:pt idx="9845">
                  <c:v>-5.1850532377</c:v>
                </c:pt>
                <c:pt idx="9846">
                  <c:v>-10.3373736553</c:v>
                </c:pt>
                <c:pt idx="9847">
                  <c:v>3.1999120276999999</c:v>
                </c:pt>
                <c:pt idx="9848">
                  <c:v>4.2791166804999996</c:v>
                </c:pt>
                <c:pt idx="9849">
                  <c:v>1.5891682534</c:v>
                </c:pt>
                <c:pt idx="9850">
                  <c:v>-5.0132149911999999</c:v>
                </c:pt>
                <c:pt idx="9851">
                  <c:v>-8.9404871120999996</c:v>
                </c:pt>
                <c:pt idx="9852">
                  <c:v>-9.0705367246000002</c:v>
                </c:pt>
                <c:pt idx="9853">
                  <c:v>-10.7731116912</c:v>
                </c:pt>
                <c:pt idx="9854">
                  <c:v>-5.0453439215999998</c:v>
                </c:pt>
                <c:pt idx="9855">
                  <c:v>-4.1065982292000003</c:v>
                </c:pt>
                <c:pt idx="9856">
                  <c:v>-8.8639072639999998</c:v>
                </c:pt>
                <c:pt idx="9857">
                  <c:v>-4.2961666462999997</c:v>
                </c:pt>
                <c:pt idx="9858">
                  <c:v>-4.5342318251</c:v>
                </c:pt>
                <c:pt idx="9859">
                  <c:v>2.7137064210999999</c:v>
                </c:pt>
                <c:pt idx="9860">
                  <c:v>-5.5793997301999996</c:v>
                </c:pt>
                <c:pt idx="9861">
                  <c:v>-8.4724622762999999</c:v>
                </c:pt>
                <c:pt idx="9862">
                  <c:v>-11.2058051313</c:v>
                </c:pt>
                <c:pt idx="9863">
                  <c:v>-5.2025443159</c:v>
                </c:pt>
                <c:pt idx="9864">
                  <c:v>-8.6989750560000001</c:v>
                </c:pt>
                <c:pt idx="9865">
                  <c:v>-7.2490226094999999</c:v>
                </c:pt>
                <c:pt idx="9866">
                  <c:v>-5.4231873652999996</c:v>
                </c:pt>
                <c:pt idx="9867">
                  <c:v>-12.0726141092</c:v>
                </c:pt>
                <c:pt idx="9868">
                  <c:v>2.8705553251999998</c:v>
                </c:pt>
                <c:pt idx="9869">
                  <c:v>-7.5297159332000003</c:v>
                </c:pt>
                <c:pt idx="9870">
                  <c:v>2.2284800007999999</c:v>
                </c:pt>
                <c:pt idx="9871">
                  <c:v>3.5841774298</c:v>
                </c:pt>
                <c:pt idx="9872">
                  <c:v>1.3683668492000001</c:v>
                </c:pt>
                <c:pt idx="9873">
                  <c:v>2.6677199732000001</c:v>
                </c:pt>
                <c:pt idx="9874">
                  <c:v>2.8437301499999998</c:v>
                </c:pt>
                <c:pt idx="9875">
                  <c:v>3.6445796707999998</c:v>
                </c:pt>
                <c:pt idx="9876">
                  <c:v>-4.7016092157999996</c:v>
                </c:pt>
                <c:pt idx="9877">
                  <c:v>2.3868612214999998</c:v>
                </c:pt>
                <c:pt idx="9878">
                  <c:v>4.3136087785999999</c:v>
                </c:pt>
                <c:pt idx="9879">
                  <c:v>-10.188361795400001</c:v>
                </c:pt>
                <c:pt idx="9880">
                  <c:v>-2.7794857233000001</c:v>
                </c:pt>
                <c:pt idx="9881">
                  <c:v>-8.7188658794999991</c:v>
                </c:pt>
                <c:pt idx="9882">
                  <c:v>-7.7910710961999996</c:v>
                </c:pt>
                <c:pt idx="9883">
                  <c:v>-9.0712943294000006</c:v>
                </c:pt>
                <c:pt idx="9884">
                  <c:v>-4.6948632845000002</c:v>
                </c:pt>
                <c:pt idx="9885">
                  <c:v>-3.8244488025000001</c:v>
                </c:pt>
                <c:pt idx="9886">
                  <c:v>3.4940713839000002</c:v>
                </c:pt>
                <c:pt idx="9887">
                  <c:v>-8.9279405731000008</c:v>
                </c:pt>
                <c:pt idx="9888">
                  <c:v>-4.7382771890999997</c:v>
                </c:pt>
                <c:pt idx="9889">
                  <c:v>-4.0737954469000002</c:v>
                </c:pt>
                <c:pt idx="9890">
                  <c:v>-4.5906411760000001</c:v>
                </c:pt>
                <c:pt idx="9891">
                  <c:v>-9.8424190816999992</c:v>
                </c:pt>
                <c:pt idx="9892">
                  <c:v>2.5159394299</c:v>
                </c:pt>
                <c:pt idx="9893">
                  <c:v>-10.866484529899999</c:v>
                </c:pt>
                <c:pt idx="9894">
                  <c:v>0.8562594322</c:v>
                </c:pt>
                <c:pt idx="9895">
                  <c:v>-8.4812190689999998</c:v>
                </c:pt>
                <c:pt idx="9896">
                  <c:v>-4.0053292014000004</c:v>
                </c:pt>
                <c:pt idx="9897">
                  <c:v>2.7481306152</c:v>
                </c:pt>
                <c:pt idx="9898">
                  <c:v>-4.9493531027</c:v>
                </c:pt>
                <c:pt idx="9899">
                  <c:v>1.9918795153</c:v>
                </c:pt>
                <c:pt idx="9900">
                  <c:v>3.2492689647000002</c:v>
                </c:pt>
                <c:pt idx="9901">
                  <c:v>-10.592565432600001</c:v>
                </c:pt>
                <c:pt idx="9902">
                  <c:v>-2.6500049999000002</c:v>
                </c:pt>
                <c:pt idx="9903">
                  <c:v>-4.5590392035000002</c:v>
                </c:pt>
                <c:pt idx="9904">
                  <c:v>-3.8158798386999999</c:v>
                </c:pt>
                <c:pt idx="9905">
                  <c:v>3.2722521697000002</c:v>
                </c:pt>
                <c:pt idx="9906">
                  <c:v>-10.8358736454</c:v>
                </c:pt>
                <c:pt idx="9907">
                  <c:v>-3.6965065881000001</c:v>
                </c:pt>
                <c:pt idx="9908">
                  <c:v>1.6896892082999999</c:v>
                </c:pt>
                <c:pt idx="9909">
                  <c:v>-7.4974072975999997</c:v>
                </c:pt>
                <c:pt idx="9910">
                  <c:v>-4.9027638627999997</c:v>
                </c:pt>
                <c:pt idx="9911">
                  <c:v>-9.0806638299000006</c:v>
                </c:pt>
                <c:pt idx="9912">
                  <c:v>-4.2436674893999999</c:v>
                </c:pt>
                <c:pt idx="9913">
                  <c:v>3.2303327718000001</c:v>
                </c:pt>
                <c:pt idx="9914">
                  <c:v>-8.3925999549999997</c:v>
                </c:pt>
                <c:pt idx="9915">
                  <c:v>-9.4630053604000004</c:v>
                </c:pt>
                <c:pt idx="9916">
                  <c:v>-9.0411305961000004</c:v>
                </c:pt>
                <c:pt idx="9917">
                  <c:v>4.7096256055000003</c:v>
                </c:pt>
                <c:pt idx="9918">
                  <c:v>-7.9907501403000003</c:v>
                </c:pt>
                <c:pt idx="9919">
                  <c:v>-3.8585611324000002</c:v>
                </c:pt>
                <c:pt idx="9920">
                  <c:v>-4.366958425</c:v>
                </c:pt>
                <c:pt idx="9921">
                  <c:v>-6.8597122089000004</c:v>
                </c:pt>
                <c:pt idx="9922">
                  <c:v>-9.5912079458000008</c:v>
                </c:pt>
                <c:pt idx="9923">
                  <c:v>-5.7786026225000002</c:v>
                </c:pt>
                <c:pt idx="9924">
                  <c:v>2.9569425675000001</c:v>
                </c:pt>
                <c:pt idx="9925">
                  <c:v>2.6713803614999998</c:v>
                </c:pt>
                <c:pt idx="9926">
                  <c:v>-9.4225933637000008</c:v>
                </c:pt>
                <c:pt idx="9927">
                  <c:v>-8.1136683576999999</c:v>
                </c:pt>
                <c:pt idx="9928">
                  <c:v>-5.2884188252</c:v>
                </c:pt>
                <c:pt idx="9929">
                  <c:v>2.5869727311999999</c:v>
                </c:pt>
                <c:pt idx="9930">
                  <c:v>3.2133808076000001</c:v>
                </c:pt>
                <c:pt idx="9931">
                  <c:v>-8.5469675047999996</c:v>
                </c:pt>
                <c:pt idx="9932">
                  <c:v>-10.5543369706</c:v>
                </c:pt>
                <c:pt idx="9933">
                  <c:v>-3.6641524567000001</c:v>
                </c:pt>
                <c:pt idx="9934">
                  <c:v>4.9611834378999999</c:v>
                </c:pt>
                <c:pt idx="9935">
                  <c:v>-5.2455593670000003</c:v>
                </c:pt>
                <c:pt idx="9936">
                  <c:v>3.3841328404</c:v>
                </c:pt>
                <c:pt idx="9937">
                  <c:v>-4.8610664555999996</c:v>
                </c:pt>
                <c:pt idx="9938">
                  <c:v>-10.198769824399999</c:v>
                </c:pt>
                <c:pt idx="9939">
                  <c:v>-5.2337371268000004</c:v>
                </c:pt>
                <c:pt idx="9940">
                  <c:v>-9.1364619979999997</c:v>
                </c:pt>
                <c:pt idx="9941">
                  <c:v>-4.9382820579000004</c:v>
                </c:pt>
                <c:pt idx="9942">
                  <c:v>-3.586336529</c:v>
                </c:pt>
                <c:pt idx="9943">
                  <c:v>2.6182708931000001</c:v>
                </c:pt>
                <c:pt idx="9944">
                  <c:v>-4.7670818316999997</c:v>
                </c:pt>
                <c:pt idx="9945">
                  <c:v>-3.8041139479999999</c:v>
                </c:pt>
                <c:pt idx="9946">
                  <c:v>-4.6974487323999998</c:v>
                </c:pt>
                <c:pt idx="9947">
                  <c:v>3.7496934505000001</c:v>
                </c:pt>
                <c:pt idx="9948">
                  <c:v>-4.7991018092999997</c:v>
                </c:pt>
                <c:pt idx="9949">
                  <c:v>-6.8128553879</c:v>
                </c:pt>
                <c:pt idx="9950">
                  <c:v>-9.4268739759999995</c:v>
                </c:pt>
                <c:pt idx="9951">
                  <c:v>0.29679999699999998</c:v>
                </c:pt>
                <c:pt idx="9952">
                  <c:v>4.9235484393000002</c:v>
                </c:pt>
                <c:pt idx="9953">
                  <c:v>-10.7680705405</c:v>
                </c:pt>
                <c:pt idx="9954">
                  <c:v>-6.0957018503000002</c:v>
                </c:pt>
                <c:pt idx="9955">
                  <c:v>2.8079336965000001</c:v>
                </c:pt>
                <c:pt idx="9956">
                  <c:v>-2.8744813656999999</c:v>
                </c:pt>
                <c:pt idx="9957">
                  <c:v>-10.0229563158</c:v>
                </c:pt>
                <c:pt idx="9958">
                  <c:v>-3.4290788691</c:v>
                </c:pt>
                <c:pt idx="9959">
                  <c:v>-8.8087774038000006</c:v>
                </c:pt>
                <c:pt idx="9960">
                  <c:v>4.7124524238000003</c:v>
                </c:pt>
                <c:pt idx="9961">
                  <c:v>-5.7562703459</c:v>
                </c:pt>
                <c:pt idx="9962">
                  <c:v>0.84689876269999997</c:v>
                </c:pt>
                <c:pt idx="9963">
                  <c:v>-9.4601252171999999</c:v>
                </c:pt>
                <c:pt idx="9964">
                  <c:v>-4.9904733636999996</c:v>
                </c:pt>
                <c:pt idx="9965">
                  <c:v>3.0347063812999999</c:v>
                </c:pt>
                <c:pt idx="9966">
                  <c:v>-9.0773837897000007</c:v>
                </c:pt>
                <c:pt idx="9967">
                  <c:v>-5.9726174175000004</c:v>
                </c:pt>
                <c:pt idx="9968">
                  <c:v>3.5551206300999998</c:v>
                </c:pt>
                <c:pt idx="9969">
                  <c:v>2.9880334277</c:v>
                </c:pt>
                <c:pt idx="9970">
                  <c:v>-5.3288183394999997</c:v>
                </c:pt>
                <c:pt idx="9971">
                  <c:v>-5.1372877802000003</c:v>
                </c:pt>
                <c:pt idx="9972">
                  <c:v>1.8242306862</c:v>
                </c:pt>
                <c:pt idx="9973">
                  <c:v>3.2834510223</c:v>
                </c:pt>
                <c:pt idx="9974">
                  <c:v>-3.2867177524</c:v>
                </c:pt>
                <c:pt idx="9975">
                  <c:v>1.9816096275999999</c:v>
                </c:pt>
                <c:pt idx="9976">
                  <c:v>-4.8960692933000001</c:v>
                </c:pt>
                <c:pt idx="9977">
                  <c:v>-7.6625065043999996</c:v>
                </c:pt>
                <c:pt idx="9978">
                  <c:v>-5.0487433611999997</c:v>
                </c:pt>
                <c:pt idx="9979">
                  <c:v>-8.5320032063000006</c:v>
                </c:pt>
                <c:pt idx="9980">
                  <c:v>-10.201955052500001</c:v>
                </c:pt>
                <c:pt idx="9981">
                  <c:v>2.9617313065999999</c:v>
                </c:pt>
                <c:pt idx="9982">
                  <c:v>-7.4347475560999996</c:v>
                </c:pt>
                <c:pt idx="9983">
                  <c:v>-4.3983867314999996</c:v>
                </c:pt>
                <c:pt idx="9984">
                  <c:v>-5.3296987892000001</c:v>
                </c:pt>
                <c:pt idx="9985">
                  <c:v>-4.4028472965000001</c:v>
                </c:pt>
                <c:pt idx="9986">
                  <c:v>-10.902146200400001</c:v>
                </c:pt>
                <c:pt idx="9987">
                  <c:v>-9.9126419024000008</c:v>
                </c:pt>
                <c:pt idx="9988">
                  <c:v>-8.7201232070000003</c:v>
                </c:pt>
                <c:pt idx="9989">
                  <c:v>-5.0774108413999999</c:v>
                </c:pt>
                <c:pt idx="9990">
                  <c:v>-5.3225116410000002</c:v>
                </c:pt>
                <c:pt idx="9991">
                  <c:v>4.0112441999000001</c:v>
                </c:pt>
                <c:pt idx="9992">
                  <c:v>-5.3971313845999997</c:v>
                </c:pt>
                <c:pt idx="9993">
                  <c:v>-6.9801470268000001</c:v>
                </c:pt>
                <c:pt idx="9994">
                  <c:v>5.0074899494</c:v>
                </c:pt>
                <c:pt idx="9995">
                  <c:v>-5.2275054209</c:v>
                </c:pt>
                <c:pt idx="9996">
                  <c:v>3.3617354314000001</c:v>
                </c:pt>
                <c:pt idx="9997">
                  <c:v>-4.8819143809999996</c:v>
                </c:pt>
                <c:pt idx="9998">
                  <c:v>4.9346746607999998</c:v>
                </c:pt>
                <c:pt idx="9999">
                  <c:v>-8.6522484931000001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7-41F2-A0FC-61BE4036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27359"/>
        <c:axId val="1094824447"/>
      </c:scatterChart>
      <c:valAx>
        <c:axId val="10948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824447"/>
        <c:crosses val="autoZero"/>
        <c:crossBetween val="midCat"/>
      </c:valAx>
      <c:valAx>
        <c:axId val="10948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82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38100</xdr:rowOff>
    </xdr:from>
    <xdr:to>
      <xdr:col>23</xdr:col>
      <xdr:colOff>228600</xdr:colOff>
      <xdr:row>35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916F592-E7DB-4AC6-ABD3-55B476DF0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7198-CD76-4672-AC9C-D696BB749C51}">
  <dimension ref="A1:B10001"/>
  <sheetViews>
    <sheetView tabSelected="1" workbookViewId="0">
      <selection sqref="A1:B1048576"/>
    </sheetView>
  </sheetViews>
  <sheetFormatPr defaultRowHeight="15"/>
  <sheetData>
    <row r="1" spans="1:2">
      <c r="A1" s="1" t="s">
        <v>0</v>
      </c>
      <c r="B1" t="s">
        <v>1</v>
      </c>
    </row>
    <row r="2" spans="1:2">
      <c r="A2" s="1">
        <f>-10.6795115637</f>
        <v>-10.6795115637</v>
      </c>
      <c r="B2">
        <v>-6.0895028340000001</v>
      </c>
    </row>
    <row r="3" spans="1:2">
      <c r="A3" s="1">
        <f>-9.1325353655</f>
        <v>-9.1325353655000008</v>
      </c>
      <c r="B3">
        <v>-5.7249807870999998</v>
      </c>
    </row>
    <row r="4" spans="1:2">
      <c r="A4" s="1">
        <v>1.2223545938</v>
      </c>
      <c r="B4">
        <v>-9.5382791304999994</v>
      </c>
    </row>
    <row r="5" spans="1:2">
      <c r="A5" s="1">
        <f>-11.6368046392</f>
        <v>-11.636804639199999</v>
      </c>
      <c r="B5">
        <v>-3.5320064372000002</v>
      </c>
    </row>
    <row r="6" spans="1:2">
      <c r="A6" s="1">
        <f>-9.4356021535</f>
        <v>-9.4356021534999996</v>
      </c>
      <c r="B6">
        <v>-5.2048267543</v>
      </c>
    </row>
    <row r="7" spans="1:2">
      <c r="A7" s="1">
        <v>0.77799013009999995</v>
      </c>
      <c r="B7">
        <v>-10.7025696195</v>
      </c>
    </row>
    <row r="8" spans="1:2">
      <c r="A8" s="1">
        <f>-12.7595087438</f>
        <v>-12.7595087438</v>
      </c>
      <c r="B8">
        <v>-4.5582413946999996</v>
      </c>
    </row>
    <row r="9" spans="1:2">
      <c r="A9" s="1">
        <v>3.9824551010000002</v>
      </c>
      <c r="B9">
        <v>4.3642903248999998</v>
      </c>
    </row>
    <row r="10" spans="1:2">
      <c r="A10" s="1">
        <v>6.3415588999999994E-2</v>
      </c>
      <c r="B10">
        <v>3.5507415660000001</v>
      </c>
    </row>
    <row r="11" spans="1:2">
      <c r="A11" s="1">
        <v>3.1542615919000001</v>
      </c>
      <c r="B11">
        <v>2.1760039118000001</v>
      </c>
    </row>
    <row r="12" spans="1:2">
      <c r="A12" s="1">
        <f>-10.6325492834</f>
        <v>-10.632549283399999</v>
      </c>
      <c r="B12">
        <v>-5.5730789019999998</v>
      </c>
    </row>
    <row r="13" spans="1:2">
      <c r="A13" s="1">
        <f>-9.4223118899</f>
        <v>-9.4223118898999996</v>
      </c>
      <c r="B13">
        <v>-5.6853034574999999</v>
      </c>
    </row>
    <row r="14" spans="1:2">
      <c r="A14" s="1">
        <v>2.3844358178</v>
      </c>
      <c r="B14">
        <v>1.9806818337000001</v>
      </c>
    </row>
    <row r="15" spans="1:2">
      <c r="A15" s="1">
        <v>3.2312737012000001</v>
      </c>
      <c r="B15">
        <v>2.6995180306000002</v>
      </c>
    </row>
    <row r="16" spans="1:2">
      <c r="A16" s="1">
        <v>4.3188661617999999</v>
      </c>
      <c r="B16">
        <v>3.1208415565999998</v>
      </c>
    </row>
    <row r="17" spans="1:2">
      <c r="A17" s="1">
        <v>3.8351447525000002</v>
      </c>
      <c r="B17">
        <v>3.7348126932999999</v>
      </c>
    </row>
    <row r="18" spans="1:2">
      <c r="A18" s="1">
        <v>2.4791691709000001</v>
      </c>
      <c r="B18">
        <v>3.1886878505</v>
      </c>
    </row>
    <row r="19" spans="1:2">
      <c r="A19" s="1">
        <f>-9.9279162138</f>
        <v>-9.9279162137999997</v>
      </c>
      <c r="B19">
        <v>-5.3005919261000001</v>
      </c>
    </row>
    <row r="20" spans="1:2">
      <c r="A20" s="1">
        <f>-10.8990628012</f>
        <v>-10.899062801199999</v>
      </c>
      <c r="B20">
        <v>-4.7387789345</v>
      </c>
    </row>
    <row r="21" spans="1:2">
      <c r="A21" s="1">
        <v>1.7177272213999999</v>
      </c>
      <c r="B21">
        <v>4.0913643517000002</v>
      </c>
    </row>
    <row r="22" spans="1:2">
      <c r="A22" s="1">
        <v>1.9175551807</v>
      </c>
      <c r="B22">
        <v>-9.5640592239999993</v>
      </c>
    </row>
    <row r="23" spans="1:2">
      <c r="A23" s="1">
        <v>2.3535796845000001</v>
      </c>
      <c r="B23">
        <v>-8.6379793710000001</v>
      </c>
    </row>
    <row r="24" spans="1:2">
      <c r="A24" s="1">
        <v>2.3175502319999999</v>
      </c>
      <c r="B24">
        <v>-9.7314580529000008</v>
      </c>
    </row>
    <row r="25" spans="1:2">
      <c r="A25" s="1">
        <v>3.4663150273999999</v>
      </c>
      <c r="B25">
        <v>3.1075514045000001</v>
      </c>
    </row>
    <row r="26" spans="1:2">
      <c r="A26" s="1">
        <v>1.9038047322</v>
      </c>
      <c r="B26">
        <v>-9.7534329579999994</v>
      </c>
    </row>
    <row r="27" spans="1:2">
      <c r="A27" s="1">
        <v>1.9310934537</v>
      </c>
      <c r="B27">
        <v>2.5894148825999999</v>
      </c>
    </row>
    <row r="28" spans="1:2">
      <c r="A28" s="1">
        <f>-10.073406529</f>
        <v>-10.073406529</v>
      </c>
      <c r="B28">
        <v>-5.3505035932</v>
      </c>
    </row>
    <row r="29" spans="1:2">
      <c r="A29" s="1">
        <v>1.8113041775000001</v>
      </c>
      <c r="B29">
        <v>3.0162214785999999</v>
      </c>
    </row>
    <row r="30" spans="1:2">
      <c r="A30" s="1">
        <v>3.1531567707999999</v>
      </c>
      <c r="B30">
        <v>2.0552439185</v>
      </c>
    </row>
    <row r="31" spans="1:2">
      <c r="A31" s="1">
        <f>-9.2693415582</f>
        <v>-9.2693415582000007</v>
      </c>
      <c r="B31">
        <v>-3.7345326785999999</v>
      </c>
    </row>
    <row r="32" spans="1:2">
      <c r="A32" s="1">
        <v>2.9480918852000002</v>
      </c>
      <c r="B32">
        <v>-9.3265855362999996</v>
      </c>
    </row>
    <row r="33" spans="1:2">
      <c r="A33" s="1">
        <f>-9.3983484682</f>
        <v>-9.3983484682</v>
      </c>
      <c r="B33">
        <v>-4.5559763095000001</v>
      </c>
    </row>
    <row r="34" spans="1:2">
      <c r="A34" s="1">
        <v>3.4181331340000001</v>
      </c>
      <c r="B34">
        <v>2.3418203990999999</v>
      </c>
    </row>
    <row r="35" spans="1:2">
      <c r="A35" s="1">
        <f>-9.4936318426</f>
        <v>-9.4936318425999993</v>
      </c>
      <c r="B35">
        <v>-4.7550629581999999</v>
      </c>
    </row>
    <row r="36" spans="1:2">
      <c r="A36" s="1">
        <f>-10.8472930306</f>
        <v>-10.847293030599999</v>
      </c>
      <c r="B36">
        <v>-6.8802242756999998</v>
      </c>
    </row>
    <row r="37" spans="1:2">
      <c r="A37" s="1">
        <v>1.0796512752</v>
      </c>
      <c r="B37">
        <v>-8.6685848879999998</v>
      </c>
    </row>
    <row r="38" spans="1:2">
      <c r="A38" s="1">
        <v>1.5101313745</v>
      </c>
      <c r="B38">
        <v>-8.3404248808000006</v>
      </c>
    </row>
    <row r="39" spans="1:2">
      <c r="A39" s="1">
        <v>4.9421799045999997</v>
      </c>
      <c r="B39">
        <v>3.9484352022000002</v>
      </c>
    </row>
    <row r="40" spans="1:2">
      <c r="A40" s="1">
        <v>4.7827377807999998</v>
      </c>
      <c r="B40">
        <v>2.7012364932000001</v>
      </c>
    </row>
    <row r="41" spans="1:2">
      <c r="A41" s="1">
        <f>-10.4656767096</f>
        <v>-10.4656767096</v>
      </c>
      <c r="B41">
        <v>-4.2196267749</v>
      </c>
    </row>
    <row r="42" spans="1:2">
      <c r="A42" s="1">
        <v>1.5336197447</v>
      </c>
      <c r="B42">
        <v>-9.4529114708000002</v>
      </c>
    </row>
    <row r="43" spans="1:2">
      <c r="A43" s="1">
        <v>0.73038041180000002</v>
      </c>
      <c r="B43">
        <v>-8.6007901214999993</v>
      </c>
    </row>
    <row r="44" spans="1:2">
      <c r="A44" s="1">
        <v>3.0459962607</v>
      </c>
      <c r="B44">
        <v>2.3315969585</v>
      </c>
    </row>
    <row r="45" spans="1:2">
      <c r="A45" s="1">
        <f>-10.2468707468</f>
        <v>-10.246870746800001</v>
      </c>
      <c r="B45">
        <v>-6.0250010793</v>
      </c>
    </row>
    <row r="46" spans="1:2">
      <c r="A46" s="1">
        <v>1.575910224</v>
      </c>
      <c r="B46">
        <v>-10.2839271745</v>
      </c>
    </row>
    <row r="47" spans="1:2">
      <c r="A47" s="1">
        <f>-11.4409686861</f>
        <v>-11.4409686861</v>
      </c>
      <c r="B47">
        <v>-5.3220834524000002</v>
      </c>
    </row>
    <row r="48" spans="1:2">
      <c r="A48" s="1">
        <v>3.3585303925000001</v>
      </c>
      <c r="B48">
        <v>3.8225421440999998</v>
      </c>
    </row>
    <row r="49" spans="1:2">
      <c r="A49" s="1">
        <f>-10.4762470699</f>
        <v>-10.476247069899999</v>
      </c>
      <c r="B49">
        <v>-4.4117323433999998</v>
      </c>
    </row>
    <row r="50" spans="1:2">
      <c r="A50" s="1">
        <v>5.1131717123999998</v>
      </c>
      <c r="B50">
        <v>2.9398614659</v>
      </c>
    </row>
    <row r="51" spans="1:2">
      <c r="A51" s="1">
        <v>4.6193594652999996</v>
      </c>
      <c r="B51">
        <v>-10.417121529799999</v>
      </c>
    </row>
    <row r="52" spans="1:2">
      <c r="A52" s="1">
        <v>3.5538571876999998</v>
      </c>
      <c r="B52">
        <v>-10.290148547399999</v>
      </c>
    </row>
    <row r="53" spans="1:2">
      <c r="A53" s="1">
        <v>1.1885696172</v>
      </c>
      <c r="B53">
        <v>2.2990957952</v>
      </c>
    </row>
    <row r="54" spans="1:2">
      <c r="A54" s="1">
        <f>-10.075036441</f>
        <v>-10.075036441</v>
      </c>
      <c r="B54">
        <v>-5.1947269122000002</v>
      </c>
    </row>
    <row r="55" spans="1:2">
      <c r="A55" s="1">
        <v>2.1355263475999999</v>
      </c>
      <c r="B55">
        <v>2.3522243622999999</v>
      </c>
    </row>
    <row r="56" spans="1:2">
      <c r="A56" s="1">
        <v>2.0160494871000001</v>
      </c>
      <c r="B56">
        <v>-9.8462923852999999</v>
      </c>
    </row>
    <row r="57" spans="1:2">
      <c r="A57" s="1">
        <v>4.9039000242000004</v>
      </c>
      <c r="B57">
        <v>3.1377656921999999</v>
      </c>
    </row>
    <row r="58" spans="1:2">
      <c r="A58" s="1">
        <f>-10.6046336713</f>
        <v>-10.6046336713</v>
      </c>
      <c r="B58">
        <v>-6.4912787152</v>
      </c>
    </row>
    <row r="59" spans="1:2">
      <c r="A59" s="1">
        <v>2.7458400244000001</v>
      </c>
      <c r="B59">
        <v>-9.1922049627</v>
      </c>
    </row>
    <row r="60" spans="1:2">
      <c r="A60" s="1">
        <v>2.5267134549999999</v>
      </c>
      <c r="B60">
        <v>2.4976724665000001</v>
      </c>
    </row>
    <row r="61" spans="1:2">
      <c r="A61" s="1">
        <v>3.6287279212999999</v>
      </c>
      <c r="B61">
        <v>5.1744732485</v>
      </c>
    </row>
    <row r="62" spans="1:2">
      <c r="A62" s="1">
        <v>1.3923971959999999</v>
      </c>
      <c r="B62">
        <v>-11.370787137200001</v>
      </c>
    </row>
    <row r="63" spans="1:2">
      <c r="A63" s="1">
        <v>1.181347919</v>
      </c>
      <c r="B63">
        <v>-10.182854255800001</v>
      </c>
    </row>
    <row r="64" spans="1:2">
      <c r="A64" s="1">
        <v>1.946909228</v>
      </c>
      <c r="B64">
        <v>-9.3316790820000008</v>
      </c>
    </row>
    <row r="65" spans="1:2">
      <c r="A65" s="1">
        <v>2.3116015342999998</v>
      </c>
      <c r="B65">
        <v>-9.8456888398999993</v>
      </c>
    </row>
    <row r="66" spans="1:2">
      <c r="A66" s="1">
        <v>0.58973428449999998</v>
      </c>
      <c r="B66">
        <v>-8.6875899736999997</v>
      </c>
    </row>
    <row r="67" spans="1:2">
      <c r="A67" s="1">
        <v>2.1904455974000001</v>
      </c>
      <c r="B67">
        <v>-9.6412383531000003</v>
      </c>
    </row>
    <row r="68" spans="1:2">
      <c r="A68" s="1">
        <v>4.2227465443999996</v>
      </c>
      <c r="B68">
        <v>2.3541948925999998</v>
      </c>
    </row>
    <row r="69" spans="1:2">
      <c r="A69" s="1">
        <f>-10.2690824747</f>
        <v>-10.269082474699999</v>
      </c>
      <c r="B69">
        <v>-5.7970857802999998</v>
      </c>
    </row>
    <row r="70" spans="1:2">
      <c r="A70" s="1">
        <v>3.8443195457999999</v>
      </c>
      <c r="B70">
        <v>4.8924651018</v>
      </c>
    </row>
    <row r="71" spans="1:2">
      <c r="A71" s="1">
        <v>2.9289507071999998</v>
      </c>
      <c r="B71">
        <v>2.6652505293000002</v>
      </c>
    </row>
    <row r="72" spans="1:2">
      <c r="A72" s="1">
        <v>5.1200095628</v>
      </c>
      <c r="B72">
        <v>2.5771879820999999</v>
      </c>
    </row>
    <row r="73" spans="1:2">
      <c r="A73" s="1">
        <v>3.9544255304</v>
      </c>
      <c r="B73">
        <v>1.5136168271999999</v>
      </c>
    </row>
    <row r="74" spans="1:2">
      <c r="A74" s="1">
        <f>-10.7704550926</f>
        <v>-10.770455092600001</v>
      </c>
      <c r="B74">
        <v>-4.1983633348999998</v>
      </c>
    </row>
    <row r="75" spans="1:2">
      <c r="A75" s="1">
        <v>4.5298196857999997</v>
      </c>
      <c r="B75">
        <v>3.5386950287999999</v>
      </c>
    </row>
    <row r="76" spans="1:2">
      <c r="A76" s="1">
        <v>3.3988927416000001</v>
      </c>
      <c r="B76">
        <v>-9.9838431298000003</v>
      </c>
    </row>
    <row r="77" spans="1:2">
      <c r="A77" s="1">
        <v>2.5996932376999999</v>
      </c>
      <c r="B77">
        <v>-9.8753817939000008</v>
      </c>
    </row>
    <row r="78" spans="1:2">
      <c r="A78" s="1">
        <v>4.0158981825</v>
      </c>
      <c r="B78">
        <v>4.4195612292000002</v>
      </c>
    </row>
    <row r="79" spans="1:2">
      <c r="A79" s="1">
        <v>0.85745805060000002</v>
      </c>
      <c r="B79">
        <v>-8.9327949239999995</v>
      </c>
    </row>
    <row r="80" spans="1:2">
      <c r="A80" s="1">
        <v>4.2147373552999996</v>
      </c>
      <c r="B80">
        <v>3.5350390572000001</v>
      </c>
    </row>
    <row r="81" spans="1:2">
      <c r="A81" s="1">
        <v>4.8213699004999997</v>
      </c>
      <c r="B81">
        <v>3.9587317239000002</v>
      </c>
    </row>
    <row r="82" spans="1:2">
      <c r="A82" s="1">
        <v>3.1764305264999999</v>
      </c>
      <c r="B82">
        <v>1.6132515857</v>
      </c>
    </row>
    <row r="83" spans="1:2">
      <c r="A83" s="1">
        <v>1.7198748262000001</v>
      </c>
      <c r="B83">
        <v>-11.6600317508</v>
      </c>
    </row>
    <row r="84" spans="1:2">
      <c r="A84" s="1">
        <v>2.8693834692000002</v>
      </c>
      <c r="B84">
        <v>2.7674986695000001</v>
      </c>
    </row>
    <row r="85" spans="1:2">
      <c r="A85" s="1">
        <f>-10.01390729</f>
        <v>-10.013907290000001</v>
      </c>
      <c r="B85">
        <v>-5.6341973468999997</v>
      </c>
    </row>
    <row r="86" spans="1:2">
      <c r="A86" s="1">
        <v>2.4035439659</v>
      </c>
      <c r="B86">
        <v>3.4959084077</v>
      </c>
    </row>
    <row r="87" spans="1:2">
      <c r="A87" s="1">
        <v>3.9731560236000001</v>
      </c>
      <c r="B87">
        <v>-8.0245215924999993</v>
      </c>
    </row>
    <row r="88" spans="1:2">
      <c r="A88" s="1">
        <f>-10.2405455424</f>
        <v>-10.2405455424</v>
      </c>
      <c r="B88">
        <v>-6.4453648402999999</v>
      </c>
    </row>
    <row r="89" spans="1:2">
      <c r="A89" s="1">
        <v>2.1901715596</v>
      </c>
      <c r="B89">
        <v>2.0462233956000002</v>
      </c>
    </row>
    <row r="90" spans="1:2">
      <c r="A90" s="1">
        <v>3.1284905219999999</v>
      </c>
      <c r="B90">
        <v>-8.8583588290000002</v>
      </c>
    </row>
    <row r="91" spans="1:2">
      <c r="A91" s="1">
        <v>0.12731933719999999</v>
      </c>
      <c r="B91">
        <v>-9.2167049399999996</v>
      </c>
    </row>
    <row r="92" spans="1:2">
      <c r="A92" s="1">
        <f>-9.7373354695</f>
        <v>-9.7373354694999996</v>
      </c>
      <c r="B92">
        <v>-3.9542642623000002</v>
      </c>
    </row>
    <row r="93" spans="1:2">
      <c r="A93" s="1">
        <f>-9.2306105897</f>
        <v>-9.2306105896999995</v>
      </c>
      <c r="B93">
        <v>-3.8126352823</v>
      </c>
    </row>
    <row r="94" spans="1:2">
      <c r="A94" s="1">
        <v>0.98658472050000001</v>
      </c>
      <c r="B94">
        <v>-9.5526831598000008</v>
      </c>
    </row>
    <row r="95" spans="1:2">
      <c r="A95" s="1">
        <v>3.1281018681999999</v>
      </c>
      <c r="B95">
        <v>4.0582503942999999</v>
      </c>
    </row>
    <row r="96" spans="1:2">
      <c r="A96" s="1">
        <v>3.6488104356000002</v>
      </c>
      <c r="B96">
        <v>2.6934206561999998</v>
      </c>
    </row>
    <row r="97" spans="1:2">
      <c r="A97" s="1">
        <v>5.0532030151000003</v>
      </c>
      <c r="B97">
        <v>3.1528458848000001</v>
      </c>
    </row>
    <row r="98" spans="1:2">
      <c r="A98" s="1">
        <v>4.1574390302999999</v>
      </c>
      <c r="B98">
        <v>3.8645036933000001</v>
      </c>
    </row>
    <row r="99" spans="1:2">
      <c r="A99" s="1">
        <v>3.3586340479999999</v>
      </c>
      <c r="B99">
        <v>-11.4517723406</v>
      </c>
    </row>
    <row r="100" spans="1:2">
      <c r="A100" s="1">
        <f>-10.8246090571</f>
        <v>-10.8246090571</v>
      </c>
      <c r="B100">
        <v>-2.9724418420999998</v>
      </c>
    </row>
    <row r="101" spans="1:2">
      <c r="A101" s="1">
        <v>1.1650629992999999</v>
      </c>
      <c r="B101">
        <v>-10.2616687884</v>
      </c>
    </row>
    <row r="102" spans="1:2">
      <c r="A102" s="1">
        <f>-11.219491076</f>
        <v>-11.219491076000001</v>
      </c>
      <c r="B102">
        <v>-5.2653814841999997</v>
      </c>
    </row>
    <row r="103" spans="1:2">
      <c r="A103" s="1">
        <v>0.73131951709999998</v>
      </c>
      <c r="B103">
        <v>-8.3442138580999998</v>
      </c>
    </row>
    <row r="104" spans="1:2">
      <c r="A104" s="1">
        <v>3.8498327050999999</v>
      </c>
      <c r="B104">
        <v>-9.4765043416000001</v>
      </c>
    </row>
    <row r="105" spans="1:2">
      <c r="A105" s="1">
        <v>2.9982252483999998</v>
      </c>
      <c r="B105">
        <v>1.9469654249999999</v>
      </c>
    </row>
    <row r="106" spans="1:2">
      <c r="A106" s="1">
        <f>-9.8270013527</f>
        <v>-9.8270013527</v>
      </c>
      <c r="B106">
        <v>-5.7236798401</v>
      </c>
    </row>
    <row r="107" spans="1:2">
      <c r="A107" s="1">
        <v>0.81761518020000001</v>
      </c>
      <c r="B107">
        <v>2.8974270626999998</v>
      </c>
    </row>
    <row r="108" spans="1:2">
      <c r="A108" s="1">
        <v>1.7246466079</v>
      </c>
      <c r="B108">
        <v>-7.7846704801</v>
      </c>
    </row>
    <row r="109" spans="1:2">
      <c r="A109" s="1">
        <v>2.7400536077000002</v>
      </c>
      <c r="B109">
        <v>4.9520189014999998</v>
      </c>
    </row>
    <row r="110" spans="1:2">
      <c r="A110" s="1">
        <v>5.0833976685</v>
      </c>
      <c r="B110">
        <v>1.8482527795999999</v>
      </c>
    </row>
    <row r="111" spans="1:2">
      <c r="A111" s="1">
        <v>3.4132336376999999</v>
      </c>
      <c r="B111">
        <v>-9.9302217889000008</v>
      </c>
    </row>
    <row r="112" spans="1:2">
      <c r="A112" s="1">
        <f>-11.4203243752</f>
        <v>-11.4203243752</v>
      </c>
      <c r="B112">
        <v>-5.2624739593000003</v>
      </c>
    </row>
    <row r="113" spans="1:2">
      <c r="A113" s="1">
        <v>1.5867992215</v>
      </c>
      <c r="B113">
        <v>-6.9489971173000002</v>
      </c>
    </row>
    <row r="114" spans="1:2">
      <c r="A114" s="1">
        <v>1.1697762273000001</v>
      </c>
      <c r="B114">
        <v>-9.7170732980000007</v>
      </c>
    </row>
    <row r="115" spans="1:2">
      <c r="A115" s="1">
        <v>4.4705342371999999</v>
      </c>
      <c r="B115">
        <v>3.8349121067</v>
      </c>
    </row>
    <row r="116" spans="1:2">
      <c r="A116" s="1">
        <v>3.5671267215000002</v>
      </c>
      <c r="B116">
        <v>4.0982326886999996</v>
      </c>
    </row>
    <row r="117" spans="1:2">
      <c r="A117" s="1">
        <v>1.7803965213999999</v>
      </c>
      <c r="B117">
        <v>-7.8328585848000003</v>
      </c>
    </row>
    <row r="118" spans="1:2">
      <c r="A118" s="1">
        <f>-10.6721322533</f>
        <v>-10.672132253299999</v>
      </c>
      <c r="B118">
        <v>-4.1206979088000004</v>
      </c>
    </row>
    <row r="119" spans="1:2">
      <c r="A119" s="1">
        <f>-10.714543758</f>
        <v>-10.714543758</v>
      </c>
      <c r="B119">
        <v>-5.1928100251</v>
      </c>
    </row>
    <row r="120" spans="1:2">
      <c r="A120" s="1">
        <v>3.0350020359999998</v>
      </c>
      <c r="B120">
        <v>-6.4207656916999998</v>
      </c>
    </row>
    <row r="121" spans="1:2">
      <c r="A121" s="1">
        <v>1.4129298252</v>
      </c>
      <c r="B121">
        <v>-8.1371878481</v>
      </c>
    </row>
    <row r="122" spans="1:2">
      <c r="A122" s="1">
        <f>-8.7125285303</f>
        <v>-8.7125285303000002</v>
      </c>
      <c r="B122">
        <v>-3.4480407803999999</v>
      </c>
    </row>
    <row r="123" spans="1:2">
      <c r="A123" s="1">
        <v>3.2372664902000001</v>
      </c>
      <c r="B123">
        <v>-9.7366036989999998</v>
      </c>
    </row>
    <row r="124" spans="1:2">
      <c r="A124" s="1">
        <f>-11.4450455272</f>
        <v>-11.4450455272</v>
      </c>
      <c r="B124">
        <v>-4.7739152565999996</v>
      </c>
    </row>
    <row r="125" spans="1:2">
      <c r="A125" s="1">
        <v>2.6750242822999999</v>
      </c>
      <c r="B125">
        <v>3.2832643499</v>
      </c>
    </row>
    <row r="126" spans="1:2">
      <c r="A126" s="1">
        <v>3.0877203244999998</v>
      </c>
      <c r="B126">
        <v>-10.1236589776</v>
      </c>
    </row>
    <row r="127" spans="1:2">
      <c r="A127" s="1">
        <v>2.0638974996999999</v>
      </c>
      <c r="B127">
        <v>4.7844519614000003</v>
      </c>
    </row>
    <row r="128" spans="1:2">
      <c r="A128" s="1">
        <f>-10.4062232323</f>
        <v>-10.4062232323</v>
      </c>
      <c r="B128">
        <v>-5.7411578675000001</v>
      </c>
    </row>
    <row r="129" spans="1:2">
      <c r="A129" s="1">
        <f>-9.3752948253</f>
        <v>-9.3752948252999992</v>
      </c>
      <c r="B129">
        <v>-5.7940602570999999</v>
      </c>
    </row>
    <row r="130" spans="1:2">
      <c r="A130" s="1">
        <v>3.6171732273999999</v>
      </c>
      <c r="B130">
        <v>1.6811243709999999</v>
      </c>
    </row>
    <row r="131" spans="1:2">
      <c r="A131" s="1">
        <v>2.0630687448999998</v>
      </c>
      <c r="B131">
        <v>-11.1110105938</v>
      </c>
    </row>
    <row r="132" spans="1:2">
      <c r="A132" s="1">
        <v>1.5938478305999999</v>
      </c>
      <c r="B132">
        <v>-9.3285712200000006</v>
      </c>
    </row>
    <row r="133" spans="1:2">
      <c r="A133" s="1">
        <f>-11.0307818003</f>
        <v>-11.0307818003</v>
      </c>
      <c r="B133">
        <v>-5.1202528725000001</v>
      </c>
    </row>
    <row r="134" spans="1:2">
      <c r="A134" s="1">
        <f>-10.5073040619</f>
        <v>-10.507304061899999</v>
      </c>
      <c r="B134">
        <v>-4.2916402385000003</v>
      </c>
    </row>
    <row r="135" spans="1:2">
      <c r="A135" s="1">
        <f>-10.3187285198</f>
        <v>-10.3187285198</v>
      </c>
      <c r="B135">
        <v>-4.2000603311000004</v>
      </c>
    </row>
    <row r="136" spans="1:2">
      <c r="A136" s="1">
        <f>-10.9051395494</f>
        <v>-10.905139549399999</v>
      </c>
      <c r="B136">
        <v>-3.8641319943000001</v>
      </c>
    </row>
    <row r="137" spans="1:2">
      <c r="A137" s="1">
        <f>-10.9334087897</f>
        <v>-10.9334087897</v>
      </c>
      <c r="B137">
        <v>-4.3507583004999999</v>
      </c>
    </row>
    <row r="138" spans="1:2">
      <c r="A138" s="1">
        <v>3.3500906074999999</v>
      </c>
      <c r="B138">
        <v>2.5783330761999999</v>
      </c>
    </row>
    <row r="139" spans="1:2">
      <c r="A139" s="1">
        <v>2.2515103747</v>
      </c>
      <c r="B139">
        <v>-10.764533200700001</v>
      </c>
    </row>
    <row r="140" spans="1:2">
      <c r="A140" s="1">
        <v>3.2819371750999999</v>
      </c>
      <c r="B140">
        <v>-8.7752618684999995</v>
      </c>
    </row>
    <row r="141" spans="1:2">
      <c r="A141" s="1">
        <f>-10.3215646014</f>
        <v>-10.3215646014</v>
      </c>
      <c r="B141">
        <v>-5.0539840988</v>
      </c>
    </row>
    <row r="142" spans="1:2">
      <c r="A142" s="1">
        <v>4.2714893177000004</v>
      </c>
      <c r="B142">
        <v>-8.6238070453999995</v>
      </c>
    </row>
    <row r="143" spans="1:2">
      <c r="A143" s="1">
        <v>3.4376822039000001</v>
      </c>
      <c r="B143">
        <v>3.1583163043</v>
      </c>
    </row>
    <row r="144" spans="1:2">
      <c r="A144" s="1">
        <v>3.1396430402000002</v>
      </c>
      <c r="B144">
        <v>-8.4886424973000008</v>
      </c>
    </row>
    <row r="145" spans="1:2">
      <c r="A145" s="1">
        <f>-9.934735723</f>
        <v>-9.9347357229999993</v>
      </c>
      <c r="B145">
        <v>-5.2589715295000001</v>
      </c>
    </row>
    <row r="146" spans="1:2">
      <c r="A146" s="1">
        <v>3.0133461724999999</v>
      </c>
      <c r="B146">
        <v>-10.068290723100001</v>
      </c>
    </row>
    <row r="147" spans="1:2">
      <c r="A147" s="1">
        <f>-9.7682853874</f>
        <v>-9.7682853874000006</v>
      </c>
      <c r="B147">
        <v>-4.2797883796000002</v>
      </c>
    </row>
    <row r="148" spans="1:2">
      <c r="A148" s="1">
        <f>-11.597161088</f>
        <v>-11.597161088</v>
      </c>
      <c r="B148">
        <v>-5.3258907213000004</v>
      </c>
    </row>
    <row r="149" spans="1:2">
      <c r="A149" s="1">
        <f>-8.1739289468</f>
        <v>-8.1739289468000003</v>
      </c>
      <c r="B149">
        <v>-5.9693855479</v>
      </c>
    </row>
    <row r="150" spans="1:2">
      <c r="A150" s="1">
        <v>2.8864119734</v>
      </c>
      <c r="B150">
        <v>1.0417231714999999</v>
      </c>
    </row>
    <row r="151" spans="1:2">
      <c r="A151" s="1">
        <v>2.4986991508999998</v>
      </c>
      <c r="B151">
        <v>-11.2166549446</v>
      </c>
    </row>
    <row r="152" spans="1:2">
      <c r="A152" s="1">
        <v>2.1233245606</v>
      </c>
      <c r="B152">
        <v>-8.5816808592000005</v>
      </c>
    </row>
    <row r="153" spans="1:2">
      <c r="A153" s="1">
        <v>3.0427342606000001</v>
      </c>
      <c r="B153">
        <v>-7.0720058135999997</v>
      </c>
    </row>
    <row r="154" spans="1:2">
      <c r="A154" s="1">
        <v>2.3135427333999998</v>
      </c>
      <c r="B154">
        <v>-8.1290135330000002</v>
      </c>
    </row>
    <row r="155" spans="1:2">
      <c r="A155" s="1">
        <v>2.2004861465999999</v>
      </c>
      <c r="B155">
        <v>2.8340095801</v>
      </c>
    </row>
    <row r="156" spans="1:2">
      <c r="A156" s="1">
        <v>4.6051522264999996</v>
      </c>
      <c r="B156">
        <v>2.8222735225000002</v>
      </c>
    </row>
    <row r="157" spans="1:2">
      <c r="A157" s="1">
        <v>1.8818745038</v>
      </c>
      <c r="B157">
        <v>4.0981850524999999</v>
      </c>
    </row>
    <row r="158" spans="1:2">
      <c r="A158" s="1">
        <v>5.6163352354000002</v>
      </c>
      <c r="B158">
        <v>4.7531789284999997</v>
      </c>
    </row>
    <row r="159" spans="1:2">
      <c r="A159" s="1">
        <v>1.4727836942000001</v>
      </c>
      <c r="B159">
        <v>-9.3408158538000006</v>
      </c>
    </row>
    <row r="160" spans="1:2">
      <c r="A160" s="1">
        <v>3.2965116221000001</v>
      </c>
      <c r="B160">
        <v>2.5510353521</v>
      </c>
    </row>
    <row r="161" spans="1:2">
      <c r="A161" s="1">
        <v>3.3119564554999998</v>
      </c>
      <c r="B161">
        <v>3.2533159609000002</v>
      </c>
    </row>
    <row r="162" spans="1:2">
      <c r="A162" s="1">
        <f>-11.5642073218</f>
        <v>-11.5642073218</v>
      </c>
      <c r="B162">
        <v>-5.5394684312000004</v>
      </c>
    </row>
    <row r="163" spans="1:2">
      <c r="A163" s="1">
        <v>1.8436606016999999</v>
      </c>
      <c r="B163">
        <v>-10.3735397188</v>
      </c>
    </row>
    <row r="164" spans="1:2">
      <c r="A164" s="1">
        <v>2.1973291153000001</v>
      </c>
      <c r="B164">
        <v>-10.8280892911</v>
      </c>
    </row>
    <row r="165" spans="1:2">
      <c r="A165" s="1">
        <v>3.4297976645000001</v>
      </c>
      <c r="B165">
        <v>2.7188044303000001</v>
      </c>
    </row>
    <row r="166" spans="1:2">
      <c r="A166" s="1">
        <v>2.9998543616000002</v>
      </c>
      <c r="B166">
        <v>2.1414777474000002</v>
      </c>
    </row>
    <row r="167" spans="1:2">
      <c r="A167" s="1">
        <f>-11.4597399803</f>
        <v>-11.4597399803</v>
      </c>
      <c r="B167">
        <v>-2.7576216739000001</v>
      </c>
    </row>
    <row r="168" spans="1:2">
      <c r="A168" s="1">
        <v>2.2386094045</v>
      </c>
      <c r="B168">
        <v>4.3145717089</v>
      </c>
    </row>
    <row r="169" spans="1:2">
      <c r="A169" s="1">
        <f>-9.4214498845</f>
        <v>-9.4214498844999994</v>
      </c>
      <c r="B169">
        <v>-4.1312461370999998</v>
      </c>
    </row>
    <row r="170" spans="1:2">
      <c r="A170" s="1">
        <f>-10.2541632901</f>
        <v>-10.254163290099999</v>
      </c>
      <c r="B170">
        <v>-4.2687279532</v>
      </c>
    </row>
    <row r="171" spans="1:2">
      <c r="A171" s="1">
        <f>-10.1090812137</f>
        <v>-10.1090812137</v>
      </c>
      <c r="B171">
        <v>-5.6764512640999998</v>
      </c>
    </row>
    <row r="172" spans="1:2">
      <c r="A172" s="1">
        <v>1.9062218352</v>
      </c>
      <c r="B172">
        <v>-9.1928212979000001</v>
      </c>
    </row>
    <row r="173" spans="1:2">
      <c r="A173" s="1">
        <v>3.9953928108999999</v>
      </c>
      <c r="B173">
        <v>3.545562307</v>
      </c>
    </row>
    <row r="174" spans="1:2">
      <c r="A174" s="1">
        <v>3.1456707492999998</v>
      </c>
      <c r="B174">
        <v>-9.6251432395999998</v>
      </c>
    </row>
    <row r="175" spans="1:2">
      <c r="A175" s="1">
        <v>4.6677397900999997</v>
      </c>
      <c r="B175">
        <v>4.0764712440000004</v>
      </c>
    </row>
    <row r="176" spans="1:2">
      <c r="A176" s="1">
        <v>0.63626707849999997</v>
      </c>
      <c r="B176">
        <v>-9.1059885973999997</v>
      </c>
    </row>
    <row r="177" spans="1:2">
      <c r="A177" s="1">
        <v>3.0199113400000002</v>
      </c>
      <c r="B177">
        <v>-10.211564213899999</v>
      </c>
    </row>
    <row r="178" spans="1:2">
      <c r="A178" s="1">
        <v>2.1982218964000002</v>
      </c>
      <c r="B178">
        <v>-8.2536913215999999</v>
      </c>
    </row>
    <row r="179" spans="1:2">
      <c r="A179" s="1">
        <v>4.7006683639000002</v>
      </c>
      <c r="B179">
        <v>4.0274422818</v>
      </c>
    </row>
    <row r="180" spans="1:2">
      <c r="A180" s="1">
        <f>-10.4958524467</f>
        <v>-10.495852446700001</v>
      </c>
      <c r="B180">
        <v>-5.6786645205999999</v>
      </c>
    </row>
    <row r="181" spans="1:2">
      <c r="A181" s="1">
        <v>3.9545698957000002</v>
      </c>
      <c r="B181">
        <v>2.8284543430000002</v>
      </c>
    </row>
    <row r="182" spans="1:2">
      <c r="A182" s="1">
        <v>3.7807242069</v>
      </c>
      <c r="B182">
        <v>4.2257996942</v>
      </c>
    </row>
    <row r="183" spans="1:2">
      <c r="A183" s="1">
        <v>2.9977225372</v>
      </c>
      <c r="B183">
        <v>-9.1741670589000002</v>
      </c>
    </row>
    <row r="184" spans="1:2">
      <c r="A184" s="1">
        <f>-11.6127057566</f>
        <v>-11.6127057566</v>
      </c>
      <c r="B184">
        <v>-5.5011436434999998</v>
      </c>
    </row>
    <row r="185" spans="1:2">
      <c r="A185" s="1">
        <v>2.6527778965</v>
      </c>
      <c r="B185">
        <v>4.5609614789000004</v>
      </c>
    </row>
    <row r="186" spans="1:2">
      <c r="A186" s="1">
        <v>2.8002720075999998</v>
      </c>
      <c r="B186">
        <v>-8.4359042672999998</v>
      </c>
    </row>
    <row r="187" spans="1:2">
      <c r="A187" s="1">
        <f>-9.5651247571</f>
        <v>-9.5651247570999995</v>
      </c>
      <c r="B187">
        <v>-3.4599145475999999</v>
      </c>
    </row>
    <row r="188" spans="1:2">
      <c r="A188" s="1">
        <v>2.7086764548</v>
      </c>
      <c r="B188">
        <v>-8.3591138242999996</v>
      </c>
    </row>
    <row r="189" spans="1:2">
      <c r="A189" s="1">
        <v>4.2097752791999996</v>
      </c>
      <c r="B189">
        <v>4.0664187179000004</v>
      </c>
    </row>
    <row r="190" spans="1:2">
      <c r="A190" s="1">
        <v>2.8426192446999998</v>
      </c>
      <c r="B190">
        <v>-10.6635268666</v>
      </c>
    </row>
    <row r="191" spans="1:2">
      <c r="A191" s="1">
        <v>3.7883380454000002</v>
      </c>
      <c r="B191">
        <v>-8.9106190078999994</v>
      </c>
    </row>
    <row r="192" spans="1:2">
      <c r="A192" s="1">
        <v>2.0580615250999998</v>
      </c>
      <c r="B192">
        <v>-9.9314355221999993</v>
      </c>
    </row>
    <row r="193" spans="1:2">
      <c r="A193" s="1">
        <v>2.7481011605000001</v>
      </c>
      <c r="B193">
        <v>-8.3497603357999992</v>
      </c>
    </row>
    <row r="194" spans="1:2">
      <c r="A194" s="1">
        <f>-10.1818913036</f>
        <v>-10.1818913036</v>
      </c>
      <c r="B194">
        <v>-4.3098582300999997</v>
      </c>
    </row>
    <row r="195" spans="1:2">
      <c r="A195" s="1">
        <v>4.5516670060999997</v>
      </c>
      <c r="B195">
        <v>3.3528695462</v>
      </c>
    </row>
    <row r="196" spans="1:2">
      <c r="A196" s="1">
        <v>4.4237723306000003</v>
      </c>
      <c r="B196">
        <v>1.9344983979000001</v>
      </c>
    </row>
    <row r="197" spans="1:2">
      <c r="A197" s="1">
        <v>3.2088615653999999</v>
      </c>
      <c r="B197">
        <v>-8.5802377861999997</v>
      </c>
    </row>
    <row r="198" spans="1:2">
      <c r="A198" s="1">
        <v>4.4088408959000001</v>
      </c>
      <c r="B198">
        <v>3.5853859741999998</v>
      </c>
    </row>
    <row r="199" spans="1:2">
      <c r="A199" s="1">
        <f>-12.169767632</f>
        <v>-12.169767631999999</v>
      </c>
      <c r="B199">
        <v>-4.1055605972000002</v>
      </c>
    </row>
    <row r="200" spans="1:2">
      <c r="A200" s="1">
        <v>3.3596964494999999</v>
      </c>
      <c r="B200">
        <v>-10.0806189271</v>
      </c>
    </row>
    <row r="201" spans="1:2">
      <c r="A201" s="1">
        <f>-8.7124967896</f>
        <v>-8.7124967895999994</v>
      </c>
      <c r="B201">
        <v>-2.4433934055000002</v>
      </c>
    </row>
    <row r="202" spans="1:2">
      <c r="A202" s="1">
        <v>3.4910319644999999</v>
      </c>
      <c r="B202">
        <v>-9.1816687572000006</v>
      </c>
    </row>
    <row r="203" spans="1:2">
      <c r="A203" s="1">
        <f>-10.2188342776</f>
        <v>-10.218834277599999</v>
      </c>
      <c r="B203">
        <v>-6.9757319430000004</v>
      </c>
    </row>
    <row r="204" spans="1:2">
      <c r="A204" s="1">
        <v>3.6510749886</v>
      </c>
      <c r="B204">
        <v>2.2024943297999999</v>
      </c>
    </row>
    <row r="205" spans="1:2">
      <c r="A205" s="1">
        <v>1.8876945933</v>
      </c>
      <c r="B205">
        <v>-11.8993769671</v>
      </c>
    </row>
    <row r="206" spans="1:2">
      <c r="A206" s="1">
        <v>6.4235249005000004</v>
      </c>
      <c r="B206">
        <v>3.1265257353</v>
      </c>
    </row>
    <row r="207" spans="1:2">
      <c r="A207" s="1">
        <v>2.6865986034999998</v>
      </c>
      <c r="B207">
        <v>-10.811325007700001</v>
      </c>
    </row>
    <row r="208" spans="1:2">
      <c r="A208" s="1">
        <v>3.6564284697999998</v>
      </c>
      <c r="B208">
        <v>3.0527415851000002</v>
      </c>
    </row>
    <row r="209" spans="1:2">
      <c r="A209" s="1">
        <f>-10.5136358092</f>
        <v>-10.5136358092</v>
      </c>
      <c r="B209">
        <v>-5.5618110574999999</v>
      </c>
    </row>
    <row r="210" spans="1:2">
      <c r="A210" s="1">
        <v>2.9022439426000002</v>
      </c>
      <c r="B210">
        <v>-11.1060322694</v>
      </c>
    </row>
    <row r="211" spans="1:2">
      <c r="A211" s="1">
        <v>2.5769645483999999</v>
      </c>
      <c r="B211">
        <v>3.4727891808</v>
      </c>
    </row>
    <row r="212" spans="1:2">
      <c r="A212" s="1">
        <f>-11.80088704</f>
        <v>-11.800887039999999</v>
      </c>
      <c r="B212">
        <v>-4.7469691992999996</v>
      </c>
    </row>
    <row r="213" spans="1:2">
      <c r="A213" s="1">
        <v>1.7338330657000001</v>
      </c>
      <c r="B213">
        <v>-8.5417050014000004</v>
      </c>
    </row>
    <row r="214" spans="1:2">
      <c r="A214" s="1">
        <f>-10.3803662301</f>
        <v>-10.3803662301</v>
      </c>
      <c r="B214">
        <v>-3.3525868442000002</v>
      </c>
    </row>
    <row r="215" spans="1:2">
      <c r="A215" s="1">
        <v>4.3864192751999997</v>
      </c>
      <c r="B215">
        <v>5.6180974859999999</v>
      </c>
    </row>
    <row r="216" spans="1:2">
      <c r="A216" s="1">
        <v>2.8278268664000001</v>
      </c>
      <c r="B216">
        <v>0.89658363659999996</v>
      </c>
    </row>
    <row r="217" spans="1:2">
      <c r="A217" s="1">
        <v>1.0670672301999999</v>
      </c>
      <c r="B217">
        <v>-7.6306123302</v>
      </c>
    </row>
    <row r="218" spans="1:2">
      <c r="A218" s="1">
        <f>-9.6707820569</f>
        <v>-9.6707820569000003</v>
      </c>
      <c r="B218">
        <v>-4.9561614832999998</v>
      </c>
    </row>
    <row r="219" spans="1:2">
      <c r="A219" s="1">
        <f>-10.4064956204</f>
        <v>-10.406495620399999</v>
      </c>
      <c r="B219">
        <v>-5.8626567996999999</v>
      </c>
    </row>
    <row r="220" spans="1:2">
      <c r="A220" s="1">
        <f>-11.5571098579</f>
        <v>-11.5571098579</v>
      </c>
      <c r="B220">
        <v>-4.4240926298999996</v>
      </c>
    </row>
    <row r="221" spans="1:2">
      <c r="A221" s="1">
        <v>3.3612710165999999</v>
      </c>
      <c r="B221">
        <v>3.3216291297999998</v>
      </c>
    </row>
    <row r="222" spans="1:2">
      <c r="A222" s="1">
        <f>-9.4853465938</f>
        <v>-9.4853465937999992</v>
      </c>
      <c r="B222">
        <v>-6.2355031699000003</v>
      </c>
    </row>
    <row r="223" spans="1:2">
      <c r="A223" s="1">
        <v>0.74945540300000002</v>
      </c>
      <c r="B223">
        <v>-9.1442918873999997</v>
      </c>
    </row>
    <row r="224" spans="1:2">
      <c r="A224" s="1">
        <v>3.4700325805999999</v>
      </c>
      <c r="B224">
        <v>-9.2257553773000005</v>
      </c>
    </row>
    <row r="225" spans="1:2">
      <c r="A225" s="1">
        <v>3.8560887733999998</v>
      </c>
      <c r="B225">
        <v>4.0882803601999997</v>
      </c>
    </row>
    <row r="226" spans="1:2">
      <c r="A226" s="1">
        <v>3.6317633497999999</v>
      </c>
      <c r="B226">
        <v>3.7965041931000001</v>
      </c>
    </row>
    <row r="227" spans="1:2">
      <c r="A227" s="1">
        <f>-9.6588692178</f>
        <v>-9.6588692177999995</v>
      </c>
      <c r="B227">
        <v>-4.6406020075000001</v>
      </c>
    </row>
    <row r="228" spans="1:2">
      <c r="A228" s="1">
        <v>5.6393136617000001</v>
      </c>
      <c r="B228">
        <v>3.9225210563999999</v>
      </c>
    </row>
    <row r="229" spans="1:2">
      <c r="A229" s="1">
        <f>-11.3298048758</f>
        <v>-11.329804875800001</v>
      </c>
      <c r="B229">
        <v>-4.5890236958999999</v>
      </c>
    </row>
    <row r="230" spans="1:2">
      <c r="A230" s="1">
        <v>2.5995469318</v>
      </c>
      <c r="B230">
        <v>3.5672574478999999</v>
      </c>
    </row>
    <row r="231" spans="1:2">
      <c r="A231" s="1">
        <f>-10.4056488975</f>
        <v>-10.405648897500001</v>
      </c>
      <c r="B231">
        <v>-5.4855856622000001</v>
      </c>
    </row>
    <row r="232" spans="1:2">
      <c r="A232" s="1">
        <f>-11.8871705527</f>
        <v>-11.887170552700001</v>
      </c>
      <c r="B232">
        <v>-5.2954328433000004</v>
      </c>
    </row>
    <row r="233" spans="1:2">
      <c r="A233" s="1">
        <v>2.669703728</v>
      </c>
      <c r="B233">
        <v>2.2070007133999998</v>
      </c>
    </row>
    <row r="234" spans="1:2">
      <c r="A234" s="1">
        <v>3.756502357</v>
      </c>
      <c r="B234">
        <v>-8.7080232154000008</v>
      </c>
    </row>
    <row r="235" spans="1:2">
      <c r="A235" s="1">
        <f>-11.6399595699</f>
        <v>-11.6399595699</v>
      </c>
      <c r="B235">
        <v>-3.5168082252000001</v>
      </c>
    </row>
    <row r="236" spans="1:2">
      <c r="A236" s="1">
        <v>2.3051069660999999</v>
      </c>
      <c r="B236">
        <v>-9.2156314265999999</v>
      </c>
    </row>
    <row r="237" spans="1:2">
      <c r="A237" s="1">
        <f>-10.6976342702</f>
        <v>-10.6976342702</v>
      </c>
      <c r="B237">
        <v>-4.0997822611999997</v>
      </c>
    </row>
    <row r="238" spans="1:2">
      <c r="A238" s="1">
        <v>1.4749579444000001</v>
      </c>
      <c r="B238">
        <v>-9.6105871107999992</v>
      </c>
    </row>
    <row r="239" spans="1:2">
      <c r="A239" s="1">
        <v>3.5058674889999999</v>
      </c>
      <c r="B239">
        <v>6.3774693483</v>
      </c>
    </row>
    <row r="240" spans="1:2">
      <c r="A240" s="1">
        <v>2.4610037889999998</v>
      </c>
      <c r="B240">
        <v>3.4691782473999999</v>
      </c>
    </row>
    <row r="241" spans="1:2">
      <c r="A241" s="1">
        <v>1.9169144563</v>
      </c>
      <c r="B241">
        <v>-8.7931477698999991</v>
      </c>
    </row>
    <row r="242" spans="1:2">
      <c r="A242" s="1">
        <v>3.4977970816999999</v>
      </c>
      <c r="B242">
        <v>2.0391906445000001</v>
      </c>
    </row>
    <row r="243" spans="1:2">
      <c r="A243" s="1">
        <v>4.6599544849000001</v>
      </c>
      <c r="B243">
        <v>4.0884619544999996</v>
      </c>
    </row>
    <row r="244" spans="1:2">
      <c r="A244" s="1">
        <f>-10.479692243</f>
        <v>-10.479692243000001</v>
      </c>
      <c r="B244">
        <v>-4.3628965567</v>
      </c>
    </row>
    <row r="245" spans="1:2">
      <c r="A245" s="1">
        <f>-10.9231044697</f>
        <v>-10.9231044697</v>
      </c>
      <c r="B245">
        <v>-6.8190960370999996</v>
      </c>
    </row>
    <row r="246" spans="1:2">
      <c r="A246" s="1">
        <f>-9.0130960139</f>
        <v>-9.0130960139000003</v>
      </c>
      <c r="B246">
        <v>-6.3556411245</v>
      </c>
    </row>
    <row r="247" spans="1:2">
      <c r="A247" s="1">
        <v>2.4134014135999999</v>
      </c>
      <c r="B247">
        <v>-9.5733452883000005</v>
      </c>
    </row>
    <row r="248" spans="1:2">
      <c r="A248" s="1">
        <v>4.5004881190999999</v>
      </c>
      <c r="B248">
        <v>4.5046456491000004</v>
      </c>
    </row>
    <row r="249" spans="1:2">
      <c r="A249" s="1">
        <f>-11.8347213644</f>
        <v>-11.8347213644</v>
      </c>
      <c r="B249">
        <v>-4.5578687591999998</v>
      </c>
    </row>
    <row r="250" spans="1:2">
      <c r="A250" s="1">
        <v>1.83351098</v>
      </c>
      <c r="B250">
        <v>-11.043112562099999</v>
      </c>
    </row>
    <row r="251" spans="1:2">
      <c r="A251" s="1">
        <v>5.1257796966000004</v>
      </c>
      <c r="B251">
        <v>3.0541053056999998</v>
      </c>
    </row>
    <row r="252" spans="1:2">
      <c r="A252" s="1">
        <v>1.993071104</v>
      </c>
      <c r="B252">
        <v>3.0568131968999999</v>
      </c>
    </row>
    <row r="253" spans="1:2">
      <c r="A253" s="1">
        <v>1.8973604432</v>
      </c>
      <c r="B253">
        <v>-8.0214071286999999</v>
      </c>
    </row>
    <row r="254" spans="1:2">
      <c r="A254" s="1">
        <v>1.5284941404000001</v>
      </c>
      <c r="B254">
        <v>-8.5902701647999997</v>
      </c>
    </row>
    <row r="255" spans="1:2">
      <c r="A255" s="1">
        <v>2.5354051544999998</v>
      </c>
      <c r="B255">
        <v>1.4598294736999999</v>
      </c>
    </row>
    <row r="256" spans="1:2">
      <c r="A256" s="1">
        <f>-11.2461949472</f>
        <v>-11.246194947199999</v>
      </c>
      <c r="B256">
        <v>-4.3474852150999999</v>
      </c>
    </row>
    <row r="257" spans="1:2">
      <c r="A257" s="1">
        <v>2.8205536279999999</v>
      </c>
      <c r="B257">
        <v>5.0589090075999996</v>
      </c>
    </row>
    <row r="258" spans="1:2">
      <c r="A258" s="1">
        <f>-9.3562773772</f>
        <v>-9.3562773771999996</v>
      </c>
      <c r="B258">
        <v>-4.1224186028999998</v>
      </c>
    </row>
    <row r="259" spans="1:2">
      <c r="A259" s="1">
        <v>2.8029306296000001</v>
      </c>
      <c r="B259">
        <v>3.6668016456000001</v>
      </c>
    </row>
    <row r="260" spans="1:2">
      <c r="A260" s="1">
        <v>2.7301102273</v>
      </c>
      <c r="B260">
        <v>4.4561314226000004</v>
      </c>
    </row>
    <row r="261" spans="1:2">
      <c r="A261" s="1">
        <f>-10.9719994277</f>
        <v>-10.9719994277</v>
      </c>
      <c r="B261">
        <v>-3.7625925693000002</v>
      </c>
    </row>
    <row r="262" spans="1:2">
      <c r="A262" s="1">
        <v>0.8855527312</v>
      </c>
      <c r="B262">
        <v>-9.9367951400999992</v>
      </c>
    </row>
    <row r="263" spans="1:2">
      <c r="A263" s="1">
        <v>2.7799537312</v>
      </c>
      <c r="B263">
        <v>4.7836340862000002</v>
      </c>
    </row>
    <row r="264" spans="1:2">
      <c r="A264" s="1">
        <v>2.4519547965999999</v>
      </c>
      <c r="B264">
        <v>-7.4472982273000001</v>
      </c>
    </row>
    <row r="265" spans="1:2">
      <c r="A265" s="1">
        <v>1.1575875536</v>
      </c>
      <c r="B265">
        <v>-9.7870674901000001</v>
      </c>
    </row>
    <row r="266" spans="1:2">
      <c r="A266" s="1">
        <f>-10.6038402419</f>
        <v>-10.6038402419</v>
      </c>
      <c r="B266">
        <v>-5.1765031474000001</v>
      </c>
    </row>
    <row r="267" spans="1:2">
      <c r="A267" s="1">
        <f>-10.7465282925</f>
        <v>-10.746528292500001</v>
      </c>
      <c r="B267">
        <v>-5.9314667475</v>
      </c>
    </row>
    <row r="268" spans="1:2">
      <c r="A268" s="1">
        <v>2.6515126622</v>
      </c>
      <c r="B268">
        <v>2.5674469811999998</v>
      </c>
    </row>
    <row r="269" spans="1:2">
      <c r="A269" s="1">
        <f>-10.9433630464</f>
        <v>-10.9433630464</v>
      </c>
      <c r="B269">
        <v>-5.7303720555000002</v>
      </c>
    </row>
    <row r="270" spans="1:2">
      <c r="A270" s="1">
        <f>-10.1385024827</f>
        <v>-10.1385024827</v>
      </c>
      <c r="B270">
        <v>-4.7411552837000004</v>
      </c>
    </row>
    <row r="271" spans="1:2">
      <c r="A271" s="1">
        <v>2.5491578781999999</v>
      </c>
      <c r="B271">
        <v>-8.6870111579000007</v>
      </c>
    </row>
    <row r="272" spans="1:2">
      <c r="A272" s="1">
        <f>-10.4545495426</f>
        <v>-10.454549542600001</v>
      </c>
      <c r="B272">
        <v>-5.2464965855000001</v>
      </c>
    </row>
    <row r="273" spans="1:2">
      <c r="A273" s="1">
        <f>-9.5618174677</f>
        <v>-9.5618174676999992</v>
      </c>
      <c r="B273">
        <v>-5.7054080997999996</v>
      </c>
    </row>
    <row r="274" spans="1:2">
      <c r="A274" s="1">
        <v>2.5697194616000001</v>
      </c>
      <c r="B274">
        <v>-8.2116374032999992</v>
      </c>
    </row>
    <row r="275" spans="1:2">
      <c r="A275" s="1">
        <v>4.4457848515</v>
      </c>
      <c r="B275">
        <v>1.8338317581000001</v>
      </c>
    </row>
    <row r="276" spans="1:2">
      <c r="A276" s="1">
        <v>2.5270716393999999</v>
      </c>
      <c r="B276">
        <v>-10.635375958299999</v>
      </c>
    </row>
    <row r="277" spans="1:2">
      <c r="A277" s="1">
        <v>4.0754745218000004</v>
      </c>
      <c r="B277">
        <v>4.6339057776999999</v>
      </c>
    </row>
    <row r="278" spans="1:2">
      <c r="A278" s="1">
        <f>-9.9615332082</f>
        <v>-9.9615332082000005</v>
      </c>
      <c r="B278">
        <v>-4.6678873031999997</v>
      </c>
    </row>
    <row r="279" spans="1:2">
      <c r="A279" s="1">
        <v>2.900317861</v>
      </c>
      <c r="B279">
        <v>4.6275826797999997</v>
      </c>
    </row>
    <row r="280" spans="1:2">
      <c r="A280" s="1">
        <f>-10.243739214</f>
        <v>-10.243739214</v>
      </c>
      <c r="B280">
        <v>-5.4463211336999997</v>
      </c>
    </row>
    <row r="281" spans="1:2">
      <c r="A281" s="1">
        <f>-10.188030251</f>
        <v>-10.188030251000001</v>
      </c>
      <c r="B281">
        <v>-3.0861774734999998</v>
      </c>
    </row>
    <row r="282" spans="1:2">
      <c r="A282" s="1">
        <v>3.9331642523000001</v>
      </c>
      <c r="B282">
        <v>2.0873417716999998</v>
      </c>
    </row>
    <row r="283" spans="1:2">
      <c r="A283" s="1">
        <v>2.1867418137999999</v>
      </c>
      <c r="B283">
        <v>1.7841523158000001</v>
      </c>
    </row>
    <row r="284" spans="1:2">
      <c r="A284" s="1">
        <v>1.1550450324999999</v>
      </c>
      <c r="B284">
        <v>-7.7215233685999998</v>
      </c>
    </row>
    <row r="285" spans="1:2">
      <c r="A285" s="1">
        <v>2.8289018714999998</v>
      </c>
      <c r="B285">
        <v>1.3107393962</v>
      </c>
    </row>
    <row r="286" spans="1:2">
      <c r="A286" s="1">
        <v>1.545912401</v>
      </c>
      <c r="B286">
        <v>-8.2178810263000006</v>
      </c>
    </row>
    <row r="287" spans="1:2">
      <c r="A287" s="1">
        <v>3.6196914712999999</v>
      </c>
      <c r="B287">
        <v>-10.1332939276</v>
      </c>
    </row>
    <row r="288" spans="1:2">
      <c r="A288" s="1">
        <f>-10.6439922006</f>
        <v>-10.6439922006</v>
      </c>
      <c r="B288">
        <v>-4.2241855264000003</v>
      </c>
    </row>
    <row r="289" spans="1:2">
      <c r="A289" s="1">
        <v>1.6227530476000001</v>
      </c>
      <c r="B289">
        <v>-8.1147835357999991</v>
      </c>
    </row>
    <row r="290" spans="1:2">
      <c r="A290" s="1">
        <v>2.0249132268999999</v>
      </c>
      <c r="B290">
        <v>2.2009881539</v>
      </c>
    </row>
    <row r="291" spans="1:2">
      <c r="A291" s="1">
        <f>-9.6094447055</f>
        <v>-9.6094447054999996</v>
      </c>
      <c r="B291">
        <v>-2.7339294860000001</v>
      </c>
    </row>
    <row r="292" spans="1:2">
      <c r="A292" s="1">
        <v>2.6554850884999999</v>
      </c>
      <c r="B292">
        <v>4.1012493763000002</v>
      </c>
    </row>
    <row r="293" spans="1:2">
      <c r="A293" s="1">
        <f>-9.9488221375</f>
        <v>-9.9488221375000006</v>
      </c>
      <c r="B293">
        <v>-4.7035620398000004</v>
      </c>
    </row>
    <row r="294" spans="1:2">
      <c r="A294" s="1">
        <v>2.9907910382999998</v>
      </c>
      <c r="B294">
        <v>3.9317420887000001</v>
      </c>
    </row>
    <row r="295" spans="1:2">
      <c r="A295" s="1">
        <v>0.66283952420000003</v>
      </c>
      <c r="B295">
        <v>-9.2606640502000008</v>
      </c>
    </row>
    <row r="296" spans="1:2">
      <c r="A296" s="1">
        <v>2.4411922887999999</v>
      </c>
      <c r="B296">
        <v>-8.4295946404999995</v>
      </c>
    </row>
    <row r="297" spans="1:2">
      <c r="A297" s="1">
        <v>1.1524779596000001</v>
      </c>
      <c r="B297">
        <v>-8.7429210248999993</v>
      </c>
    </row>
    <row r="298" spans="1:2">
      <c r="A298" s="1">
        <f>-10.3740622927</f>
        <v>-10.3740622927</v>
      </c>
      <c r="B298">
        <v>-5.3826287857999997</v>
      </c>
    </row>
    <row r="299" spans="1:2">
      <c r="A299" s="1">
        <f>-10.2393299595</f>
        <v>-10.239329959499999</v>
      </c>
      <c r="B299">
        <v>-4.0898346807000001</v>
      </c>
    </row>
    <row r="300" spans="1:2">
      <c r="A300" s="1">
        <v>3.1154180650000001</v>
      </c>
      <c r="B300">
        <v>-10.0019698437</v>
      </c>
    </row>
    <row r="301" spans="1:2">
      <c r="A301" s="1">
        <v>3.8225382986000001</v>
      </c>
      <c r="B301">
        <v>2.0046411684000001</v>
      </c>
    </row>
    <row r="302" spans="1:2">
      <c r="A302" s="1">
        <f>-11.3663282554</f>
        <v>-11.366328255399999</v>
      </c>
      <c r="B302">
        <v>-3.3595470049</v>
      </c>
    </row>
    <row r="303" spans="1:2">
      <c r="A303" s="1">
        <v>2.2669848134000001</v>
      </c>
      <c r="B303">
        <v>4.0221813479000001</v>
      </c>
    </row>
    <row r="304" spans="1:2">
      <c r="A304" s="1">
        <v>4.0632329259000004</v>
      </c>
      <c r="B304">
        <v>2.3603060500000002</v>
      </c>
    </row>
    <row r="305" spans="1:2">
      <c r="A305" s="1">
        <v>2.8633184185</v>
      </c>
      <c r="B305">
        <v>-8.3535792230000006</v>
      </c>
    </row>
    <row r="306" spans="1:2">
      <c r="A306" s="1">
        <f>-10.8283745</f>
        <v>-10.828374500000001</v>
      </c>
      <c r="B306">
        <v>-6.1919947534000004</v>
      </c>
    </row>
    <row r="307" spans="1:2">
      <c r="A307" s="1">
        <f>-10.3732310546</f>
        <v>-10.3732310546</v>
      </c>
      <c r="B307">
        <v>-3.5954521502999999</v>
      </c>
    </row>
    <row r="308" spans="1:2">
      <c r="A308" s="1">
        <v>2.0390366949000001</v>
      </c>
      <c r="B308">
        <v>-8.2620463351000009</v>
      </c>
    </row>
    <row r="309" spans="1:2">
      <c r="A309" s="1">
        <f>-10.6294191853</f>
        <v>-10.6294191853</v>
      </c>
      <c r="B309">
        <v>-4.1744978156999997</v>
      </c>
    </row>
    <row r="310" spans="1:2">
      <c r="A310" s="1">
        <f>-9.1023907785</f>
        <v>-9.1023907785000002</v>
      </c>
      <c r="B310">
        <v>-5.9887959583999999</v>
      </c>
    </row>
    <row r="311" spans="1:2">
      <c r="A311" s="1">
        <v>2.5628872980000001</v>
      </c>
      <c r="B311">
        <v>-9.7329346028000003</v>
      </c>
    </row>
    <row r="312" spans="1:2">
      <c r="A312" s="1">
        <v>1.5628998864999999</v>
      </c>
      <c r="B312">
        <v>1.8832991495</v>
      </c>
    </row>
    <row r="313" spans="1:2">
      <c r="A313" s="1">
        <v>4.0061150041999998</v>
      </c>
      <c r="B313">
        <v>1.8290224579000001</v>
      </c>
    </row>
    <row r="314" spans="1:2">
      <c r="A314" s="1">
        <v>1.6375781620000001</v>
      </c>
      <c r="B314">
        <v>-8.8109023045000008</v>
      </c>
    </row>
    <row r="315" spans="1:2">
      <c r="A315" s="1">
        <f>-10.4168365094</f>
        <v>-10.416836509399999</v>
      </c>
      <c r="B315">
        <v>-5.0211638863000001</v>
      </c>
    </row>
    <row r="316" spans="1:2">
      <c r="A316" s="1">
        <f>-10.9954656526</f>
        <v>-10.9954656526</v>
      </c>
      <c r="B316">
        <v>-5.8848365040999999</v>
      </c>
    </row>
    <row r="317" spans="1:2">
      <c r="A317" s="1">
        <f>-9.8291744213</f>
        <v>-9.8291744212999994</v>
      </c>
      <c r="B317">
        <v>-5.2481314545000002</v>
      </c>
    </row>
    <row r="318" spans="1:2">
      <c r="A318" s="1">
        <v>4.2214962349</v>
      </c>
      <c r="B318">
        <v>3.6522353003000001</v>
      </c>
    </row>
    <row r="319" spans="1:2">
      <c r="A319" s="1">
        <f>-9.4747958063</f>
        <v>-9.4747958062999995</v>
      </c>
      <c r="B319">
        <v>-5.5966725991999997</v>
      </c>
    </row>
    <row r="320" spans="1:2">
      <c r="A320" s="1">
        <v>2.0747676687999999</v>
      </c>
      <c r="B320">
        <v>-10.048749796699999</v>
      </c>
    </row>
    <row r="321" spans="1:2">
      <c r="A321" s="1">
        <f>-11.3416710476</f>
        <v>-11.3416710476</v>
      </c>
      <c r="B321">
        <v>-5.6273038006</v>
      </c>
    </row>
    <row r="322" spans="1:2">
      <c r="A322" s="1">
        <f>-8.6678537005</f>
        <v>-8.6678537005000003</v>
      </c>
      <c r="B322">
        <v>-6.3598684166000004</v>
      </c>
    </row>
    <row r="323" spans="1:2">
      <c r="A323" s="1">
        <v>2.6390579280000002</v>
      </c>
      <c r="B323">
        <v>4.5645077549000002</v>
      </c>
    </row>
    <row r="324" spans="1:2">
      <c r="A324" s="1">
        <v>4.7895437240999996</v>
      </c>
      <c r="B324">
        <v>2.9968359024</v>
      </c>
    </row>
    <row r="325" spans="1:2">
      <c r="A325" s="1">
        <f>-11.9506408589</f>
        <v>-11.9506408589</v>
      </c>
      <c r="B325">
        <v>-4.7732880788000003</v>
      </c>
    </row>
    <row r="326" spans="1:2">
      <c r="A326" s="1">
        <f>-7.2171830367</f>
        <v>-7.2171830366999998</v>
      </c>
      <c r="B326">
        <v>-4.0113818120999998</v>
      </c>
    </row>
    <row r="327" spans="1:2">
      <c r="A327" s="1">
        <f>-10.8092159565</f>
        <v>-10.809215956499999</v>
      </c>
      <c r="B327">
        <v>-4.8460580818999999</v>
      </c>
    </row>
    <row r="328" spans="1:2">
      <c r="A328" s="1">
        <v>1.619418748</v>
      </c>
      <c r="B328">
        <v>4.2990809954999998</v>
      </c>
    </row>
    <row r="329" spans="1:2">
      <c r="A329" s="1">
        <v>2.8195389150999999</v>
      </c>
      <c r="B329">
        <v>-9.7865709489999997</v>
      </c>
    </row>
    <row r="330" spans="1:2">
      <c r="A330" s="1">
        <v>3.250455476</v>
      </c>
      <c r="B330">
        <v>2.7494128883000002</v>
      </c>
    </row>
    <row r="331" spans="1:2">
      <c r="A331" s="1">
        <v>3.0523341821000001</v>
      </c>
      <c r="B331">
        <v>-8.8244253184999994</v>
      </c>
    </row>
    <row r="332" spans="1:2">
      <c r="A332" s="1">
        <f>-8.3638610223</f>
        <v>-8.3638610223000001</v>
      </c>
      <c r="B332">
        <v>-5.1886190129000003</v>
      </c>
    </row>
    <row r="333" spans="1:2">
      <c r="A333" s="1">
        <f>-9.839082618</f>
        <v>-9.8390826180000008</v>
      </c>
      <c r="B333">
        <v>-3.9282929272999998</v>
      </c>
    </row>
    <row r="334" spans="1:2">
      <c r="A334" s="1">
        <v>2.4745932366000001</v>
      </c>
      <c r="B334">
        <v>3.7524868213999998</v>
      </c>
    </row>
    <row r="335" spans="1:2">
      <c r="A335" s="1">
        <v>2.2676429251000001</v>
      </c>
      <c r="B335">
        <v>2.1540517132999999</v>
      </c>
    </row>
    <row r="336" spans="1:2">
      <c r="A336" s="1">
        <v>1.6644954433000001</v>
      </c>
      <c r="B336">
        <v>-9.8683430825999991</v>
      </c>
    </row>
    <row r="337" spans="1:2">
      <c r="A337" s="1">
        <f>-9.8396705016</f>
        <v>-9.8396705016000006</v>
      </c>
      <c r="B337">
        <v>-4.8936756954999998</v>
      </c>
    </row>
    <row r="338" spans="1:2">
      <c r="A338" s="1">
        <f>-9.9973260489</f>
        <v>-9.9973260488999998</v>
      </c>
      <c r="B338">
        <v>-6.4530062815000004</v>
      </c>
    </row>
    <row r="339" spans="1:2">
      <c r="A339" s="1">
        <f>-12.0704362073</f>
        <v>-12.0704362073</v>
      </c>
      <c r="B339">
        <v>-6.5307764784</v>
      </c>
    </row>
    <row r="340" spans="1:2">
      <c r="A340" s="1">
        <v>2.0677429850000002</v>
      </c>
      <c r="B340">
        <v>2.9925903629000001</v>
      </c>
    </row>
    <row r="341" spans="1:2">
      <c r="A341" s="1">
        <v>3.144460209</v>
      </c>
      <c r="B341">
        <v>1.8615116270000001</v>
      </c>
    </row>
    <row r="342" spans="1:2">
      <c r="A342" s="1">
        <v>1.7100883392999999</v>
      </c>
      <c r="B342">
        <v>-8.8052831694000009</v>
      </c>
    </row>
    <row r="343" spans="1:2">
      <c r="A343" s="1">
        <f>-8.2195524525</f>
        <v>-8.2195524525000003</v>
      </c>
      <c r="B343">
        <v>-5.0847374168000004</v>
      </c>
    </row>
    <row r="344" spans="1:2">
      <c r="A344" s="1">
        <v>3.3739839899000001</v>
      </c>
      <c r="B344">
        <v>3.7912051139999998</v>
      </c>
    </row>
    <row r="345" spans="1:2">
      <c r="A345" s="1">
        <v>3.4598784536</v>
      </c>
      <c r="B345">
        <v>3.1743733599000001</v>
      </c>
    </row>
    <row r="346" spans="1:2">
      <c r="A346" s="1">
        <v>5.1355054100000004</v>
      </c>
      <c r="B346">
        <v>-8.4198348661000004</v>
      </c>
    </row>
    <row r="347" spans="1:2">
      <c r="A347" s="1">
        <v>4.8352582342000003</v>
      </c>
      <c r="B347">
        <v>2.7508003418000002</v>
      </c>
    </row>
    <row r="348" spans="1:2">
      <c r="A348" s="1">
        <f>-10.417918555</f>
        <v>-10.417918555</v>
      </c>
      <c r="B348">
        <v>-6.5117241372999999</v>
      </c>
    </row>
    <row r="349" spans="1:2">
      <c r="A349" s="1">
        <f>-10.3440004442</f>
        <v>-10.344000444200001</v>
      </c>
      <c r="B349">
        <v>-3.4779957737</v>
      </c>
    </row>
    <row r="350" spans="1:2">
      <c r="A350" s="1">
        <v>1.5276898175</v>
      </c>
      <c r="B350">
        <v>-10.5643476489</v>
      </c>
    </row>
    <row r="351" spans="1:2">
      <c r="A351" s="1">
        <f>-8.5119997237</f>
        <v>-8.5119997237000007</v>
      </c>
      <c r="B351">
        <v>-3.9370572417999998</v>
      </c>
    </row>
    <row r="352" spans="1:2">
      <c r="A352" s="1">
        <f>-9.4337819722</f>
        <v>-9.4337819722000003</v>
      </c>
      <c r="B352">
        <v>-5.3267117289000003</v>
      </c>
    </row>
    <row r="353" spans="1:2">
      <c r="A353" s="1">
        <v>5.2169460890000003</v>
      </c>
      <c r="B353">
        <v>4.7952027391999996</v>
      </c>
    </row>
    <row r="354" spans="1:2">
      <c r="A354" s="1">
        <v>2.8566549436000002</v>
      </c>
      <c r="B354">
        <v>-10.315119771399999</v>
      </c>
    </row>
    <row r="355" spans="1:2">
      <c r="A355" s="1">
        <f>-9.9927469269</f>
        <v>-9.9927469269000007</v>
      </c>
      <c r="B355">
        <v>-6.6225796126000001</v>
      </c>
    </row>
    <row r="356" spans="1:2">
      <c r="A356" s="1">
        <v>3.5118694026999999</v>
      </c>
      <c r="B356">
        <v>3.7355948210999999</v>
      </c>
    </row>
    <row r="357" spans="1:2">
      <c r="A357" s="1">
        <f>-9.4728823413</f>
        <v>-9.4728823413000001</v>
      </c>
      <c r="B357">
        <v>-4.9338839893999999</v>
      </c>
    </row>
    <row r="358" spans="1:2">
      <c r="A358" s="1">
        <f>-9.3468824224</f>
        <v>-9.3468824224000002</v>
      </c>
      <c r="B358">
        <v>-3.4244883247</v>
      </c>
    </row>
    <row r="359" spans="1:2">
      <c r="A359" s="1">
        <v>5.2732948538000004</v>
      </c>
      <c r="B359">
        <v>2.9591334055999998</v>
      </c>
    </row>
    <row r="360" spans="1:2">
      <c r="A360" s="1">
        <v>5.3162669485</v>
      </c>
      <c r="B360">
        <v>4.9422637488000003</v>
      </c>
    </row>
    <row r="361" spans="1:2">
      <c r="A361" s="1">
        <v>2.7786006751999999</v>
      </c>
      <c r="B361">
        <v>-10.0860637817</v>
      </c>
    </row>
    <row r="362" spans="1:2">
      <c r="A362" s="1">
        <v>3.7877580198</v>
      </c>
      <c r="B362">
        <v>2.9996712363000002</v>
      </c>
    </row>
    <row r="363" spans="1:2">
      <c r="A363" s="1">
        <v>3.9751713833000002</v>
      </c>
      <c r="B363">
        <v>2.5686654608000001</v>
      </c>
    </row>
    <row r="364" spans="1:2">
      <c r="A364" s="1">
        <f>-12.1980842815</f>
        <v>-12.1980842815</v>
      </c>
      <c r="B364">
        <v>-4.4406883875999998</v>
      </c>
    </row>
    <row r="365" spans="1:2">
      <c r="A365" s="1">
        <v>3.3008631763</v>
      </c>
      <c r="B365">
        <v>-9.8243640563000003</v>
      </c>
    </row>
    <row r="366" spans="1:2">
      <c r="A366" s="1">
        <f>-9.8726679429</f>
        <v>-9.8726679428999997</v>
      </c>
      <c r="B366">
        <v>-6.6150606987999998</v>
      </c>
    </row>
    <row r="367" spans="1:2">
      <c r="A367" s="1">
        <v>2.7205959381000002</v>
      </c>
      <c r="B367">
        <v>-8.8396478342999991</v>
      </c>
    </row>
    <row r="368" spans="1:2">
      <c r="A368" s="1">
        <v>2.3918889721999999</v>
      </c>
      <c r="B368">
        <v>-7.8286473599999997</v>
      </c>
    </row>
    <row r="369" spans="1:2">
      <c r="A369" s="1">
        <v>3.4597556100000002</v>
      </c>
      <c r="B369">
        <v>2.8125804273999999</v>
      </c>
    </row>
    <row r="370" spans="1:2">
      <c r="A370" s="1">
        <f>-9.8571607403</f>
        <v>-9.8571607402999994</v>
      </c>
      <c r="B370">
        <v>-3.1636609548000001</v>
      </c>
    </row>
    <row r="371" spans="1:2">
      <c r="A371" s="1">
        <v>3.9702822854000002</v>
      </c>
      <c r="B371">
        <v>4.1991877443999996</v>
      </c>
    </row>
    <row r="372" spans="1:2">
      <c r="A372" s="1">
        <f>-12.3109263386</f>
        <v>-12.3109263386</v>
      </c>
      <c r="B372">
        <v>-5.9633579794999996</v>
      </c>
    </row>
    <row r="373" spans="1:2">
      <c r="A373" s="1">
        <f>-10.6836474452</f>
        <v>-10.6836474452</v>
      </c>
      <c r="B373">
        <v>-3.9572262545000001</v>
      </c>
    </row>
    <row r="374" spans="1:2">
      <c r="A374" s="1">
        <v>3.408522413</v>
      </c>
      <c r="B374">
        <v>1.8233482156</v>
      </c>
    </row>
    <row r="375" spans="1:2">
      <c r="A375" s="1">
        <v>3.9473940109000001</v>
      </c>
      <c r="B375">
        <v>1.1123577953999999</v>
      </c>
    </row>
    <row r="376" spans="1:2">
      <c r="A376" s="1">
        <f>-9.2731032636</f>
        <v>-9.2731032635999995</v>
      </c>
      <c r="B376">
        <v>-4.7919241346000003</v>
      </c>
    </row>
    <row r="377" spans="1:2">
      <c r="A377" s="1">
        <v>3.3663432918999998</v>
      </c>
      <c r="B377">
        <v>-10.5639432572</v>
      </c>
    </row>
    <row r="378" spans="1:2">
      <c r="A378" s="1">
        <v>2.6275321764999999</v>
      </c>
      <c r="B378">
        <v>2.6960897943000002</v>
      </c>
    </row>
    <row r="379" spans="1:2">
      <c r="A379" s="1">
        <v>2.8684341646</v>
      </c>
      <c r="B379">
        <v>3.1404059666999999</v>
      </c>
    </row>
    <row r="380" spans="1:2">
      <c r="A380" s="1">
        <v>3.9496848021000002</v>
      </c>
      <c r="B380">
        <v>2.6720159732000002</v>
      </c>
    </row>
    <row r="381" spans="1:2">
      <c r="A381" s="1">
        <v>2.9216411781999998</v>
      </c>
      <c r="B381">
        <v>-8.9972651881000001</v>
      </c>
    </row>
    <row r="382" spans="1:2">
      <c r="A382" s="1">
        <f>-11.3640682435</f>
        <v>-11.3640682435</v>
      </c>
      <c r="B382">
        <v>-5.1839732434999997</v>
      </c>
    </row>
    <row r="383" spans="1:2">
      <c r="A383" s="1">
        <v>2.7392291548999999</v>
      </c>
      <c r="B383">
        <v>-9.9207833691000005</v>
      </c>
    </row>
    <row r="384" spans="1:2">
      <c r="A384" s="1">
        <f>-10.4702695662</f>
        <v>-10.470269566200001</v>
      </c>
      <c r="B384">
        <v>-4.0814029235999998</v>
      </c>
    </row>
    <row r="385" spans="1:2">
      <c r="A385" s="1">
        <f>-10.7222143224</f>
        <v>-10.722214322399999</v>
      </c>
      <c r="B385">
        <v>-5.2629609668999997</v>
      </c>
    </row>
    <row r="386" spans="1:2">
      <c r="A386" s="1">
        <f>-9.2330749915</f>
        <v>-9.2330749915000006</v>
      </c>
      <c r="B386">
        <v>-1.9654269216</v>
      </c>
    </row>
    <row r="387" spans="1:2">
      <c r="A387" s="1">
        <f>-10.3042429136</f>
        <v>-10.3042429136</v>
      </c>
      <c r="B387">
        <v>-3.4765905814</v>
      </c>
    </row>
    <row r="388" spans="1:2">
      <c r="A388" s="1">
        <v>2.8612889359000002</v>
      </c>
      <c r="B388">
        <v>-8.9554693943999997</v>
      </c>
    </row>
    <row r="389" spans="1:2">
      <c r="A389" s="1">
        <f>-11.2664127504</f>
        <v>-11.266412750400001</v>
      </c>
      <c r="B389">
        <v>-4.5837478969000003</v>
      </c>
    </row>
    <row r="390" spans="1:2">
      <c r="A390" s="1">
        <f>-10.6516850618</f>
        <v>-10.6516850618</v>
      </c>
      <c r="B390">
        <v>-3.9926439724999998</v>
      </c>
    </row>
    <row r="391" spans="1:2">
      <c r="A391" s="1">
        <v>2.5864717445999998</v>
      </c>
      <c r="B391">
        <v>5.4857508046000003</v>
      </c>
    </row>
    <row r="392" spans="1:2">
      <c r="A392" s="1">
        <f>-12.3183458881</f>
        <v>-12.3183458881</v>
      </c>
      <c r="B392">
        <v>-4.9492104814999998</v>
      </c>
    </row>
    <row r="393" spans="1:2">
      <c r="A393" s="1">
        <f>-10.5539878883</f>
        <v>-10.5539878883</v>
      </c>
      <c r="B393">
        <v>-4.6384004986000003</v>
      </c>
    </row>
    <row r="394" spans="1:2">
      <c r="A394" s="1">
        <v>2.6454991213999999</v>
      </c>
      <c r="B394">
        <v>4.4931246244</v>
      </c>
    </row>
    <row r="395" spans="1:2">
      <c r="A395" s="1">
        <v>4.6155619627000002</v>
      </c>
      <c r="B395">
        <v>2.4769282365</v>
      </c>
    </row>
    <row r="396" spans="1:2">
      <c r="A396" s="1">
        <f>-10.82007384</f>
        <v>-10.820073839999999</v>
      </c>
      <c r="B396">
        <v>-4.882387359</v>
      </c>
    </row>
    <row r="397" spans="1:2">
      <c r="A397" s="1">
        <v>4.9491002684999996</v>
      </c>
      <c r="B397">
        <v>2.951113635</v>
      </c>
    </row>
    <row r="398" spans="1:2">
      <c r="A398" s="1">
        <v>4.4916718869999999</v>
      </c>
      <c r="B398">
        <v>2.6563412648</v>
      </c>
    </row>
    <row r="399" spans="1:2">
      <c r="A399" s="1">
        <f>-11.4057281707</f>
        <v>-11.4057281707</v>
      </c>
      <c r="B399">
        <v>-4.1482075683000001</v>
      </c>
    </row>
    <row r="400" spans="1:2">
      <c r="A400" s="1">
        <v>2.8069737745999999</v>
      </c>
      <c r="B400">
        <v>4.8508182782000002</v>
      </c>
    </row>
    <row r="401" spans="1:2">
      <c r="A401" s="1">
        <f>-10.0685351475</f>
        <v>-10.0685351475</v>
      </c>
      <c r="B401">
        <v>-4.2226559409000002</v>
      </c>
    </row>
    <row r="402" spans="1:2">
      <c r="A402" s="1">
        <v>1.8836565558</v>
      </c>
      <c r="B402">
        <v>-8.6549150830000006</v>
      </c>
    </row>
    <row r="403" spans="1:2">
      <c r="A403" s="1">
        <f>-8.5032683093</f>
        <v>-8.5032683092999992</v>
      </c>
      <c r="B403">
        <v>-6.7772594382999998</v>
      </c>
    </row>
    <row r="404" spans="1:2">
      <c r="A404" s="1">
        <v>2.7594437994000001</v>
      </c>
      <c r="B404">
        <v>-9.4933852071999993</v>
      </c>
    </row>
    <row r="405" spans="1:2">
      <c r="A405" s="1">
        <f>-11.3611453365</f>
        <v>-11.3611453365</v>
      </c>
      <c r="B405">
        <v>-4.4420347831000004</v>
      </c>
    </row>
    <row r="406" spans="1:2">
      <c r="A406" s="1">
        <f>-10.2088174407</f>
        <v>-10.208817440700001</v>
      </c>
      <c r="B406">
        <v>-4.8264132781000004</v>
      </c>
    </row>
    <row r="407" spans="1:2">
      <c r="A407" s="1">
        <v>2.5013040441999999</v>
      </c>
      <c r="B407">
        <v>2.9044983593000002</v>
      </c>
    </row>
    <row r="408" spans="1:2">
      <c r="A408" s="1">
        <v>2.2832647404999999</v>
      </c>
      <c r="B408">
        <v>-9.6191409380999993</v>
      </c>
    </row>
    <row r="409" spans="1:2">
      <c r="A409" s="1">
        <v>1.0776124564</v>
      </c>
      <c r="B409">
        <v>-8.1362805721000004</v>
      </c>
    </row>
    <row r="410" spans="1:2">
      <c r="A410" s="1">
        <v>4.7000996533999997</v>
      </c>
      <c r="B410">
        <v>3.8143369687000002</v>
      </c>
    </row>
    <row r="411" spans="1:2">
      <c r="A411" s="1">
        <f>-12.1150373798</f>
        <v>-12.1150373798</v>
      </c>
      <c r="B411">
        <v>-4.0716452384000004</v>
      </c>
    </row>
    <row r="412" spans="1:2">
      <c r="A412" s="1">
        <v>1.8801349971000001</v>
      </c>
      <c r="B412">
        <v>-11.2077601065</v>
      </c>
    </row>
    <row r="413" spans="1:2">
      <c r="A413" s="1">
        <v>3.4920752906999999</v>
      </c>
      <c r="B413">
        <v>2.9345295259999999</v>
      </c>
    </row>
    <row r="414" spans="1:2">
      <c r="A414" s="1">
        <v>1.1746577298</v>
      </c>
      <c r="B414">
        <v>-10.0638182689</v>
      </c>
    </row>
    <row r="415" spans="1:2">
      <c r="A415" s="1">
        <f>-10.821290735</f>
        <v>-10.821290735</v>
      </c>
      <c r="B415">
        <v>-6.6476083806000004</v>
      </c>
    </row>
    <row r="416" spans="1:2">
      <c r="A416" s="1">
        <v>4.9525724109000002</v>
      </c>
      <c r="B416">
        <v>4.9625886839</v>
      </c>
    </row>
    <row r="417" spans="1:2">
      <c r="A417" s="1">
        <f>-12.4513713336</f>
        <v>-12.451371333599999</v>
      </c>
      <c r="B417">
        <v>-5.7364589473000001</v>
      </c>
    </row>
    <row r="418" spans="1:2">
      <c r="A418" s="1">
        <v>2.2135262978000001</v>
      </c>
      <c r="B418">
        <v>-9.1480941255000001</v>
      </c>
    </row>
    <row r="419" spans="1:2">
      <c r="A419" s="1">
        <v>2.46147501</v>
      </c>
      <c r="B419">
        <v>-9.7700251100000006</v>
      </c>
    </row>
    <row r="420" spans="1:2">
      <c r="A420" s="1">
        <v>2.3081377925000002</v>
      </c>
      <c r="B420">
        <v>-10.536961461700001</v>
      </c>
    </row>
    <row r="421" spans="1:2">
      <c r="A421" s="1">
        <f>-10.958816039</f>
        <v>-10.958816039</v>
      </c>
      <c r="B421">
        <v>-5.6658950260000003</v>
      </c>
    </row>
    <row r="422" spans="1:2">
      <c r="A422" s="1">
        <v>1.7491427852000001</v>
      </c>
      <c r="B422">
        <v>-9.7018134610000004</v>
      </c>
    </row>
    <row r="423" spans="1:2">
      <c r="A423" s="1">
        <v>3.0404197895</v>
      </c>
      <c r="B423">
        <v>-10.8461837106</v>
      </c>
    </row>
    <row r="424" spans="1:2">
      <c r="A424" s="1">
        <v>2.2249583930000001</v>
      </c>
      <c r="B424">
        <v>2.1211021618000001</v>
      </c>
    </row>
    <row r="425" spans="1:2">
      <c r="A425" s="1">
        <v>2.4672435504000001</v>
      </c>
      <c r="B425">
        <v>-9.1265346835999992</v>
      </c>
    </row>
    <row r="426" spans="1:2">
      <c r="A426" s="1">
        <v>4.0594927775</v>
      </c>
      <c r="B426">
        <v>3.5202803317</v>
      </c>
    </row>
    <row r="427" spans="1:2">
      <c r="A427" s="1">
        <v>3.0051187966000001</v>
      </c>
      <c r="B427">
        <v>-7.5904264409</v>
      </c>
    </row>
    <row r="428" spans="1:2">
      <c r="A428" s="1">
        <v>4.1630041214000002</v>
      </c>
      <c r="B428">
        <v>1.7266798893999999</v>
      </c>
    </row>
    <row r="429" spans="1:2">
      <c r="A429" s="1">
        <v>4.6814527362999998</v>
      </c>
      <c r="B429">
        <v>4.1588907418999996</v>
      </c>
    </row>
    <row r="430" spans="1:2">
      <c r="A430" s="1">
        <v>2.4811331887999999</v>
      </c>
      <c r="B430">
        <v>-5.7976975485000004</v>
      </c>
    </row>
    <row r="431" spans="1:2">
      <c r="A431" s="1">
        <v>3.0573343888000002</v>
      </c>
      <c r="B431">
        <v>2.5994742543</v>
      </c>
    </row>
    <row r="432" spans="1:2">
      <c r="A432" s="1">
        <v>3.873055017</v>
      </c>
      <c r="B432">
        <v>-10.8017870528</v>
      </c>
    </row>
    <row r="433" spans="1:2">
      <c r="A433" s="1">
        <f>-9.5874944534</f>
        <v>-9.5874944533999997</v>
      </c>
      <c r="B433">
        <v>-4.0281416908000001</v>
      </c>
    </row>
    <row r="434" spans="1:2">
      <c r="A434" s="1">
        <v>0.15430860539999999</v>
      </c>
      <c r="B434">
        <v>-7.5428811354</v>
      </c>
    </row>
    <row r="435" spans="1:2">
      <c r="A435" s="1">
        <v>2.1102484259000001</v>
      </c>
      <c r="B435">
        <v>-10.698245336199999</v>
      </c>
    </row>
    <row r="436" spans="1:2">
      <c r="A436" s="1">
        <v>2.7116731329000001</v>
      </c>
      <c r="B436">
        <v>-9.2672262749000005</v>
      </c>
    </row>
    <row r="437" spans="1:2">
      <c r="A437" s="1">
        <f>-9.9758408791</f>
        <v>-9.9758408790999997</v>
      </c>
      <c r="B437">
        <v>-6.7952130737000003</v>
      </c>
    </row>
    <row r="438" spans="1:2">
      <c r="A438" s="1">
        <v>3.3254486989999998</v>
      </c>
      <c r="B438">
        <v>-8.8730779958999992</v>
      </c>
    </row>
    <row r="439" spans="1:2">
      <c r="A439" s="1">
        <v>2.9225245165999998</v>
      </c>
      <c r="B439">
        <v>-9.5699488146</v>
      </c>
    </row>
    <row r="440" spans="1:2">
      <c r="A440" s="1">
        <v>3.1248042358000001</v>
      </c>
      <c r="B440">
        <v>3.2348707131999999</v>
      </c>
    </row>
    <row r="441" spans="1:2">
      <c r="A441" s="1">
        <v>2.0220279453000001</v>
      </c>
      <c r="B441">
        <v>-8.9419281022000003</v>
      </c>
    </row>
    <row r="442" spans="1:2">
      <c r="A442" s="1">
        <f>-11.220166858</f>
        <v>-11.220166858000001</v>
      </c>
      <c r="B442">
        <v>-4.2035484121</v>
      </c>
    </row>
    <row r="443" spans="1:2">
      <c r="A443" s="1">
        <v>2.8128724700999999</v>
      </c>
      <c r="B443">
        <v>-9.1919679065000004</v>
      </c>
    </row>
    <row r="444" spans="1:2">
      <c r="A444" s="1">
        <v>1.3697701120000001</v>
      </c>
      <c r="B444">
        <v>-7.0416464939000001</v>
      </c>
    </row>
    <row r="445" spans="1:2">
      <c r="A445" s="1">
        <f>-11.5669599337</f>
        <v>-11.5669599337</v>
      </c>
      <c r="B445">
        <v>-6.7321715935000004</v>
      </c>
    </row>
    <row r="446" spans="1:2">
      <c r="A446" s="1">
        <f>-10.5401789649</f>
        <v>-10.540178964900001</v>
      </c>
      <c r="B446">
        <v>-6.8144695284000001</v>
      </c>
    </row>
    <row r="447" spans="1:2">
      <c r="A447" s="1">
        <v>1.3011507159</v>
      </c>
      <c r="B447">
        <v>-9.5857039699000008</v>
      </c>
    </row>
    <row r="448" spans="1:2">
      <c r="A448" s="1">
        <v>3.6725639640000001</v>
      </c>
      <c r="B448">
        <v>-9.7302762732999994</v>
      </c>
    </row>
    <row r="449" spans="1:2">
      <c r="A449" s="1">
        <v>3.2446554228000002</v>
      </c>
      <c r="B449">
        <v>-10.370098951499999</v>
      </c>
    </row>
    <row r="450" spans="1:2">
      <c r="A450" s="1">
        <v>4.3916911525</v>
      </c>
      <c r="B450">
        <v>2.8942089989999999</v>
      </c>
    </row>
    <row r="451" spans="1:2">
      <c r="A451" s="1">
        <f>-9.0454513609</f>
        <v>-9.0454513608999996</v>
      </c>
      <c r="B451">
        <v>-6.7989921596</v>
      </c>
    </row>
    <row r="452" spans="1:2">
      <c r="A452" s="1">
        <f>-11.7472482044</f>
        <v>-11.7472482044</v>
      </c>
      <c r="B452">
        <v>-5.1228216648</v>
      </c>
    </row>
    <row r="453" spans="1:2">
      <c r="A453" s="1">
        <v>3.3632155456000001</v>
      </c>
      <c r="B453">
        <v>-8.5382288181000003</v>
      </c>
    </row>
    <row r="454" spans="1:2">
      <c r="A454" s="1">
        <v>2.6139792316000001</v>
      </c>
      <c r="B454">
        <v>3.7261796265</v>
      </c>
    </row>
    <row r="455" spans="1:2">
      <c r="A455" s="1">
        <v>3.5285441095999999</v>
      </c>
      <c r="B455">
        <v>2.1470604417999999</v>
      </c>
    </row>
    <row r="456" spans="1:2">
      <c r="A456" s="1">
        <f>-11.6331704451</f>
        <v>-11.633170445099999</v>
      </c>
      <c r="B456">
        <v>-6.0936586443999996</v>
      </c>
    </row>
    <row r="457" spans="1:2">
      <c r="A457" s="1">
        <f>-10.254597173</f>
        <v>-10.254597173000001</v>
      </c>
      <c r="B457">
        <v>-5.7737212183000004</v>
      </c>
    </row>
    <row r="458" spans="1:2">
      <c r="A458" s="1">
        <v>1.6964718003999999</v>
      </c>
      <c r="B458">
        <v>-8.4054791192000007</v>
      </c>
    </row>
    <row r="459" spans="1:2">
      <c r="A459" s="1">
        <v>2.9119850626999999</v>
      </c>
      <c r="B459">
        <v>-11.037128624699999</v>
      </c>
    </row>
    <row r="460" spans="1:2">
      <c r="A460" s="1">
        <f>-9.0290997122</f>
        <v>-9.0290997122000007</v>
      </c>
      <c r="B460">
        <v>-4.1713718066999999</v>
      </c>
    </row>
    <row r="461" spans="1:2">
      <c r="A461" s="1">
        <f>-9.2053591588</f>
        <v>-9.2053591588000003</v>
      </c>
      <c r="B461">
        <v>-3.5705941909000001</v>
      </c>
    </row>
    <row r="462" spans="1:2">
      <c r="A462" s="1">
        <v>3.5289882722999999</v>
      </c>
      <c r="B462">
        <v>4.4364542947999999</v>
      </c>
    </row>
    <row r="463" spans="1:2">
      <c r="A463" s="1">
        <v>0.9652573216</v>
      </c>
      <c r="B463">
        <v>-9.2881579474000002</v>
      </c>
    </row>
    <row r="464" spans="1:2">
      <c r="A464" s="1">
        <v>1.902829723</v>
      </c>
      <c r="B464">
        <v>-9.3070775185999999</v>
      </c>
    </row>
    <row r="465" spans="1:2">
      <c r="A465" s="1">
        <v>2.2776540991999998</v>
      </c>
      <c r="B465">
        <v>3.7222002810000001</v>
      </c>
    </row>
    <row r="466" spans="1:2">
      <c r="A466" s="1">
        <v>5.7423777101000004</v>
      </c>
      <c r="B466">
        <v>3.5795395583</v>
      </c>
    </row>
    <row r="467" spans="1:2">
      <c r="A467" s="1">
        <v>4.8736115155000004</v>
      </c>
      <c r="B467">
        <v>3.7131756865000001</v>
      </c>
    </row>
    <row r="468" spans="1:2">
      <c r="A468" s="1">
        <f>-10.3743224408</f>
        <v>-10.3743224408</v>
      </c>
      <c r="B468">
        <v>-5.1074955839999996</v>
      </c>
    </row>
    <row r="469" spans="1:2">
      <c r="A469" s="1">
        <f>-9.6461186895</f>
        <v>-9.6461186894999997</v>
      </c>
      <c r="B469">
        <v>-7.2634895389</v>
      </c>
    </row>
    <row r="470" spans="1:2">
      <c r="A470" s="1">
        <f>-9.9713854878</f>
        <v>-9.9713854877999992</v>
      </c>
      <c r="B470">
        <v>-5.3861232602999998</v>
      </c>
    </row>
    <row r="471" spans="1:2">
      <c r="A471" s="1">
        <f>-10.7172485304</f>
        <v>-10.717248530399999</v>
      </c>
      <c r="B471">
        <v>-4.8917089687999997</v>
      </c>
    </row>
    <row r="472" spans="1:2">
      <c r="A472" s="1">
        <v>3.5627296451000001</v>
      </c>
      <c r="B472">
        <v>2.1115270115000002</v>
      </c>
    </row>
    <row r="473" spans="1:2">
      <c r="A473" s="1">
        <v>1.3569933716</v>
      </c>
      <c r="B473">
        <v>3.7093650892999999</v>
      </c>
    </row>
    <row r="474" spans="1:2">
      <c r="A474" s="1">
        <f>-10.3470395438</f>
        <v>-10.347039543799999</v>
      </c>
      <c r="B474">
        <v>-4.7855506496000002</v>
      </c>
    </row>
    <row r="475" spans="1:2">
      <c r="A475" s="1">
        <f>-9.7047204653</f>
        <v>-9.7047204652999994</v>
      </c>
      <c r="B475">
        <v>-4.6279663617000004</v>
      </c>
    </row>
    <row r="476" spans="1:2">
      <c r="A476" s="1">
        <f>-12.2980647134</f>
        <v>-12.298064713400001</v>
      </c>
      <c r="B476">
        <v>-5.2657688158999996</v>
      </c>
    </row>
    <row r="477" spans="1:2">
      <c r="A477" s="1">
        <v>0.48298476089999998</v>
      </c>
      <c r="B477">
        <v>-11.2713835538</v>
      </c>
    </row>
    <row r="478" spans="1:2">
      <c r="A478" s="1">
        <v>1.8124675815</v>
      </c>
      <c r="B478">
        <v>2.9292669912</v>
      </c>
    </row>
    <row r="479" spans="1:2">
      <c r="A479" s="1">
        <f>-8.7037913849</f>
        <v>-8.7037913849000006</v>
      </c>
      <c r="B479">
        <v>-5.2780726116999999</v>
      </c>
    </row>
    <row r="480" spans="1:2">
      <c r="A480" s="1">
        <f>-12.4781054385</f>
        <v>-12.4781054385</v>
      </c>
      <c r="B480">
        <v>-4.2630034523000004</v>
      </c>
    </row>
    <row r="481" spans="1:2">
      <c r="A481" s="1">
        <v>4.3294359261000004</v>
      </c>
      <c r="B481">
        <v>2.4767561436999999</v>
      </c>
    </row>
    <row r="482" spans="1:2">
      <c r="A482" s="1">
        <v>2.2260860585</v>
      </c>
      <c r="B482">
        <v>-8.9522034478000005</v>
      </c>
    </row>
    <row r="483" spans="1:2">
      <c r="A483" s="1">
        <f>-11.5772151805</f>
        <v>-11.5772151805</v>
      </c>
      <c r="B483">
        <v>-4.5338521948999997</v>
      </c>
    </row>
    <row r="484" spans="1:2">
      <c r="A484" s="1">
        <f>-10.5358752595</f>
        <v>-10.535875259499999</v>
      </c>
      <c r="B484">
        <v>-5.3335510886000002</v>
      </c>
    </row>
    <row r="485" spans="1:2">
      <c r="A485" s="1">
        <v>2.0147182394000001</v>
      </c>
      <c r="B485">
        <v>-9.3049839943000006</v>
      </c>
    </row>
    <row r="486" spans="1:2">
      <c r="A486" s="1">
        <f>-10.3345848722</f>
        <v>-10.334584872200001</v>
      </c>
      <c r="B486">
        <v>-5.8769541234</v>
      </c>
    </row>
    <row r="487" spans="1:2">
      <c r="A487" s="1">
        <f>-11.8576545712</f>
        <v>-11.857654571199999</v>
      </c>
      <c r="B487">
        <v>-3.9346384089000002</v>
      </c>
    </row>
    <row r="488" spans="1:2">
      <c r="A488" s="1">
        <f>-10.2673181111</f>
        <v>-10.2673181111</v>
      </c>
      <c r="B488">
        <v>-3.246136151</v>
      </c>
    </row>
    <row r="489" spans="1:2">
      <c r="A489" s="1">
        <v>3.7760853832999999</v>
      </c>
      <c r="B489">
        <v>4.9358740311</v>
      </c>
    </row>
    <row r="490" spans="1:2">
      <c r="A490" s="1">
        <v>1.6006689354999999</v>
      </c>
      <c r="B490">
        <v>-8.7891102827999994</v>
      </c>
    </row>
    <row r="491" spans="1:2">
      <c r="A491" s="1">
        <v>2.3504821953000001</v>
      </c>
      <c r="B491">
        <v>-9.9286982256999998</v>
      </c>
    </row>
    <row r="492" spans="1:2">
      <c r="A492" s="1">
        <v>4.2761609398999996</v>
      </c>
      <c r="B492">
        <v>3.7556449635</v>
      </c>
    </row>
    <row r="493" spans="1:2">
      <c r="A493" s="1">
        <v>2.8900240583999999</v>
      </c>
      <c r="B493">
        <v>4.4893087381000001</v>
      </c>
    </row>
    <row r="494" spans="1:2">
      <c r="A494" s="1">
        <v>2.7706989642000002</v>
      </c>
      <c r="B494">
        <v>3.5763874807999998</v>
      </c>
    </row>
    <row r="495" spans="1:2">
      <c r="A495" s="1">
        <v>1.991534116</v>
      </c>
      <c r="B495">
        <v>-8.0610443263999993</v>
      </c>
    </row>
    <row r="496" spans="1:2">
      <c r="A496" s="1">
        <f>-11.0736876677</f>
        <v>-11.0736876677</v>
      </c>
      <c r="B496">
        <v>-3.2961468561</v>
      </c>
    </row>
    <row r="497" spans="1:2">
      <c r="A497" s="1">
        <v>2.1550738495999999</v>
      </c>
      <c r="B497">
        <v>2.2090335996000001</v>
      </c>
    </row>
    <row r="498" spans="1:2">
      <c r="A498" s="1">
        <f>-9.2615761154</f>
        <v>-9.2615761154000005</v>
      </c>
      <c r="B498">
        <v>-3.9441517403000002</v>
      </c>
    </row>
    <row r="499" spans="1:2">
      <c r="A499" s="1">
        <f>-9.1218788272</f>
        <v>-9.1218788271999998</v>
      </c>
      <c r="B499">
        <v>-6.2494326509000002</v>
      </c>
    </row>
    <row r="500" spans="1:2">
      <c r="A500" s="1">
        <v>2.0053543703000001</v>
      </c>
      <c r="B500">
        <v>4.0972974405000002</v>
      </c>
    </row>
    <row r="501" spans="1:2">
      <c r="A501" s="1">
        <v>3.1563425195999999</v>
      </c>
      <c r="B501">
        <v>3.6479692793999998</v>
      </c>
    </row>
    <row r="502" spans="1:2">
      <c r="A502" s="1">
        <v>1.0889213096999999</v>
      </c>
      <c r="B502">
        <v>-7.4126189255000003</v>
      </c>
    </row>
    <row r="503" spans="1:2">
      <c r="A503" s="1">
        <v>0.47190595470000002</v>
      </c>
      <c r="B503">
        <v>-8.4757964027000003</v>
      </c>
    </row>
    <row r="504" spans="1:2">
      <c r="A504" s="1">
        <v>3.4083497345999998</v>
      </c>
      <c r="B504">
        <v>4.0388830299</v>
      </c>
    </row>
    <row r="505" spans="1:2">
      <c r="A505" s="1">
        <v>1.89547059</v>
      </c>
      <c r="B505">
        <v>-9.4930474470000004</v>
      </c>
    </row>
    <row r="506" spans="1:2">
      <c r="A506" s="1">
        <f>-11.247703704</f>
        <v>-11.247703703999999</v>
      </c>
      <c r="B506">
        <v>-5.0811187777000004</v>
      </c>
    </row>
    <row r="507" spans="1:2">
      <c r="A507" s="1">
        <f>-0.0142171767</f>
        <v>-1.42171767E-2</v>
      </c>
      <c r="B507">
        <v>-9.6499764055000004</v>
      </c>
    </row>
    <row r="508" spans="1:2">
      <c r="A508" s="1">
        <f>-10.1851960227</f>
        <v>-10.1851960227</v>
      </c>
      <c r="B508">
        <v>-7.0542379313000003</v>
      </c>
    </row>
    <row r="509" spans="1:2">
      <c r="A509" s="1">
        <f>-9.8275020419</f>
        <v>-9.8275020419000008</v>
      </c>
      <c r="B509">
        <v>-3.4469642757000001</v>
      </c>
    </row>
    <row r="510" spans="1:2">
      <c r="A510" s="1">
        <v>2.3434138981000001</v>
      </c>
      <c r="B510">
        <v>-8.8095797335999997</v>
      </c>
    </row>
    <row r="511" spans="1:2">
      <c r="A511" s="1">
        <f>-11.5790491859</f>
        <v>-11.579049185900001</v>
      </c>
      <c r="B511">
        <v>-6.1362770750999998</v>
      </c>
    </row>
    <row r="512" spans="1:2">
      <c r="A512" s="1">
        <v>1.4897585474999999</v>
      </c>
      <c r="B512">
        <v>-8.9611264429999995</v>
      </c>
    </row>
    <row r="513" spans="1:2">
      <c r="A513" s="1">
        <v>2.3598860044999999</v>
      </c>
      <c r="B513">
        <v>-10.7205061405</v>
      </c>
    </row>
    <row r="514" spans="1:2">
      <c r="A514" s="1">
        <v>1.8540621828999999</v>
      </c>
      <c r="B514">
        <v>4.0587302832000001</v>
      </c>
    </row>
    <row r="515" spans="1:2">
      <c r="A515" s="1">
        <v>5.2748815454000004</v>
      </c>
      <c r="B515">
        <v>2.6711474942</v>
      </c>
    </row>
    <row r="516" spans="1:2">
      <c r="A516" s="1">
        <f>-10.5509781954</f>
        <v>-10.550978195400001</v>
      </c>
      <c r="B516">
        <v>-5.2672752786999997</v>
      </c>
    </row>
    <row r="517" spans="1:2">
      <c r="A517" s="1">
        <f>-11.0072687076</f>
        <v>-11.0072687076</v>
      </c>
      <c r="B517">
        <v>-4.7356717672000004</v>
      </c>
    </row>
    <row r="518" spans="1:2">
      <c r="A518" s="1">
        <v>2.2115507709000002</v>
      </c>
      <c r="B518">
        <v>-9.1261976549000003</v>
      </c>
    </row>
    <row r="519" spans="1:2">
      <c r="A519" s="1">
        <f>-10.3846655849</f>
        <v>-10.3846655849</v>
      </c>
      <c r="B519">
        <v>-2.6602081149000001</v>
      </c>
    </row>
    <row r="520" spans="1:2">
      <c r="A520" s="1">
        <f>-11.0171962306</f>
        <v>-11.0171962306</v>
      </c>
      <c r="B520">
        <v>-5.0373564760000002</v>
      </c>
    </row>
    <row r="521" spans="1:2">
      <c r="A521" s="1">
        <v>0.57837369250000004</v>
      </c>
      <c r="B521">
        <v>-8.7927256232000008</v>
      </c>
    </row>
    <row r="522" spans="1:2">
      <c r="A522" s="1">
        <v>2.8786377749000001</v>
      </c>
      <c r="B522">
        <v>-10.073006485800001</v>
      </c>
    </row>
    <row r="523" spans="1:2">
      <c r="A523" s="1">
        <v>2.2064106548</v>
      </c>
      <c r="B523">
        <v>-11.065196239600001</v>
      </c>
    </row>
    <row r="524" spans="1:2">
      <c r="A524" s="1">
        <f>-10.5664967693</f>
        <v>-10.5664967693</v>
      </c>
      <c r="B524">
        <v>-2.8517197406000001</v>
      </c>
    </row>
    <row r="525" spans="1:2">
      <c r="A525" s="1">
        <v>1.9472388034000001</v>
      </c>
      <c r="B525">
        <v>-10.0543152305</v>
      </c>
    </row>
    <row r="526" spans="1:2">
      <c r="A526" s="1">
        <v>4.2356298974</v>
      </c>
      <c r="B526">
        <v>3.3683439893</v>
      </c>
    </row>
    <row r="527" spans="1:2">
      <c r="A527" s="1">
        <f>-9.7164979395</f>
        <v>-9.7164979395</v>
      </c>
      <c r="B527">
        <v>-4.8944726835000001</v>
      </c>
    </row>
    <row r="528" spans="1:2">
      <c r="A528" s="1">
        <v>4.0048165831000002</v>
      </c>
      <c r="B528">
        <v>4.7071200884</v>
      </c>
    </row>
    <row r="529" spans="1:2">
      <c r="A529" s="1">
        <v>3.5245723062000001</v>
      </c>
      <c r="B529">
        <v>4.3728498825999997</v>
      </c>
    </row>
    <row r="530" spans="1:2">
      <c r="A530" s="1">
        <f>-10.4106279624</f>
        <v>-10.4106279624</v>
      </c>
      <c r="B530">
        <v>-5.5915348021</v>
      </c>
    </row>
    <row r="531" spans="1:2">
      <c r="A531" s="1">
        <f>-12.2907370494</f>
        <v>-12.290737049400001</v>
      </c>
      <c r="B531">
        <v>-5.7723911442000002</v>
      </c>
    </row>
    <row r="532" spans="1:2">
      <c r="A532" s="1">
        <v>5.6218151631</v>
      </c>
      <c r="B532">
        <v>2.4839569748999999</v>
      </c>
    </row>
    <row r="533" spans="1:2">
      <c r="A533" s="1">
        <v>1.0208263671</v>
      </c>
      <c r="B533">
        <v>-8.8922563820999994</v>
      </c>
    </row>
    <row r="534" spans="1:2">
      <c r="A534" s="1">
        <v>4.1800654952</v>
      </c>
      <c r="B534">
        <v>3.0181945360000002</v>
      </c>
    </row>
    <row r="535" spans="1:2">
      <c r="A535" s="1">
        <f>-10.3854233261</f>
        <v>-10.3854233261</v>
      </c>
      <c r="B535">
        <v>-3.6218829004000002</v>
      </c>
    </row>
    <row r="536" spans="1:2">
      <c r="A536" s="1">
        <f>-7.7119571381</f>
        <v>-7.7119571380999998</v>
      </c>
      <c r="B536">
        <v>-5.9157391052000001</v>
      </c>
    </row>
    <row r="537" spans="1:2">
      <c r="A537" s="1">
        <v>2.3483926437</v>
      </c>
      <c r="B537">
        <v>-10.6656795745</v>
      </c>
    </row>
    <row r="538" spans="1:2">
      <c r="A538" s="1">
        <v>3.6253683734000002</v>
      </c>
      <c r="B538">
        <v>3.0015077759</v>
      </c>
    </row>
    <row r="539" spans="1:2">
      <c r="A539" s="1">
        <v>4.0549452906000001</v>
      </c>
      <c r="B539">
        <v>4.6889999188999996</v>
      </c>
    </row>
    <row r="540" spans="1:2">
      <c r="A540" s="1">
        <v>3.2218697229000002</v>
      </c>
      <c r="B540">
        <v>-10.695754775699999</v>
      </c>
    </row>
    <row r="541" spans="1:2">
      <c r="A541" s="1">
        <v>4.7511224632999998</v>
      </c>
      <c r="B541">
        <v>3.3406856381000001</v>
      </c>
    </row>
    <row r="542" spans="1:2">
      <c r="A542" s="1">
        <v>2.4386887187999999</v>
      </c>
      <c r="B542">
        <v>-9.9093193195999998</v>
      </c>
    </row>
    <row r="543" spans="1:2">
      <c r="A543" s="1">
        <v>3.1503593554</v>
      </c>
      <c r="B543">
        <v>4.4976293632999997</v>
      </c>
    </row>
    <row r="544" spans="1:2">
      <c r="A544" s="1">
        <f>-11.5565387544</f>
        <v>-11.5565387544</v>
      </c>
      <c r="B544">
        <v>-3.9831843419999999</v>
      </c>
    </row>
    <row r="545" spans="1:2">
      <c r="A545" s="1">
        <v>2.7571559269999999</v>
      </c>
      <c r="B545">
        <v>-8.2796218975000002</v>
      </c>
    </row>
    <row r="546" spans="1:2">
      <c r="A546" s="1">
        <v>3.0535525823</v>
      </c>
      <c r="B546">
        <v>-10.534768386</v>
      </c>
    </row>
    <row r="547" spans="1:2">
      <c r="A547" s="1">
        <v>2.3997293398999999</v>
      </c>
      <c r="B547">
        <v>-8.9276423823000002</v>
      </c>
    </row>
    <row r="548" spans="1:2">
      <c r="A548" s="1">
        <v>3.6946320183000001</v>
      </c>
      <c r="B548">
        <v>3.1360950969000001</v>
      </c>
    </row>
    <row r="549" spans="1:2">
      <c r="A549" s="1">
        <v>2.6721105493000001</v>
      </c>
      <c r="B549">
        <v>1.5090069133999999</v>
      </c>
    </row>
    <row r="550" spans="1:2">
      <c r="A550" s="1">
        <v>2.9188144583</v>
      </c>
      <c r="B550">
        <v>3.3204241743999998</v>
      </c>
    </row>
    <row r="551" spans="1:2">
      <c r="A551" s="1">
        <v>2.8352647031</v>
      </c>
      <c r="B551">
        <v>-9.4379926220999995</v>
      </c>
    </row>
    <row r="552" spans="1:2">
      <c r="A552" s="1">
        <v>0.91912559999999999</v>
      </c>
      <c r="B552">
        <v>-9.7486262872000005</v>
      </c>
    </row>
    <row r="553" spans="1:2">
      <c r="A553" s="1">
        <f>-9.6001003068</f>
        <v>-9.6001003067999999</v>
      </c>
      <c r="B553">
        <v>-4.5536285937000001</v>
      </c>
    </row>
    <row r="554" spans="1:2">
      <c r="A554" s="1">
        <v>2.7452285546000001</v>
      </c>
      <c r="B554">
        <v>2.6323051613000001</v>
      </c>
    </row>
    <row r="555" spans="1:2">
      <c r="A555" s="1">
        <f>-10.1965822805</f>
        <v>-10.196582280499999</v>
      </c>
      <c r="B555">
        <v>-6.3684093212999997</v>
      </c>
    </row>
    <row r="556" spans="1:2">
      <c r="A556" s="1">
        <v>2.3461436067000001</v>
      </c>
      <c r="B556">
        <v>-10.180832241099999</v>
      </c>
    </row>
    <row r="557" spans="1:2">
      <c r="A557" s="1">
        <v>1.9582365598</v>
      </c>
      <c r="B557">
        <v>-11.3307224742</v>
      </c>
    </row>
    <row r="558" spans="1:2">
      <c r="A558" s="1">
        <v>2.8640769933999999</v>
      </c>
      <c r="B558">
        <v>3.9328706678000001</v>
      </c>
    </row>
    <row r="559" spans="1:2">
      <c r="A559" s="1">
        <f>-9.464884624</f>
        <v>-9.4648846239999997</v>
      </c>
      <c r="B559">
        <v>-4.3821470622999996</v>
      </c>
    </row>
    <row r="560" spans="1:2">
      <c r="A560" s="1">
        <f>-10.5510366649</f>
        <v>-10.5510366649</v>
      </c>
      <c r="B560">
        <v>-6.5812956682000001</v>
      </c>
    </row>
    <row r="561" spans="1:2">
      <c r="A561" s="1">
        <f>-11.14895435</f>
        <v>-11.14895435</v>
      </c>
      <c r="B561">
        <v>-5.4224001710999996</v>
      </c>
    </row>
    <row r="562" spans="1:2">
      <c r="A562" s="1">
        <v>4.5856790332999999</v>
      </c>
      <c r="B562">
        <v>-9.4740370748</v>
      </c>
    </row>
    <row r="563" spans="1:2">
      <c r="A563" s="1">
        <v>3.092963498</v>
      </c>
      <c r="B563">
        <v>-9.5501040150000005</v>
      </c>
    </row>
    <row r="564" spans="1:2">
      <c r="A564" s="1">
        <v>1.7105203515</v>
      </c>
      <c r="B564">
        <v>-9.1737316887000002</v>
      </c>
    </row>
    <row r="565" spans="1:2">
      <c r="A565" s="1">
        <v>1.7948846521999999</v>
      </c>
      <c r="B565">
        <v>-9.8518674558000008</v>
      </c>
    </row>
    <row r="566" spans="1:2">
      <c r="A566" s="1">
        <v>2.7432665457000001</v>
      </c>
      <c r="B566">
        <v>-9.5848593798999993</v>
      </c>
    </row>
    <row r="567" spans="1:2">
      <c r="A567" s="1">
        <f>-10.0906479412</f>
        <v>-10.0906479412</v>
      </c>
      <c r="B567">
        <v>-4.0532226436999998</v>
      </c>
    </row>
    <row r="568" spans="1:2">
      <c r="A568" s="1">
        <v>2.3560633262000001</v>
      </c>
      <c r="B568">
        <v>-10.767987077500001</v>
      </c>
    </row>
    <row r="569" spans="1:2">
      <c r="A569" s="1">
        <v>3.6703697246</v>
      </c>
      <c r="B569">
        <v>3.3897039969999998</v>
      </c>
    </row>
    <row r="570" spans="1:2">
      <c r="A570" s="1">
        <f>-9.8685591315</f>
        <v>-9.8685591314999996</v>
      </c>
      <c r="B570">
        <v>-4.3605468259000002</v>
      </c>
    </row>
    <row r="571" spans="1:2">
      <c r="A571" s="1">
        <f>-11.5534231633</f>
        <v>-11.5534231633</v>
      </c>
      <c r="B571">
        <v>-5.1786327933000003</v>
      </c>
    </row>
    <row r="572" spans="1:2">
      <c r="A572" s="1">
        <f>-9.8337108082</f>
        <v>-9.8337108081999993</v>
      </c>
      <c r="B572">
        <v>-5.2181504169000004</v>
      </c>
    </row>
    <row r="573" spans="1:2">
      <c r="A573" s="1">
        <v>2.2081372221</v>
      </c>
      <c r="B573">
        <v>1.6131832427999999</v>
      </c>
    </row>
    <row r="574" spans="1:2">
      <c r="A574" s="1">
        <v>4.4259935471</v>
      </c>
      <c r="B574">
        <v>4.0545720748000003</v>
      </c>
    </row>
    <row r="575" spans="1:2">
      <c r="A575" s="1">
        <v>1.5235942873999999</v>
      </c>
      <c r="B575">
        <v>-9.4664485758999994</v>
      </c>
    </row>
    <row r="576" spans="1:2">
      <c r="A576" s="1">
        <f>-12.2414900726</f>
        <v>-12.2414900726</v>
      </c>
      <c r="B576">
        <v>-4.0544578403999996</v>
      </c>
    </row>
    <row r="577" spans="1:2">
      <c r="A577" s="1">
        <f>-9.9951060357</f>
        <v>-9.9951060356999992</v>
      </c>
      <c r="B577">
        <v>-5.8090918191999998</v>
      </c>
    </row>
    <row r="578" spans="1:2">
      <c r="A578" s="1">
        <v>1.6936676522</v>
      </c>
      <c r="B578">
        <v>-9.3439847802999996</v>
      </c>
    </row>
    <row r="579" spans="1:2">
      <c r="A579" s="1">
        <f>-9.5253226866</f>
        <v>-9.5253226865999991</v>
      </c>
      <c r="B579">
        <v>-6.7369424088000001</v>
      </c>
    </row>
    <row r="580" spans="1:2">
      <c r="A580" s="1">
        <v>3.4107078534999999</v>
      </c>
      <c r="B580">
        <v>3.8480929393999999</v>
      </c>
    </row>
    <row r="581" spans="1:2">
      <c r="A581" s="1">
        <f>-9.5983036116</f>
        <v>-9.5983036116000005</v>
      </c>
      <c r="B581">
        <v>-4.5327330757000004</v>
      </c>
    </row>
    <row r="582" spans="1:2">
      <c r="A582" s="1">
        <f>-10.1745287943</f>
        <v>-10.1745287943</v>
      </c>
      <c r="B582">
        <v>-5.2253621881000001</v>
      </c>
    </row>
    <row r="583" spans="1:2">
      <c r="A583" s="1">
        <v>0.86407709700000002</v>
      </c>
      <c r="B583">
        <v>-8.6446892081000009</v>
      </c>
    </row>
    <row r="584" spans="1:2">
      <c r="A584" s="1">
        <v>2.7444980179999998</v>
      </c>
      <c r="B584">
        <v>-10.520082202999999</v>
      </c>
    </row>
    <row r="585" spans="1:2">
      <c r="A585" s="1">
        <v>1.1031898211</v>
      </c>
      <c r="B585">
        <v>-9.2401392538000007</v>
      </c>
    </row>
    <row r="586" spans="1:2">
      <c r="A586" s="1">
        <f>-10.4709891356</f>
        <v>-10.4709891356</v>
      </c>
      <c r="B586">
        <v>-6.3468175990000004</v>
      </c>
    </row>
    <row r="587" spans="1:2">
      <c r="A587" s="1">
        <v>1.0889093669000001</v>
      </c>
      <c r="B587">
        <v>-6.3944709604999996</v>
      </c>
    </row>
    <row r="588" spans="1:2">
      <c r="A588" s="1">
        <f>-10.1340409167</f>
        <v>-10.1340409167</v>
      </c>
      <c r="B588">
        <v>-5.1809889035000003</v>
      </c>
    </row>
    <row r="589" spans="1:2">
      <c r="A589" s="1">
        <f>-10.8311942086</f>
        <v>-10.831194208599999</v>
      </c>
      <c r="B589">
        <v>-5.7235532873999997</v>
      </c>
    </row>
    <row r="590" spans="1:2">
      <c r="A590" s="1">
        <v>4.4828528517999997</v>
      </c>
      <c r="B590">
        <v>3.9999228461</v>
      </c>
    </row>
    <row r="591" spans="1:2">
      <c r="A591" s="1">
        <v>2.7456797767999999</v>
      </c>
      <c r="B591">
        <v>-7.6717019092000003</v>
      </c>
    </row>
    <row r="592" spans="1:2">
      <c r="A592" s="1">
        <v>2.3346106980000001</v>
      </c>
      <c r="B592">
        <v>-8.9630192267000002</v>
      </c>
    </row>
    <row r="593" spans="1:2">
      <c r="A593" s="1">
        <f>-11.2301557015</f>
        <v>-11.230155701499999</v>
      </c>
      <c r="B593">
        <v>-4.1769421424999997</v>
      </c>
    </row>
    <row r="594" spans="1:2">
      <c r="A594" s="1">
        <f>-10.4424779877</f>
        <v>-10.4424779877</v>
      </c>
      <c r="B594">
        <v>-4.0209307265999996</v>
      </c>
    </row>
    <row r="595" spans="1:2">
      <c r="A595" s="1">
        <v>3.845901257</v>
      </c>
      <c r="B595">
        <v>3.5648979125000002</v>
      </c>
    </row>
    <row r="596" spans="1:2">
      <c r="A596" s="1">
        <f>-9.6124943171</f>
        <v>-9.6124943170999995</v>
      </c>
      <c r="B596">
        <v>-3.3036508591999998</v>
      </c>
    </row>
    <row r="597" spans="1:2">
      <c r="A597" s="1">
        <v>0.99882487760000005</v>
      </c>
      <c r="B597">
        <v>-8.9953462713000008</v>
      </c>
    </row>
    <row r="598" spans="1:2">
      <c r="A598" s="1">
        <v>3.6384451051000002</v>
      </c>
      <c r="B598">
        <v>4.7988047895000001</v>
      </c>
    </row>
    <row r="599" spans="1:2">
      <c r="A599" s="1">
        <v>4.9693245271000004</v>
      </c>
      <c r="B599">
        <v>2.7244111316000001</v>
      </c>
    </row>
    <row r="600" spans="1:2">
      <c r="A600" s="1">
        <v>2.6629037968999998</v>
      </c>
      <c r="B600">
        <v>-10.7523573662</v>
      </c>
    </row>
    <row r="601" spans="1:2">
      <c r="A601" s="1">
        <v>2.8722768238</v>
      </c>
      <c r="B601">
        <v>-8.3952890211</v>
      </c>
    </row>
    <row r="602" spans="1:2">
      <c r="A602" s="1">
        <v>3.4834397575999998</v>
      </c>
      <c r="B602">
        <v>-10.0758524389</v>
      </c>
    </row>
    <row r="603" spans="1:2">
      <c r="A603" s="1">
        <v>2.7579862961999999</v>
      </c>
      <c r="B603">
        <v>-10.2964561571</v>
      </c>
    </row>
    <row r="604" spans="1:2">
      <c r="A604" s="1">
        <v>2.2945996435999998</v>
      </c>
      <c r="B604">
        <v>3.5697440362999999</v>
      </c>
    </row>
    <row r="605" spans="1:2">
      <c r="A605" s="1">
        <v>3.4067052364000001</v>
      </c>
      <c r="B605">
        <v>2.5423274067000001</v>
      </c>
    </row>
    <row r="606" spans="1:2">
      <c r="A606" s="1">
        <f>-8.3716265138</f>
        <v>-8.3716265138000008</v>
      </c>
      <c r="B606">
        <v>-7.3177917751999999</v>
      </c>
    </row>
    <row r="607" spans="1:2">
      <c r="A607" s="1">
        <v>2.2383919689999998</v>
      </c>
      <c r="B607">
        <v>2.6711986862999999</v>
      </c>
    </row>
    <row r="608" spans="1:2">
      <c r="A608" s="1">
        <v>3.7479463227999998</v>
      </c>
      <c r="B608">
        <v>2.5989821762999998</v>
      </c>
    </row>
    <row r="609" spans="1:2">
      <c r="A609" s="1">
        <v>4.0668839911000001</v>
      </c>
      <c r="B609">
        <v>1.5641491766</v>
      </c>
    </row>
    <row r="610" spans="1:2">
      <c r="A610" s="1">
        <f>-9.8520110542</f>
        <v>-9.8520110542000001</v>
      </c>
      <c r="B610">
        <v>-5.8916164726</v>
      </c>
    </row>
    <row r="611" spans="1:2">
      <c r="A611" s="1">
        <v>1.9132327721</v>
      </c>
      <c r="B611">
        <v>-8.5597890401000001</v>
      </c>
    </row>
    <row r="612" spans="1:2">
      <c r="A612" s="1">
        <v>3.7323940310000001</v>
      </c>
      <c r="B612">
        <v>1.1252072576000001</v>
      </c>
    </row>
    <row r="613" spans="1:2">
      <c r="A613" s="1">
        <f>-9.9845356775</f>
        <v>-9.9845356775000003</v>
      </c>
      <c r="B613">
        <v>-6.7432473987000003</v>
      </c>
    </row>
    <row r="614" spans="1:2">
      <c r="A614" s="1">
        <v>1.4385271064</v>
      </c>
      <c r="B614">
        <v>-10.620590976700001</v>
      </c>
    </row>
    <row r="615" spans="1:2">
      <c r="A615" s="1">
        <v>4.2727595852000002</v>
      </c>
      <c r="B615">
        <v>3.4780214966999998</v>
      </c>
    </row>
    <row r="616" spans="1:2">
      <c r="A616" s="1">
        <v>2.9906256236000002</v>
      </c>
      <c r="B616">
        <v>3.7484506640999999</v>
      </c>
    </row>
    <row r="617" spans="1:2">
      <c r="A617" s="1">
        <v>2.4377459368999999</v>
      </c>
      <c r="B617">
        <v>-10.283724745800001</v>
      </c>
    </row>
    <row r="618" spans="1:2">
      <c r="A618" s="1">
        <f>-9.9861715627</f>
        <v>-9.9861715626999992</v>
      </c>
      <c r="B618">
        <v>-5.2975437348999996</v>
      </c>
    </row>
    <row r="619" spans="1:2">
      <c r="A619" s="1">
        <v>2.8976007194000002</v>
      </c>
      <c r="B619">
        <v>3.0609909629000001</v>
      </c>
    </row>
    <row r="620" spans="1:2">
      <c r="A620" s="1">
        <v>2.2862479247</v>
      </c>
      <c r="B620">
        <v>-11.7654021134</v>
      </c>
    </row>
    <row r="621" spans="1:2">
      <c r="A621" s="1">
        <v>2.6422405085</v>
      </c>
      <c r="B621">
        <v>-9.2667881685999998</v>
      </c>
    </row>
    <row r="622" spans="1:2">
      <c r="A622" s="1">
        <v>1.8136395707999999</v>
      </c>
      <c r="B622">
        <v>-10.087234779899999</v>
      </c>
    </row>
    <row r="623" spans="1:2">
      <c r="A623" s="1">
        <v>0.77136236560000004</v>
      </c>
      <c r="B623">
        <v>-9.8043526313000005</v>
      </c>
    </row>
    <row r="624" spans="1:2">
      <c r="A624" s="1">
        <v>2.2508896863999999</v>
      </c>
      <c r="B624">
        <v>3.8558910715999999</v>
      </c>
    </row>
    <row r="625" spans="1:2">
      <c r="A625" s="1">
        <v>2.7872416317000002</v>
      </c>
      <c r="B625">
        <v>2.3672821237999999</v>
      </c>
    </row>
    <row r="626" spans="1:2">
      <c r="A626" s="1">
        <v>3.8434257223000001</v>
      </c>
      <c r="B626">
        <v>3.1770590134000001</v>
      </c>
    </row>
    <row r="627" spans="1:2">
      <c r="A627" s="1">
        <f>-9.4668260132</f>
        <v>-9.4668260132000004</v>
      </c>
      <c r="B627">
        <v>-3.6119195386</v>
      </c>
    </row>
    <row r="628" spans="1:2">
      <c r="A628" s="1">
        <v>3.4511618753</v>
      </c>
      <c r="B628">
        <v>-8.3646547766000001</v>
      </c>
    </row>
    <row r="629" spans="1:2">
      <c r="A629" s="1">
        <v>2.2927704695000002</v>
      </c>
      <c r="B629">
        <v>-8.2223157028999996</v>
      </c>
    </row>
    <row r="630" spans="1:2">
      <c r="A630" s="1">
        <f>-11.1265964234</f>
        <v>-11.126596423400001</v>
      </c>
      <c r="B630">
        <v>-3.9089436755000002</v>
      </c>
    </row>
    <row r="631" spans="1:2">
      <c r="A631" s="1">
        <v>3.3402825607</v>
      </c>
      <c r="B631">
        <v>-9.7941159154000008</v>
      </c>
    </row>
    <row r="632" spans="1:2">
      <c r="A632" s="1">
        <v>3.2268029342000002</v>
      </c>
      <c r="B632">
        <v>-10.079730233399999</v>
      </c>
    </row>
    <row r="633" spans="1:2">
      <c r="A633" s="1">
        <v>1.8726401555000001</v>
      </c>
      <c r="B633">
        <v>-9.9488665349000005</v>
      </c>
    </row>
    <row r="634" spans="1:2">
      <c r="A634" s="1">
        <v>3.4114044722000001</v>
      </c>
      <c r="B634">
        <v>-10.2718091852</v>
      </c>
    </row>
    <row r="635" spans="1:2">
      <c r="A635" s="1">
        <v>5.0017763298000002</v>
      </c>
      <c r="B635">
        <v>1.5049969778000001</v>
      </c>
    </row>
    <row r="636" spans="1:2">
      <c r="A636" s="1">
        <v>2.7853071726</v>
      </c>
      <c r="B636">
        <v>3.0735249667</v>
      </c>
    </row>
    <row r="637" spans="1:2">
      <c r="A637" s="1">
        <f>-10.4619789127</f>
        <v>-10.461978912699999</v>
      </c>
      <c r="B637">
        <v>-4.665320908</v>
      </c>
    </row>
    <row r="638" spans="1:2">
      <c r="A638" s="1">
        <v>3.6020491009</v>
      </c>
      <c r="B638">
        <v>3.176178556</v>
      </c>
    </row>
    <row r="639" spans="1:2">
      <c r="A639" s="1">
        <v>3.5868566363999999</v>
      </c>
      <c r="B639">
        <v>3.4973111685</v>
      </c>
    </row>
    <row r="640" spans="1:2">
      <c r="A640" s="1">
        <v>0.25299534130000001</v>
      </c>
      <c r="B640">
        <v>-8.2795993233999994</v>
      </c>
    </row>
    <row r="641" spans="1:2">
      <c r="A641" s="1">
        <f>-8.8230457891</f>
        <v>-8.8230457891</v>
      </c>
      <c r="B641">
        <v>-4.0578285321000003</v>
      </c>
    </row>
    <row r="642" spans="1:2">
      <c r="A642" s="1">
        <v>2.3127487257000001</v>
      </c>
      <c r="B642">
        <v>-9.0956643182000008</v>
      </c>
    </row>
    <row r="643" spans="1:2">
      <c r="A643" s="1">
        <f>-9.7818381225</f>
        <v>-9.7818381225</v>
      </c>
      <c r="B643">
        <v>-5.3148260473000004</v>
      </c>
    </row>
    <row r="644" spans="1:2">
      <c r="A644" s="1">
        <v>0.38548912219999998</v>
      </c>
      <c r="B644">
        <v>-8.8649211166999997</v>
      </c>
    </row>
    <row r="645" spans="1:2">
      <c r="A645" s="1">
        <v>2.5906772631999999</v>
      </c>
      <c r="B645">
        <v>1.7052981584</v>
      </c>
    </row>
    <row r="646" spans="1:2">
      <c r="A646" s="1">
        <v>2.3915880565999998</v>
      </c>
      <c r="B646">
        <v>-10.117492285000001</v>
      </c>
    </row>
    <row r="647" spans="1:2">
      <c r="A647" s="1">
        <v>2.4248932221000001</v>
      </c>
      <c r="B647">
        <v>3.374691645</v>
      </c>
    </row>
    <row r="648" spans="1:2">
      <c r="A648" s="1">
        <v>3.4174253013000002</v>
      </c>
      <c r="B648">
        <v>2.9131982430000001</v>
      </c>
    </row>
    <row r="649" spans="1:2">
      <c r="A649" s="1">
        <f>-10.2779377463</f>
        <v>-10.277937746299999</v>
      </c>
      <c r="B649">
        <v>-5.2621251284000001</v>
      </c>
    </row>
    <row r="650" spans="1:2">
      <c r="A650" s="1">
        <f>-11.1128407238</f>
        <v>-11.1128407238</v>
      </c>
      <c r="B650">
        <v>-6.0515345971999999</v>
      </c>
    </row>
    <row r="651" spans="1:2">
      <c r="A651" s="1">
        <f>-11.3189691552</f>
        <v>-11.3189691552</v>
      </c>
      <c r="B651">
        <v>-6.8747177864999998</v>
      </c>
    </row>
    <row r="652" spans="1:2">
      <c r="A652" s="1">
        <f>-10.7437208594</f>
        <v>-10.7437208594</v>
      </c>
      <c r="B652">
        <v>-5.2977865089999998</v>
      </c>
    </row>
    <row r="653" spans="1:2">
      <c r="A653" s="1">
        <v>3.7318660244999999</v>
      </c>
      <c r="B653">
        <v>2.7381807873000001</v>
      </c>
    </row>
    <row r="654" spans="1:2">
      <c r="A654" s="1">
        <f>-10.5189346001</f>
        <v>-10.5189346001</v>
      </c>
      <c r="B654">
        <v>-4.9821189602000002</v>
      </c>
    </row>
    <row r="655" spans="1:2">
      <c r="A655" s="1">
        <v>2.5682455136</v>
      </c>
      <c r="B655">
        <v>2.3656821669000001</v>
      </c>
    </row>
    <row r="656" spans="1:2">
      <c r="A656" s="1">
        <v>2.5857243317999998</v>
      </c>
      <c r="B656">
        <v>3.7756345037000001</v>
      </c>
    </row>
    <row r="657" spans="1:2">
      <c r="A657" s="1">
        <v>3.4224866687</v>
      </c>
      <c r="B657">
        <v>2.8123709836000002</v>
      </c>
    </row>
    <row r="658" spans="1:2">
      <c r="A658" s="1">
        <v>4.8759522958000003</v>
      </c>
      <c r="B658">
        <v>5.9080476865999998</v>
      </c>
    </row>
    <row r="659" spans="1:2">
      <c r="A659" s="1">
        <v>2.6345653252000001</v>
      </c>
      <c r="B659">
        <v>3.1475629976000001</v>
      </c>
    </row>
    <row r="660" spans="1:2">
      <c r="A660" s="1">
        <f>-8.7194933052</f>
        <v>-8.7194933052000003</v>
      </c>
      <c r="B660">
        <v>-6.5029681166</v>
      </c>
    </row>
    <row r="661" spans="1:2">
      <c r="A661" s="1">
        <f>-12.0572043995</f>
        <v>-12.0572043995</v>
      </c>
      <c r="B661">
        <v>-6.6719032200999999</v>
      </c>
    </row>
    <row r="662" spans="1:2">
      <c r="A662" s="1">
        <v>3.6684284907000002</v>
      </c>
      <c r="B662">
        <v>-9.6659871973999998</v>
      </c>
    </row>
    <row r="663" spans="1:2">
      <c r="A663" s="1">
        <f>-11.4402004334</f>
        <v>-11.440200433399999</v>
      </c>
      <c r="B663">
        <v>-5.1372830082999998</v>
      </c>
    </row>
    <row r="664" spans="1:2">
      <c r="A664" s="1">
        <v>3.4640950873</v>
      </c>
      <c r="B664">
        <v>4.0574532623000001</v>
      </c>
    </row>
    <row r="665" spans="1:2">
      <c r="A665" s="1">
        <v>2.5795075446000002</v>
      </c>
      <c r="B665">
        <v>3.2938836082999998</v>
      </c>
    </row>
    <row r="666" spans="1:2">
      <c r="A666" s="1">
        <v>2.1180266885000001</v>
      </c>
      <c r="B666">
        <v>-10.3255039071</v>
      </c>
    </row>
    <row r="667" spans="1:2">
      <c r="A667" s="1">
        <v>3.8216030611999998</v>
      </c>
      <c r="B667">
        <v>2.8070756885999999</v>
      </c>
    </row>
    <row r="668" spans="1:2">
      <c r="A668" s="1">
        <v>2.6969483506</v>
      </c>
      <c r="B668">
        <v>2.6753805954000001</v>
      </c>
    </row>
    <row r="669" spans="1:2">
      <c r="A669" s="1">
        <v>3.402911424</v>
      </c>
      <c r="B669">
        <v>3.5118066285</v>
      </c>
    </row>
    <row r="670" spans="1:2">
      <c r="A670" s="1">
        <v>1.0734699444</v>
      </c>
      <c r="B670">
        <v>-10.113956677099999</v>
      </c>
    </row>
    <row r="671" spans="1:2">
      <c r="A671" s="1">
        <f>-11.0118854733</f>
        <v>-11.0118854733</v>
      </c>
      <c r="B671">
        <v>-3.7024032269</v>
      </c>
    </row>
    <row r="672" spans="1:2">
      <c r="A672" s="1">
        <v>2.2651683768000002</v>
      </c>
      <c r="B672">
        <v>3.4719399617</v>
      </c>
    </row>
    <row r="673" spans="1:2">
      <c r="A673" s="1">
        <f>-9.4234727461</f>
        <v>-9.4234727460999999</v>
      </c>
      <c r="B673">
        <v>-5.3035760742000004</v>
      </c>
    </row>
    <row r="674" spans="1:2">
      <c r="A674" s="1">
        <v>2.5575818536999999</v>
      </c>
      <c r="B674">
        <v>3.2511365339</v>
      </c>
    </row>
    <row r="675" spans="1:2">
      <c r="A675" s="1">
        <v>3.0462080429</v>
      </c>
      <c r="B675">
        <v>2.9059991024</v>
      </c>
    </row>
    <row r="676" spans="1:2">
      <c r="A676" s="1">
        <f>-10.8855245772</f>
        <v>-10.8855245772</v>
      </c>
      <c r="B676">
        <v>-5.3828309591999997</v>
      </c>
    </row>
    <row r="677" spans="1:2">
      <c r="A677" s="1">
        <v>2.8790156074</v>
      </c>
      <c r="B677">
        <v>-8.3789023678000003</v>
      </c>
    </row>
    <row r="678" spans="1:2">
      <c r="A678" s="1">
        <f>-9.9776262691</f>
        <v>-9.9776262690999999</v>
      </c>
      <c r="B678">
        <v>-5.7855646362000002</v>
      </c>
    </row>
    <row r="679" spans="1:2">
      <c r="A679" s="1">
        <v>2.7382554324999999</v>
      </c>
      <c r="B679">
        <v>-9.5979099351000006</v>
      </c>
    </row>
    <row r="680" spans="1:2">
      <c r="A680" s="1">
        <v>4.8600751934000002</v>
      </c>
      <c r="B680">
        <v>4.0010683135000003</v>
      </c>
    </row>
    <row r="681" spans="1:2">
      <c r="A681" s="1">
        <v>1.0898011673000001</v>
      </c>
      <c r="B681">
        <v>-9.3139854968000009</v>
      </c>
    </row>
    <row r="682" spans="1:2">
      <c r="A682" s="1">
        <v>1.9786960087000001</v>
      </c>
      <c r="B682">
        <v>-9.3281227489000003</v>
      </c>
    </row>
    <row r="683" spans="1:2">
      <c r="A683" s="1">
        <v>2.853995501</v>
      </c>
      <c r="B683">
        <v>2.1114731879000002</v>
      </c>
    </row>
    <row r="684" spans="1:2">
      <c r="A684" s="1">
        <v>3.8677051323999998</v>
      </c>
      <c r="B684">
        <v>2.8984394536</v>
      </c>
    </row>
    <row r="685" spans="1:2">
      <c r="A685" s="1">
        <f>-12.9149351396</f>
        <v>-12.914935139600001</v>
      </c>
      <c r="B685">
        <v>-3.6580675692</v>
      </c>
    </row>
    <row r="686" spans="1:2">
      <c r="A686" s="1">
        <v>3.0030220842999999</v>
      </c>
      <c r="B686">
        <v>1.5492152955</v>
      </c>
    </row>
    <row r="687" spans="1:2">
      <c r="A687" s="1">
        <v>4.4341660844000002</v>
      </c>
      <c r="B687">
        <v>2.6141395615</v>
      </c>
    </row>
    <row r="688" spans="1:2">
      <c r="A688" s="1">
        <v>1.6838737436</v>
      </c>
      <c r="B688">
        <v>-9.7906098924999991</v>
      </c>
    </row>
    <row r="689" spans="1:2">
      <c r="A689" s="1">
        <f>-10.2534366848</f>
        <v>-10.2534366848</v>
      </c>
      <c r="B689">
        <v>-5.6502694636999999</v>
      </c>
    </row>
    <row r="690" spans="1:2">
      <c r="A690" s="1">
        <v>2.7625446897999999</v>
      </c>
      <c r="B690">
        <v>-9.0604552877</v>
      </c>
    </row>
    <row r="691" spans="1:2">
      <c r="A691" s="1">
        <f>-11.2527157254</f>
        <v>-11.2527157254</v>
      </c>
      <c r="B691">
        <v>-4.2490079842000004</v>
      </c>
    </row>
    <row r="692" spans="1:2">
      <c r="A692" s="1">
        <f>-10.6663727586</f>
        <v>-10.6663727586</v>
      </c>
      <c r="B692">
        <v>-3.8164776287</v>
      </c>
    </row>
    <row r="693" spans="1:2">
      <c r="A693" s="1">
        <v>4.8791885334999998</v>
      </c>
      <c r="B693">
        <v>2.3221156208</v>
      </c>
    </row>
    <row r="694" spans="1:2">
      <c r="A694" s="1">
        <f>-0.8346300632</f>
        <v>-0.83463006319999999</v>
      </c>
      <c r="B694">
        <v>-9.9482699042</v>
      </c>
    </row>
    <row r="695" spans="1:2">
      <c r="A695" s="1">
        <v>3.8448328864999999</v>
      </c>
      <c r="B695">
        <v>5.3860991913999996</v>
      </c>
    </row>
    <row r="696" spans="1:2">
      <c r="A696" s="1">
        <v>1.5146340907</v>
      </c>
      <c r="B696">
        <v>-10.075156358399999</v>
      </c>
    </row>
    <row r="697" spans="1:2">
      <c r="A697" s="1">
        <v>2.5665703973</v>
      </c>
      <c r="B697">
        <v>-9.2481368257999996</v>
      </c>
    </row>
    <row r="698" spans="1:2">
      <c r="A698" s="1">
        <v>0.94545027290000005</v>
      </c>
      <c r="B698">
        <v>-9.5523956067999993</v>
      </c>
    </row>
    <row r="699" spans="1:2">
      <c r="A699" s="1">
        <v>2.4862780851999999</v>
      </c>
      <c r="B699">
        <v>-8.3884964564000004</v>
      </c>
    </row>
    <row r="700" spans="1:2">
      <c r="A700" s="1">
        <v>5.3103903711999996</v>
      </c>
      <c r="B700">
        <v>3.1906684514000001</v>
      </c>
    </row>
    <row r="701" spans="1:2">
      <c r="A701" s="1">
        <v>3.2751887611999999</v>
      </c>
      <c r="B701">
        <v>-9.7811735474999999</v>
      </c>
    </row>
    <row r="702" spans="1:2">
      <c r="A702" s="1">
        <f>-12.4022485226</f>
        <v>-12.402248522600001</v>
      </c>
      <c r="B702">
        <v>-3.4471809316000002</v>
      </c>
    </row>
    <row r="703" spans="1:2">
      <c r="A703" s="1">
        <f>-12.2316961477</f>
        <v>-12.231696147699999</v>
      </c>
      <c r="B703">
        <v>-3.6466285550999999</v>
      </c>
    </row>
    <row r="704" spans="1:2">
      <c r="A704" s="1">
        <v>2.7710644823999999</v>
      </c>
      <c r="B704">
        <v>3.0210798388</v>
      </c>
    </row>
    <row r="705" spans="1:2">
      <c r="A705" s="1">
        <f>-9.3308221798</f>
        <v>-9.3308221798000002</v>
      </c>
      <c r="B705">
        <v>-4.2649701992000004</v>
      </c>
    </row>
    <row r="706" spans="1:2">
      <c r="A706" s="1">
        <v>1.8590124152</v>
      </c>
      <c r="B706">
        <v>2.4431111671000001</v>
      </c>
    </row>
    <row r="707" spans="1:2">
      <c r="A707" s="1">
        <v>4.1060130216999999</v>
      </c>
      <c r="B707">
        <v>2.3111460040999998</v>
      </c>
    </row>
    <row r="708" spans="1:2">
      <c r="A708" s="1">
        <v>1.0710801958</v>
      </c>
      <c r="B708">
        <v>-10.5932834329</v>
      </c>
    </row>
    <row r="709" spans="1:2">
      <c r="A709" s="1">
        <f>-10.9742960029</f>
        <v>-10.974296002899999</v>
      </c>
      <c r="B709">
        <v>-8.0431080090999991</v>
      </c>
    </row>
    <row r="710" spans="1:2">
      <c r="A710" s="1">
        <f>-11.5757787496</f>
        <v>-11.5757787496</v>
      </c>
      <c r="B710">
        <v>-5.0967260469999998</v>
      </c>
    </row>
    <row r="711" spans="1:2">
      <c r="A711" s="1">
        <f>-9.2445336901</f>
        <v>-9.2445336901000008</v>
      </c>
      <c r="B711">
        <v>-4.3114447342000002</v>
      </c>
    </row>
    <row r="712" spans="1:2">
      <c r="A712" s="1">
        <v>4.3729739944999997</v>
      </c>
      <c r="B712">
        <v>3.1048817873000001</v>
      </c>
    </row>
    <row r="713" spans="1:2">
      <c r="A713" s="1">
        <v>3.1443614063999998</v>
      </c>
      <c r="B713">
        <v>2.8868887611999998</v>
      </c>
    </row>
    <row r="714" spans="1:2">
      <c r="A714" s="1">
        <v>2.6744165660000001</v>
      </c>
      <c r="B714">
        <v>-7.0456710016999997</v>
      </c>
    </row>
    <row r="715" spans="1:2">
      <c r="A715" s="1">
        <f>-9.641763823</f>
        <v>-9.6417638229999998</v>
      </c>
      <c r="B715">
        <v>-4.4058699304999998</v>
      </c>
    </row>
    <row r="716" spans="1:2">
      <c r="A716" s="1">
        <v>5.4796732968999997</v>
      </c>
      <c r="B716">
        <v>2.909526311</v>
      </c>
    </row>
    <row r="717" spans="1:2">
      <c r="A717" s="1">
        <v>3.2347384653</v>
      </c>
      <c r="B717">
        <v>3.7393506616000001</v>
      </c>
    </row>
    <row r="718" spans="1:2">
      <c r="A718" s="1">
        <v>3.2750668707999999</v>
      </c>
      <c r="B718">
        <v>2.1506795586999998</v>
      </c>
    </row>
    <row r="719" spans="1:2">
      <c r="A719" s="1">
        <f>-10.6842236232</f>
        <v>-10.684223623199999</v>
      </c>
      <c r="B719">
        <v>-5.2221721222999999</v>
      </c>
    </row>
    <row r="720" spans="1:2">
      <c r="A720" s="1">
        <f>-9.1757946446</f>
        <v>-9.1757946445999998</v>
      </c>
      <c r="B720">
        <v>-5.4265986629</v>
      </c>
    </row>
    <row r="721" spans="1:2">
      <c r="A721" s="1">
        <f>-10.3283238057</f>
        <v>-10.3283238057</v>
      </c>
      <c r="B721">
        <v>-5.3328134148000004</v>
      </c>
    </row>
    <row r="722" spans="1:2">
      <c r="A722" s="1">
        <v>1.3075252313000001</v>
      </c>
      <c r="B722">
        <v>-8.8252919074000005</v>
      </c>
    </row>
    <row r="723" spans="1:2">
      <c r="A723" s="1">
        <f>-10.5154639349</f>
        <v>-10.5154639349</v>
      </c>
      <c r="B723">
        <v>-5.9784285161000001</v>
      </c>
    </row>
    <row r="724" spans="1:2">
      <c r="A724" s="1">
        <v>3.1584183383000002</v>
      </c>
      <c r="B724">
        <v>3.1645313868999998</v>
      </c>
    </row>
    <row r="725" spans="1:2">
      <c r="A725" s="1">
        <f>-10.1307425939</f>
        <v>-10.130742593900001</v>
      </c>
      <c r="B725">
        <v>-2.6602067165999999</v>
      </c>
    </row>
    <row r="726" spans="1:2">
      <c r="A726" s="1">
        <f>-9.9378007733</f>
        <v>-9.9378007732999993</v>
      </c>
      <c r="B726">
        <v>-2.8559275829000002</v>
      </c>
    </row>
    <row r="727" spans="1:2">
      <c r="A727" s="1">
        <v>2.4536372216000002</v>
      </c>
      <c r="B727">
        <v>3.9445709453000002</v>
      </c>
    </row>
    <row r="728" spans="1:2">
      <c r="A728" s="1">
        <f>-9.1942171131</f>
        <v>-9.1942171131000006</v>
      </c>
      <c r="B728">
        <v>-5.4164199648000002</v>
      </c>
    </row>
    <row r="729" spans="1:2">
      <c r="A729" s="1">
        <v>1.4322666284000001</v>
      </c>
      <c r="B729">
        <v>-8.0464380069000008</v>
      </c>
    </row>
    <row r="730" spans="1:2">
      <c r="A730" s="1">
        <v>2.9269996893000001</v>
      </c>
      <c r="B730">
        <v>2.9893535572999999</v>
      </c>
    </row>
    <row r="731" spans="1:2">
      <c r="A731" s="1">
        <v>3.2065047381</v>
      </c>
      <c r="B731">
        <v>-8.1998940445000006</v>
      </c>
    </row>
    <row r="732" spans="1:2">
      <c r="A732" s="1">
        <v>3.1085878265</v>
      </c>
      <c r="B732">
        <v>-9.8864371884000004</v>
      </c>
    </row>
    <row r="733" spans="1:2">
      <c r="A733" s="1">
        <f>-9.5509956815</f>
        <v>-9.5509956814999999</v>
      </c>
      <c r="B733">
        <v>-5.6978648443999997</v>
      </c>
    </row>
    <row r="734" spans="1:2">
      <c r="A734" s="1">
        <v>3.3943070610000001</v>
      </c>
      <c r="B734">
        <v>-9.5176857806000008</v>
      </c>
    </row>
    <row r="735" spans="1:2">
      <c r="A735" s="1">
        <f>-10.926894758</f>
        <v>-10.926894758</v>
      </c>
      <c r="B735">
        <v>-5.2772206885999999</v>
      </c>
    </row>
    <row r="736" spans="1:2">
      <c r="A736" s="1">
        <f>-10.5806246943</f>
        <v>-10.580624694300001</v>
      </c>
      <c r="B736">
        <v>-4.4212020404999999</v>
      </c>
    </row>
    <row r="737" spans="1:2">
      <c r="A737" s="1">
        <v>2.6735964280000002</v>
      </c>
      <c r="B737">
        <v>-10.2591421415</v>
      </c>
    </row>
    <row r="738" spans="1:2">
      <c r="A738" s="1">
        <v>5.7174566346000004</v>
      </c>
      <c r="B738">
        <v>3.0129716858000002</v>
      </c>
    </row>
    <row r="739" spans="1:2">
      <c r="A739" s="1">
        <v>2.9758486828000001</v>
      </c>
      <c r="B739">
        <v>3.5213761389</v>
      </c>
    </row>
    <row r="740" spans="1:2">
      <c r="A740" s="1">
        <f>-9.4997745157</f>
        <v>-9.4997745157000004</v>
      </c>
      <c r="B740">
        <v>-5.1339112880000002</v>
      </c>
    </row>
    <row r="741" spans="1:2">
      <c r="A741" s="1">
        <v>1.2460534827</v>
      </c>
      <c r="B741">
        <v>-9.0794470598999997</v>
      </c>
    </row>
    <row r="742" spans="1:2">
      <c r="A742" s="1">
        <f>-12.6351331466</f>
        <v>-12.635133146599999</v>
      </c>
      <c r="B742">
        <v>-5.5831900297999999</v>
      </c>
    </row>
    <row r="743" spans="1:2">
      <c r="A743" s="1">
        <v>3.7505955658999999</v>
      </c>
      <c r="B743">
        <v>2.9055674148000001</v>
      </c>
    </row>
    <row r="744" spans="1:2">
      <c r="A744" s="1">
        <v>3.6708482737999999</v>
      </c>
      <c r="B744">
        <v>3.5315133438999999</v>
      </c>
    </row>
    <row r="745" spans="1:2">
      <c r="A745" s="1">
        <v>2.9185125793000002</v>
      </c>
      <c r="B745">
        <v>3.7421105110999999</v>
      </c>
    </row>
    <row r="746" spans="1:2">
      <c r="A746" s="1">
        <v>3.5670509680000002</v>
      </c>
      <c r="B746">
        <v>2.6843674602999998</v>
      </c>
    </row>
    <row r="747" spans="1:2">
      <c r="A747" s="1">
        <f>-11.9056217948</f>
        <v>-11.9056217948</v>
      </c>
      <c r="B747">
        <v>-5.4334848959000004</v>
      </c>
    </row>
    <row r="748" spans="1:2">
      <c r="A748" s="1">
        <v>1.6257800556999999</v>
      </c>
      <c r="B748">
        <v>-8.6729182475000002</v>
      </c>
    </row>
    <row r="749" spans="1:2">
      <c r="A749" s="1">
        <f>-8.8818901875</f>
        <v>-8.8818901874999998</v>
      </c>
      <c r="B749">
        <v>-6.4529863192999999</v>
      </c>
    </row>
    <row r="750" spans="1:2">
      <c r="A750" s="1">
        <v>3.5401859607000001</v>
      </c>
      <c r="B750">
        <v>3.6751920255999999</v>
      </c>
    </row>
    <row r="751" spans="1:2">
      <c r="A751" s="1">
        <v>3.3063613978999999</v>
      </c>
      <c r="B751">
        <v>3.4836340719000001</v>
      </c>
    </row>
    <row r="752" spans="1:2">
      <c r="A752" s="1">
        <f>-11.4227034433</f>
        <v>-11.4227034433</v>
      </c>
      <c r="B752">
        <v>-4.5714921329999996</v>
      </c>
    </row>
    <row r="753" spans="1:2">
      <c r="A753" s="1">
        <v>3.0613420519000001</v>
      </c>
      <c r="B753">
        <v>3.3355865072999999</v>
      </c>
    </row>
    <row r="754" spans="1:2">
      <c r="A754" s="1">
        <v>1.1289345316999999</v>
      </c>
      <c r="B754">
        <v>-10.552208886900001</v>
      </c>
    </row>
    <row r="755" spans="1:2">
      <c r="A755" s="1">
        <v>2.6997908915000002</v>
      </c>
      <c r="B755">
        <v>-7.9397031489999996</v>
      </c>
    </row>
    <row r="756" spans="1:2">
      <c r="A756" s="1">
        <v>3.5446866448000001</v>
      </c>
      <c r="B756">
        <v>3.3003003526999999</v>
      </c>
    </row>
    <row r="757" spans="1:2">
      <c r="A757" s="1">
        <f>-11.302717847</f>
        <v>-11.302717847</v>
      </c>
      <c r="B757">
        <v>-4.6849481599000002</v>
      </c>
    </row>
    <row r="758" spans="1:2">
      <c r="A758" s="1">
        <v>3.1902607447000002</v>
      </c>
      <c r="B758">
        <v>4.0680145690999998</v>
      </c>
    </row>
    <row r="759" spans="1:2">
      <c r="A759" s="1">
        <v>3.2102645814000002</v>
      </c>
      <c r="B759">
        <v>-7.3558257627000003</v>
      </c>
    </row>
    <row r="760" spans="1:2">
      <c r="A760" s="1">
        <v>3.6568134588999999</v>
      </c>
      <c r="B760">
        <v>2.7609663406</v>
      </c>
    </row>
    <row r="761" spans="1:2">
      <c r="A761" s="1">
        <f>-10.5841410484</f>
        <v>-10.584141048399999</v>
      </c>
      <c r="B761">
        <v>-5.7700702664000003</v>
      </c>
    </row>
    <row r="762" spans="1:2">
      <c r="A762" s="1">
        <f>-8.729409668</f>
        <v>-8.7294096680000006</v>
      </c>
      <c r="B762">
        <v>-5.8803112114999996</v>
      </c>
    </row>
    <row r="763" spans="1:2">
      <c r="A763" s="1">
        <v>3.9987663767999999</v>
      </c>
      <c r="B763">
        <v>2.8033740998000001</v>
      </c>
    </row>
    <row r="764" spans="1:2">
      <c r="A764" s="1">
        <v>0.49828748220000002</v>
      </c>
      <c r="B764">
        <v>-9.1852829858000007</v>
      </c>
    </row>
    <row r="765" spans="1:2">
      <c r="A765" s="1">
        <v>3.6699614179000002</v>
      </c>
      <c r="B765">
        <v>2.1550637192000002</v>
      </c>
    </row>
    <row r="766" spans="1:2">
      <c r="A766" s="1">
        <f>-11.7169428537</f>
        <v>-11.716942853700001</v>
      </c>
      <c r="B766">
        <v>-5.1889739010999998</v>
      </c>
    </row>
    <row r="767" spans="1:2">
      <c r="A767" s="1">
        <v>3.7317253718000001</v>
      </c>
      <c r="B767">
        <v>3.3897766948000001</v>
      </c>
    </row>
    <row r="768" spans="1:2">
      <c r="A768" s="1">
        <f>-11.839312914</f>
        <v>-11.839312914000001</v>
      </c>
      <c r="B768">
        <v>-5.0619828392999997</v>
      </c>
    </row>
    <row r="769" spans="1:2">
      <c r="A769" s="1">
        <v>4.7459352674000002</v>
      </c>
      <c r="B769">
        <v>-10.094703455399999</v>
      </c>
    </row>
    <row r="770" spans="1:2">
      <c r="A770" s="1">
        <v>3.6031726462</v>
      </c>
      <c r="B770">
        <v>-9.0154675913000002</v>
      </c>
    </row>
    <row r="771" spans="1:2">
      <c r="A771" s="1">
        <v>0.78869019579999999</v>
      </c>
      <c r="B771">
        <v>-8.9615468630000006</v>
      </c>
    </row>
    <row r="772" spans="1:2">
      <c r="A772" s="1">
        <v>3.1829215841999998</v>
      </c>
      <c r="B772">
        <v>4.3135829682000004</v>
      </c>
    </row>
    <row r="773" spans="1:2">
      <c r="A773" s="1">
        <v>4.0029159843000004</v>
      </c>
      <c r="B773">
        <v>2.4115837782999998</v>
      </c>
    </row>
    <row r="774" spans="1:2">
      <c r="A774" s="1">
        <v>0.71774371979999996</v>
      </c>
      <c r="B774">
        <v>-10.7765732023</v>
      </c>
    </row>
    <row r="775" spans="1:2">
      <c r="A775" s="1">
        <f>-0.4632322558</f>
        <v>-0.46323225579999999</v>
      </c>
      <c r="B775">
        <v>-9.0107171423000008</v>
      </c>
    </row>
    <row r="776" spans="1:2">
      <c r="A776" s="1">
        <f>-10.5734546522</f>
        <v>-10.573454652200001</v>
      </c>
      <c r="B776">
        <v>-5.6862650667999999</v>
      </c>
    </row>
    <row r="777" spans="1:2">
      <c r="A777" s="1">
        <f>-10.8827294069</f>
        <v>-10.882729406899999</v>
      </c>
      <c r="B777">
        <v>-5.2191116308999996</v>
      </c>
    </row>
    <row r="778" spans="1:2">
      <c r="A778" s="1">
        <v>4.9596772834999996</v>
      </c>
      <c r="B778">
        <v>4.4073770592999999</v>
      </c>
    </row>
    <row r="779" spans="1:2">
      <c r="A779" s="1">
        <v>2.5641255640999998</v>
      </c>
      <c r="B779">
        <v>-7.8429636119000001</v>
      </c>
    </row>
    <row r="780" spans="1:2">
      <c r="A780" s="1">
        <v>4.2179487300999998</v>
      </c>
      <c r="B780">
        <v>3.8706758149999998</v>
      </c>
    </row>
    <row r="781" spans="1:2">
      <c r="A781" s="1">
        <v>2.8105934345999999</v>
      </c>
      <c r="B781">
        <v>2.6719499927000001</v>
      </c>
    </row>
    <row r="782" spans="1:2">
      <c r="A782" s="1">
        <v>5.2583283193000003</v>
      </c>
      <c r="B782">
        <v>4.5882974767000002</v>
      </c>
    </row>
    <row r="783" spans="1:2">
      <c r="A783" s="1">
        <v>0.94085018090000005</v>
      </c>
      <c r="B783">
        <v>-10.8827302482</v>
      </c>
    </row>
    <row r="784" spans="1:2">
      <c r="A784" s="1">
        <v>4.2042574539000004</v>
      </c>
      <c r="B784">
        <v>3.5702073722000001</v>
      </c>
    </row>
    <row r="785" spans="1:2">
      <c r="A785" s="1">
        <v>3.9784650762</v>
      </c>
      <c r="B785">
        <v>-9.4186174215000005</v>
      </c>
    </row>
    <row r="786" spans="1:2">
      <c r="A786" s="1">
        <v>0.49497708150000003</v>
      </c>
      <c r="B786">
        <v>-9.6275968686999995</v>
      </c>
    </row>
    <row r="787" spans="1:2">
      <c r="A787" s="1">
        <v>0.86256795080000004</v>
      </c>
      <c r="B787">
        <v>-10.5158529202</v>
      </c>
    </row>
    <row r="788" spans="1:2">
      <c r="A788" s="1">
        <v>3.7803499976000001</v>
      </c>
      <c r="B788">
        <v>-9.6220131445000003</v>
      </c>
    </row>
    <row r="789" spans="1:2">
      <c r="A789" s="1">
        <v>1.6505375381</v>
      </c>
      <c r="B789">
        <v>-11.4570882934</v>
      </c>
    </row>
    <row r="790" spans="1:2">
      <c r="A790" s="1">
        <v>4.5813037096000002</v>
      </c>
      <c r="B790">
        <v>-8.9410867341000007</v>
      </c>
    </row>
    <row r="791" spans="1:2">
      <c r="A791" s="1">
        <f>-9.7660538819</f>
        <v>-9.7660538818999996</v>
      </c>
      <c r="B791">
        <v>-5.6557058392000004</v>
      </c>
    </row>
    <row r="792" spans="1:2">
      <c r="A792" s="1">
        <v>2.3878245328999999</v>
      </c>
      <c r="B792">
        <v>-8.7732912698999996</v>
      </c>
    </row>
    <row r="793" spans="1:2">
      <c r="A793" s="1">
        <v>3.0821153541999999</v>
      </c>
      <c r="B793">
        <v>3.5029990639999999</v>
      </c>
    </row>
    <row r="794" spans="1:2">
      <c r="A794" s="1">
        <v>2.1242267854999999</v>
      </c>
      <c r="B794">
        <v>-8.1446000134999998</v>
      </c>
    </row>
    <row r="795" spans="1:2">
      <c r="A795" s="1">
        <f>-10.6291928189</f>
        <v>-10.6291928189</v>
      </c>
      <c r="B795">
        <v>-6.8007606189000001</v>
      </c>
    </row>
    <row r="796" spans="1:2">
      <c r="A796" s="1">
        <f>-10.5569574481</f>
        <v>-10.5569574481</v>
      </c>
      <c r="B796">
        <v>-5.7644298003000003</v>
      </c>
    </row>
    <row r="797" spans="1:2">
      <c r="A797" s="1">
        <f>-9.7247664376</f>
        <v>-9.7247664375999996</v>
      </c>
      <c r="B797">
        <v>-4.6885505523999997</v>
      </c>
    </row>
    <row r="798" spans="1:2">
      <c r="A798" s="1">
        <f>-9.9139052414</f>
        <v>-9.9139052414000002</v>
      </c>
      <c r="B798">
        <v>-5.5770419573999996</v>
      </c>
    </row>
    <row r="799" spans="1:2">
      <c r="A799" s="1">
        <v>3.2443002876000002</v>
      </c>
      <c r="B799">
        <v>-9.2475612877</v>
      </c>
    </row>
    <row r="800" spans="1:2">
      <c r="A800" s="1">
        <v>0.99620862269999999</v>
      </c>
      <c r="B800">
        <v>-10.4564204763</v>
      </c>
    </row>
    <row r="801" spans="1:2">
      <c r="A801" s="1">
        <v>3.084869576</v>
      </c>
      <c r="B801">
        <v>3.1326916686000001</v>
      </c>
    </row>
    <row r="802" spans="1:2">
      <c r="A802" s="1">
        <v>3.7995821326999999</v>
      </c>
      <c r="B802">
        <v>2.6335043482999998</v>
      </c>
    </row>
    <row r="803" spans="1:2">
      <c r="A803" s="1">
        <f>-10.6953477583</f>
        <v>-10.695347758300001</v>
      </c>
      <c r="B803">
        <v>-4.0643727143000001</v>
      </c>
    </row>
    <row r="804" spans="1:2">
      <c r="A804" s="1">
        <v>3.6161826756000002</v>
      </c>
      <c r="B804">
        <v>2.5916548126999999</v>
      </c>
    </row>
    <row r="805" spans="1:2">
      <c r="A805" s="1">
        <v>4.6571221217999996</v>
      </c>
      <c r="B805">
        <v>4.1918204947</v>
      </c>
    </row>
    <row r="806" spans="1:2">
      <c r="A806" s="1">
        <v>2.0151525337999998</v>
      </c>
      <c r="B806">
        <v>-9.9058484389999997</v>
      </c>
    </row>
    <row r="807" spans="1:2">
      <c r="A807" s="1">
        <v>2.9040805936999998</v>
      </c>
      <c r="B807">
        <v>1.9978012392</v>
      </c>
    </row>
    <row r="808" spans="1:2">
      <c r="A808" s="1">
        <v>4.0520873985000003</v>
      </c>
      <c r="B808">
        <v>4.5552032177999999</v>
      </c>
    </row>
    <row r="809" spans="1:2">
      <c r="A809" s="1">
        <v>3.5329119885</v>
      </c>
      <c r="B809">
        <v>4.0864443374999997</v>
      </c>
    </row>
    <row r="810" spans="1:2">
      <c r="A810" s="1">
        <f>-11.8764379832</f>
        <v>-11.876437983200001</v>
      </c>
      <c r="B810">
        <v>-6.8291256405</v>
      </c>
    </row>
    <row r="811" spans="1:2">
      <c r="A811" s="1">
        <v>1.8748602716</v>
      </c>
      <c r="B811">
        <v>-9.0737120121999997</v>
      </c>
    </row>
    <row r="812" spans="1:2">
      <c r="A812" s="1">
        <v>3.5882425905000002</v>
      </c>
      <c r="B812">
        <v>2.6932616749</v>
      </c>
    </row>
    <row r="813" spans="1:2">
      <c r="A813" s="1">
        <f>-8.0081470565</f>
        <v>-8.0081470565000004</v>
      </c>
      <c r="B813">
        <v>-4.5392696667000001</v>
      </c>
    </row>
    <row r="814" spans="1:2">
      <c r="A814" s="1">
        <v>2.7530319962999998</v>
      </c>
      <c r="B814">
        <v>4.1830560094999996</v>
      </c>
    </row>
    <row r="815" spans="1:2">
      <c r="A815" s="1">
        <v>1.8565941475000001</v>
      </c>
      <c r="B815">
        <v>-10.7654832785</v>
      </c>
    </row>
    <row r="816" spans="1:2">
      <c r="A816" s="1">
        <v>1.3434486059999999</v>
      </c>
      <c r="B816">
        <v>-9.2091138144000002</v>
      </c>
    </row>
    <row r="817" spans="1:2">
      <c r="A817" s="1">
        <f>-11.1069280572</f>
        <v>-11.106928057199999</v>
      </c>
      <c r="B817">
        <v>-6.7018927035000004</v>
      </c>
    </row>
    <row r="818" spans="1:2">
      <c r="A818" s="1">
        <v>2.5616387450000002</v>
      </c>
      <c r="B818">
        <v>-8.8106422041000005</v>
      </c>
    </row>
    <row r="819" spans="1:2">
      <c r="A819" s="1">
        <v>3.3975960647000001</v>
      </c>
      <c r="B819">
        <v>3.5920727036</v>
      </c>
    </row>
    <row r="820" spans="1:2">
      <c r="A820" s="1">
        <f>-1.7508580629</f>
        <v>-1.7508580628999999</v>
      </c>
      <c r="B820">
        <v>-9.4624077976999992</v>
      </c>
    </row>
    <row r="821" spans="1:2">
      <c r="A821" s="1">
        <f>-10.438815627</f>
        <v>-10.438815627</v>
      </c>
      <c r="B821">
        <v>-4.8406164055999996</v>
      </c>
    </row>
    <row r="822" spans="1:2">
      <c r="A822" s="1">
        <f>-11.0956339238</f>
        <v>-11.095633923799999</v>
      </c>
      <c r="B822">
        <v>-3.2367502202999998</v>
      </c>
    </row>
    <row r="823" spans="1:2">
      <c r="A823" s="1">
        <f>-9.6599355159</f>
        <v>-9.6599355159000009</v>
      </c>
      <c r="B823">
        <v>-3.7514869496999999</v>
      </c>
    </row>
    <row r="824" spans="1:2">
      <c r="A824" s="1">
        <v>2.4899682795999998</v>
      </c>
      <c r="B824">
        <v>-9.0078390197000004</v>
      </c>
    </row>
    <row r="825" spans="1:2">
      <c r="A825" s="1">
        <v>4.4256956193999999</v>
      </c>
      <c r="B825">
        <v>-9.0775130750000006</v>
      </c>
    </row>
    <row r="826" spans="1:2">
      <c r="A826" s="1">
        <v>1.1067131507000001</v>
      </c>
      <c r="B826">
        <v>-10.9559927478</v>
      </c>
    </row>
    <row r="827" spans="1:2">
      <c r="A827" s="1">
        <v>4.6170483641000004</v>
      </c>
      <c r="B827">
        <v>3.3219717701000002</v>
      </c>
    </row>
    <row r="828" spans="1:2">
      <c r="A828" s="1">
        <v>6.1525515031999998</v>
      </c>
      <c r="B828">
        <v>3.9433212241</v>
      </c>
    </row>
    <row r="829" spans="1:2">
      <c r="A829" s="1">
        <f>-11.8081780329</f>
        <v>-11.808178032900001</v>
      </c>
      <c r="B829">
        <v>-5.3125946844999996</v>
      </c>
    </row>
    <row r="830" spans="1:2">
      <c r="A830" s="1">
        <v>1.7280395816</v>
      </c>
      <c r="B830">
        <v>-10.008464974700001</v>
      </c>
    </row>
    <row r="831" spans="1:2">
      <c r="A831" s="1">
        <v>2.2845967019</v>
      </c>
      <c r="B831">
        <v>2.9536371357000002</v>
      </c>
    </row>
    <row r="832" spans="1:2">
      <c r="A832" s="1">
        <f>-9.6776284885</f>
        <v>-9.6776284884999999</v>
      </c>
      <c r="B832">
        <v>-3.6703502506999999</v>
      </c>
    </row>
    <row r="833" spans="1:2">
      <c r="A833" s="1">
        <v>4.0208688752999997</v>
      </c>
      <c r="B833">
        <v>3.0509785537999998</v>
      </c>
    </row>
    <row r="834" spans="1:2">
      <c r="A834" s="1">
        <v>0.93324178369999999</v>
      </c>
      <c r="B834">
        <v>-8.9292774454000003</v>
      </c>
    </row>
    <row r="835" spans="1:2">
      <c r="A835" s="1">
        <v>1.1199631119</v>
      </c>
      <c r="B835">
        <v>-8.8585474208000008</v>
      </c>
    </row>
    <row r="836" spans="1:2">
      <c r="A836" s="1">
        <v>2.5142884812999999</v>
      </c>
      <c r="B836">
        <v>1.4280734448000001</v>
      </c>
    </row>
    <row r="837" spans="1:2">
      <c r="A837" s="1">
        <v>3.6192374783000001</v>
      </c>
      <c r="B837">
        <v>2.8264494089999999</v>
      </c>
    </row>
    <row r="838" spans="1:2">
      <c r="A838" s="1">
        <v>4.9344941334000003</v>
      </c>
      <c r="B838">
        <v>4.8600555789</v>
      </c>
    </row>
    <row r="839" spans="1:2">
      <c r="A839" s="1">
        <v>3.8834153927999999</v>
      </c>
      <c r="B839">
        <v>4.4550580036999996</v>
      </c>
    </row>
    <row r="840" spans="1:2">
      <c r="A840" s="1">
        <v>3.3871220228999999</v>
      </c>
      <c r="B840">
        <v>-10.3826640618</v>
      </c>
    </row>
    <row r="841" spans="1:2">
      <c r="A841" s="1">
        <v>3.6714694806999999</v>
      </c>
      <c r="B841">
        <v>-9.6831149219999997</v>
      </c>
    </row>
    <row r="842" spans="1:2">
      <c r="A842" s="1">
        <v>3.1493296496999998</v>
      </c>
      <c r="B842">
        <v>3.2704234520000002</v>
      </c>
    </row>
    <row r="843" spans="1:2">
      <c r="A843" s="1">
        <f>-10.8676657122</f>
        <v>-10.867665712200001</v>
      </c>
      <c r="B843">
        <v>-5.1660400417999996</v>
      </c>
    </row>
    <row r="844" spans="1:2">
      <c r="A844" s="1">
        <f>-10.662121796</f>
        <v>-10.662121795999999</v>
      </c>
      <c r="B844">
        <v>-4.951276011</v>
      </c>
    </row>
    <row r="845" spans="1:2">
      <c r="A845" s="1">
        <v>2.8066682553</v>
      </c>
      <c r="B845">
        <v>3.8371442626999999</v>
      </c>
    </row>
    <row r="846" spans="1:2">
      <c r="A846" s="1">
        <f>-11.2125487615</f>
        <v>-11.212548761500001</v>
      </c>
      <c r="B846">
        <v>-6.3309493043999998</v>
      </c>
    </row>
    <row r="847" spans="1:2">
      <c r="A847" s="1">
        <v>3.3474326564000001</v>
      </c>
      <c r="B847">
        <v>-10.733111796499999</v>
      </c>
    </row>
    <row r="848" spans="1:2">
      <c r="A848" s="1">
        <v>3.0136075512999998</v>
      </c>
      <c r="B848">
        <v>-9.5326737659000003</v>
      </c>
    </row>
    <row r="849" spans="1:2">
      <c r="A849" s="1">
        <f>-9.3561114871</f>
        <v>-9.3561114870999997</v>
      </c>
      <c r="B849">
        <v>-4.0248224548999998</v>
      </c>
    </row>
    <row r="850" spans="1:2">
      <c r="A850" s="1">
        <v>2.6347552325999999</v>
      </c>
      <c r="B850">
        <v>-9.1774189486999997</v>
      </c>
    </row>
    <row r="851" spans="1:2">
      <c r="A851" s="1">
        <f>-10.0068891441</f>
        <v>-10.006889144100001</v>
      </c>
      <c r="B851">
        <v>-4.3692200186000001</v>
      </c>
    </row>
    <row r="852" spans="1:2">
      <c r="A852" s="1">
        <f>-10.4021709388</f>
        <v>-10.402170938799999</v>
      </c>
      <c r="B852">
        <v>-4.9453039552</v>
      </c>
    </row>
    <row r="853" spans="1:2">
      <c r="A853" s="1">
        <f>-11.6573877683</f>
        <v>-11.6573877683</v>
      </c>
      <c r="B853">
        <v>-4.3596702037000004</v>
      </c>
    </row>
    <row r="854" spans="1:2">
      <c r="A854" s="1">
        <f>-9.9734963325</f>
        <v>-9.9734963324999999</v>
      </c>
      <c r="B854">
        <v>-5.4151229185999998</v>
      </c>
    </row>
    <row r="855" spans="1:2">
      <c r="A855" s="1">
        <v>1.4383817685</v>
      </c>
      <c r="B855">
        <v>-8.6240784500000007</v>
      </c>
    </row>
    <row r="856" spans="1:2">
      <c r="A856" s="1">
        <v>4.9101828260999998</v>
      </c>
      <c r="B856">
        <v>3.152022031</v>
      </c>
    </row>
    <row r="857" spans="1:2">
      <c r="A857" s="1">
        <v>2.0172206209999999</v>
      </c>
      <c r="B857">
        <v>-8.7864090469999994</v>
      </c>
    </row>
    <row r="858" spans="1:2">
      <c r="A858" s="1">
        <f>-9.4365442877</f>
        <v>-9.4365442877000003</v>
      </c>
      <c r="B858">
        <v>-4.1798513148999996</v>
      </c>
    </row>
    <row r="859" spans="1:2">
      <c r="A859" s="1">
        <v>4.1740835004000001</v>
      </c>
      <c r="B859">
        <v>2.9086421433999998</v>
      </c>
    </row>
    <row r="860" spans="1:2">
      <c r="A860" s="1">
        <v>0.48297431950000003</v>
      </c>
      <c r="B860">
        <v>-9.4335678795</v>
      </c>
    </row>
    <row r="861" spans="1:2">
      <c r="A861" s="1">
        <f>-11.5994075128</f>
        <v>-11.599407512799999</v>
      </c>
      <c r="B861">
        <v>-6.3346150844000002</v>
      </c>
    </row>
    <row r="862" spans="1:2">
      <c r="A862" s="1">
        <f>-10.3665360509</f>
        <v>-10.366536050900001</v>
      </c>
      <c r="B862">
        <v>-6.0992421145</v>
      </c>
    </row>
    <row r="863" spans="1:2">
      <c r="A863" s="1">
        <v>2.4597130102999998</v>
      </c>
      <c r="B863">
        <v>2.5895586972000002</v>
      </c>
    </row>
    <row r="864" spans="1:2">
      <c r="A864" s="1">
        <v>2.7153919498999999</v>
      </c>
      <c r="B864">
        <v>-8.1076567494000003</v>
      </c>
    </row>
    <row r="865" spans="1:2">
      <c r="A865" s="1">
        <v>1.9334590037999999</v>
      </c>
      <c r="B865">
        <v>-9.4277225004999998</v>
      </c>
    </row>
    <row r="866" spans="1:2">
      <c r="A866" s="1">
        <v>2.4571515988999999</v>
      </c>
      <c r="B866">
        <v>4.3288557229000002</v>
      </c>
    </row>
    <row r="867" spans="1:2">
      <c r="A867" s="1">
        <v>3.5697011285000002</v>
      </c>
      <c r="B867">
        <v>4.404804178</v>
      </c>
    </row>
    <row r="868" spans="1:2">
      <c r="A868" s="1">
        <v>2.3707390434</v>
      </c>
      <c r="B868">
        <v>-9.1906095715999996</v>
      </c>
    </row>
    <row r="869" spans="1:2">
      <c r="A869" s="1">
        <v>2.1067191238</v>
      </c>
      <c r="B869">
        <v>-10.026365791</v>
      </c>
    </row>
    <row r="870" spans="1:2">
      <c r="A870" s="1">
        <v>1.4102294077999999</v>
      </c>
      <c r="B870">
        <v>-9.0362504900000005</v>
      </c>
    </row>
    <row r="871" spans="1:2">
      <c r="A871" s="1">
        <v>3.4878232071999999</v>
      </c>
      <c r="B871">
        <v>3.7270321866999998</v>
      </c>
    </row>
    <row r="872" spans="1:2">
      <c r="A872" s="1">
        <f>-8.0028671161</f>
        <v>-8.0028671160999991</v>
      </c>
      <c r="B872">
        <v>-5.5022064052999999</v>
      </c>
    </row>
    <row r="873" spans="1:2">
      <c r="A873" s="1">
        <v>2.7623857661</v>
      </c>
      <c r="B873">
        <v>2.5395001639000001</v>
      </c>
    </row>
    <row r="874" spans="1:2">
      <c r="A874" s="1">
        <v>1.9448335127</v>
      </c>
      <c r="B874">
        <v>3.1167750522</v>
      </c>
    </row>
    <row r="875" spans="1:2">
      <c r="A875" s="1">
        <v>0.20499275319999999</v>
      </c>
      <c r="B875">
        <v>-8.0278654335000006</v>
      </c>
    </row>
    <row r="876" spans="1:2">
      <c r="A876" s="1">
        <v>1.547329194</v>
      </c>
      <c r="B876">
        <v>3.2273708344999998</v>
      </c>
    </row>
    <row r="877" spans="1:2">
      <c r="A877" s="1">
        <v>4.0488417469</v>
      </c>
      <c r="B877">
        <v>5.2321549911999998</v>
      </c>
    </row>
    <row r="878" spans="1:2">
      <c r="A878" s="1">
        <v>4.0186173829999996</v>
      </c>
      <c r="B878">
        <v>-9.9850163370999994</v>
      </c>
    </row>
    <row r="879" spans="1:2">
      <c r="A879" s="1">
        <v>5.2247781468000003</v>
      </c>
      <c r="B879">
        <v>3.4328211788999998</v>
      </c>
    </row>
    <row r="880" spans="1:2">
      <c r="A880" s="1">
        <f>-9.099096573</f>
        <v>-9.0990965730000006</v>
      </c>
      <c r="B880">
        <v>-4.1580204769</v>
      </c>
    </row>
    <row r="881" spans="1:2">
      <c r="A881" s="1">
        <f>-10.3932111241</f>
        <v>-10.3932111241</v>
      </c>
      <c r="B881">
        <v>-3.9694609987999998</v>
      </c>
    </row>
    <row r="882" spans="1:2">
      <c r="A882" s="1">
        <f>-9.6085926904</f>
        <v>-9.6085926904000001</v>
      </c>
      <c r="B882">
        <v>-4.3736023161000004</v>
      </c>
    </row>
    <row r="883" spans="1:2">
      <c r="A883" s="1">
        <v>2.912112166</v>
      </c>
      <c r="B883">
        <v>-9.5107819627999994</v>
      </c>
    </row>
    <row r="884" spans="1:2">
      <c r="A884" s="1">
        <v>4.4314981000999998</v>
      </c>
      <c r="B884">
        <v>3.4684589557000001</v>
      </c>
    </row>
    <row r="885" spans="1:2">
      <c r="A885" s="1">
        <f>-10.3619379846</f>
        <v>-10.361937984600001</v>
      </c>
      <c r="B885">
        <v>-5.3497642575000004</v>
      </c>
    </row>
    <row r="886" spans="1:2">
      <c r="A886" s="1">
        <v>3.5341838294999999</v>
      </c>
      <c r="B886">
        <v>3.6119137330000002</v>
      </c>
    </row>
    <row r="887" spans="1:2">
      <c r="A887" s="1">
        <f>-0.1046729628</f>
        <v>-0.10467296280000001</v>
      </c>
      <c r="B887">
        <v>-8.8887768234000006</v>
      </c>
    </row>
    <row r="888" spans="1:2">
      <c r="A888" s="1">
        <v>3.6721242132</v>
      </c>
      <c r="B888">
        <v>2.6554367881999998</v>
      </c>
    </row>
    <row r="889" spans="1:2">
      <c r="A889" s="1">
        <f>-12.4795437438</f>
        <v>-12.479543743800001</v>
      </c>
      <c r="B889">
        <v>-5.6044149338000002</v>
      </c>
    </row>
    <row r="890" spans="1:2">
      <c r="A890" s="1">
        <v>1.2896427212999999</v>
      </c>
      <c r="B890">
        <v>-9.4036899977000008</v>
      </c>
    </row>
    <row r="891" spans="1:2">
      <c r="A891" s="1">
        <v>0.91037629949999999</v>
      </c>
      <c r="B891">
        <v>-10.134312312</v>
      </c>
    </row>
    <row r="892" spans="1:2">
      <c r="A892" s="1">
        <v>3.0737981792000002</v>
      </c>
      <c r="B892">
        <v>3.5251947607999998</v>
      </c>
    </row>
    <row r="893" spans="1:2">
      <c r="A893" s="1">
        <v>4.6000800406</v>
      </c>
      <c r="B893">
        <v>3.1897202749</v>
      </c>
    </row>
    <row r="894" spans="1:2">
      <c r="A894" s="1">
        <f>-9.0391822378</f>
        <v>-9.0391822378000004</v>
      </c>
      <c r="B894">
        <v>-4.4780455895999998</v>
      </c>
    </row>
    <row r="895" spans="1:2">
      <c r="A895" s="1">
        <v>1.1822635988000001</v>
      </c>
      <c r="B895">
        <v>-9.8015668481000002</v>
      </c>
    </row>
    <row r="896" spans="1:2">
      <c r="A896" s="1">
        <v>1.8783943512000001</v>
      </c>
      <c r="B896">
        <v>3.3407133688999999</v>
      </c>
    </row>
    <row r="897" spans="1:2">
      <c r="A897" s="1">
        <f>-9.7952067025</f>
        <v>-9.7952067024999998</v>
      </c>
      <c r="B897">
        <v>-4.4902704989000002</v>
      </c>
    </row>
    <row r="898" spans="1:2">
      <c r="A898" s="1">
        <v>3.4662412576000001</v>
      </c>
      <c r="B898">
        <v>-8.6340968003</v>
      </c>
    </row>
    <row r="899" spans="1:2">
      <c r="A899" s="1">
        <f>-9.8888417123</f>
        <v>-9.8888417122999996</v>
      </c>
      <c r="B899">
        <v>-4.4374608216000002</v>
      </c>
    </row>
    <row r="900" spans="1:2">
      <c r="A900" s="1">
        <v>4.1371267499000002</v>
      </c>
      <c r="B900">
        <v>3.8527414418000001</v>
      </c>
    </row>
    <row r="901" spans="1:2">
      <c r="A901" s="1">
        <v>1.0486437577000001</v>
      </c>
      <c r="B901">
        <v>-10.010808923200001</v>
      </c>
    </row>
    <row r="902" spans="1:2">
      <c r="A902" s="1">
        <v>3.2099094249000002</v>
      </c>
      <c r="B902">
        <v>3.5357554836</v>
      </c>
    </row>
    <row r="903" spans="1:2">
      <c r="A903" s="1">
        <v>1.2664491712999999</v>
      </c>
      <c r="B903">
        <v>-9.3973764554999999</v>
      </c>
    </row>
    <row r="904" spans="1:2">
      <c r="A904" s="1">
        <v>1.1757915324999999</v>
      </c>
      <c r="B904">
        <v>-9.0453193335000002</v>
      </c>
    </row>
    <row r="905" spans="1:2">
      <c r="A905" s="1">
        <v>1.4453120295999999</v>
      </c>
      <c r="B905">
        <v>-9.3911335229000006</v>
      </c>
    </row>
    <row r="906" spans="1:2">
      <c r="A906" s="1">
        <f>-10.0224881945</f>
        <v>-10.022488194499999</v>
      </c>
      <c r="B906">
        <v>-5.2174205935</v>
      </c>
    </row>
    <row r="907" spans="1:2">
      <c r="A907" s="1">
        <v>2.3928032698999999</v>
      </c>
      <c r="B907">
        <v>-10.0179119664</v>
      </c>
    </row>
    <row r="908" spans="1:2">
      <c r="A908" s="1">
        <v>2.6093238873</v>
      </c>
      <c r="B908">
        <v>-9.8735637987999993</v>
      </c>
    </row>
    <row r="909" spans="1:2">
      <c r="A909" s="1">
        <v>3.1361631549000002</v>
      </c>
      <c r="B909">
        <v>-9.8885668224999996</v>
      </c>
    </row>
    <row r="910" spans="1:2">
      <c r="A910" s="1">
        <v>3.6149169586999998</v>
      </c>
      <c r="B910">
        <v>2.5675019884000001</v>
      </c>
    </row>
    <row r="911" spans="1:2">
      <c r="A911" s="1">
        <f>-12.1858259729</f>
        <v>-12.1858259729</v>
      </c>
      <c r="B911">
        <v>-6.5697343985999996</v>
      </c>
    </row>
    <row r="912" spans="1:2">
      <c r="A912" s="1">
        <v>1.101337324</v>
      </c>
      <c r="B912">
        <v>-11.441137228700001</v>
      </c>
    </row>
    <row r="913" spans="1:2">
      <c r="A913" s="1">
        <v>3.1221386751</v>
      </c>
      <c r="B913">
        <v>-9.4643165389000004</v>
      </c>
    </row>
    <row r="914" spans="1:2">
      <c r="A914" s="1">
        <f>-10.8361914949</f>
        <v>-10.8361914949</v>
      </c>
      <c r="B914">
        <v>-5.5266382905000002</v>
      </c>
    </row>
    <row r="915" spans="1:2">
      <c r="A915" s="1">
        <v>2.1271696953000001</v>
      </c>
      <c r="B915">
        <v>2.6772948345000001</v>
      </c>
    </row>
    <row r="916" spans="1:2">
      <c r="A916" s="1">
        <v>3.7517397921</v>
      </c>
      <c r="B916">
        <v>3.6316690021000002</v>
      </c>
    </row>
    <row r="917" spans="1:2">
      <c r="A917" s="1">
        <v>2.2137285758999998</v>
      </c>
      <c r="B917">
        <v>-9.2410750196000002</v>
      </c>
    </row>
    <row r="918" spans="1:2">
      <c r="A918" s="1">
        <f>-10.6285586883</f>
        <v>-10.6285586883</v>
      </c>
      <c r="B918">
        <v>-4.9493361882000002</v>
      </c>
    </row>
    <row r="919" spans="1:2">
      <c r="A919" s="1">
        <v>6.0244507494999997</v>
      </c>
      <c r="B919">
        <v>4.5336693560999999</v>
      </c>
    </row>
    <row r="920" spans="1:2">
      <c r="A920" s="1">
        <f>-11.8705937928</f>
        <v>-11.870593792799999</v>
      </c>
      <c r="B920">
        <v>-5.1640855708000002</v>
      </c>
    </row>
    <row r="921" spans="1:2">
      <c r="A921" s="1">
        <v>2.0670955920999998</v>
      </c>
      <c r="B921">
        <v>-9.4925827567999992</v>
      </c>
    </row>
    <row r="922" spans="1:2">
      <c r="A922" s="1">
        <v>3.2171016012</v>
      </c>
      <c r="B922">
        <v>3.6681904866999999</v>
      </c>
    </row>
    <row r="923" spans="1:2">
      <c r="A923" s="1">
        <f>-10.1984566516</f>
        <v>-10.198456651600001</v>
      </c>
      <c r="B923">
        <v>-5.4191637450999997</v>
      </c>
    </row>
    <row r="924" spans="1:2">
      <c r="A924" s="1">
        <v>1.9273836746999999</v>
      </c>
      <c r="B924">
        <v>3.8493796120999999</v>
      </c>
    </row>
    <row r="925" spans="1:2">
      <c r="A925" s="1">
        <v>1.3811812595999999</v>
      </c>
      <c r="B925">
        <v>3.0708858345999999</v>
      </c>
    </row>
    <row r="926" spans="1:2">
      <c r="A926" s="1">
        <v>0.85418660609999997</v>
      </c>
      <c r="B926">
        <v>-10.676704242</v>
      </c>
    </row>
    <row r="927" spans="1:2">
      <c r="A927" s="1">
        <v>3.9803749341999999</v>
      </c>
      <c r="B927">
        <v>-10.481497901999999</v>
      </c>
    </row>
    <row r="928" spans="1:2">
      <c r="A928" s="1">
        <f>-9.4993633</f>
        <v>-9.4993633000000006</v>
      </c>
      <c r="B928">
        <v>-5.9381386821</v>
      </c>
    </row>
    <row r="929" spans="1:2">
      <c r="A929" s="1">
        <v>5.3024890119999997</v>
      </c>
      <c r="B929">
        <v>3.6349719453999998</v>
      </c>
    </row>
    <row r="930" spans="1:2">
      <c r="A930" s="1">
        <v>0.84723731400000002</v>
      </c>
      <c r="B930">
        <v>-9.8032905479999997</v>
      </c>
    </row>
    <row r="931" spans="1:2">
      <c r="A931" s="1">
        <v>2.0706720403999999</v>
      </c>
      <c r="B931">
        <v>-9.5681678987000005</v>
      </c>
    </row>
    <row r="932" spans="1:2">
      <c r="A932" s="1">
        <f>-10.3775456791</f>
        <v>-10.377545679100001</v>
      </c>
      <c r="B932">
        <v>-4.8359334557000002</v>
      </c>
    </row>
    <row r="933" spans="1:2">
      <c r="A933" s="1">
        <v>1.9792845153</v>
      </c>
      <c r="B933">
        <v>-8.8941248985999994</v>
      </c>
    </row>
    <row r="934" spans="1:2">
      <c r="A934" s="1">
        <v>2.2367196366000002</v>
      </c>
      <c r="B934">
        <v>-9.3075647598</v>
      </c>
    </row>
    <row r="935" spans="1:2">
      <c r="A935" s="1">
        <v>2.4894330821000001</v>
      </c>
      <c r="B935">
        <v>-9.5915908488999992</v>
      </c>
    </row>
    <row r="936" spans="1:2">
      <c r="A936" s="1">
        <f>-10.032995636</f>
        <v>-10.032995636000001</v>
      </c>
      <c r="B936">
        <v>-5.3576804652999996</v>
      </c>
    </row>
    <row r="937" spans="1:2">
      <c r="A937" s="1">
        <v>2.6360676657000002</v>
      </c>
      <c r="B937">
        <v>-9.4557805683999998</v>
      </c>
    </row>
    <row r="938" spans="1:2">
      <c r="A938" s="1">
        <v>0.43749425990000002</v>
      </c>
      <c r="B938">
        <v>-7.8727106482</v>
      </c>
    </row>
    <row r="939" spans="1:2">
      <c r="A939" s="1">
        <f>-9.4826273625</f>
        <v>-9.4826273625000006</v>
      </c>
      <c r="B939">
        <v>-4.1572339725000003</v>
      </c>
    </row>
    <row r="940" spans="1:2">
      <c r="A940" s="1">
        <f>-9.8845122887</f>
        <v>-9.8845122886999999</v>
      </c>
      <c r="B940">
        <v>-4.5762945904999999</v>
      </c>
    </row>
    <row r="941" spans="1:2">
      <c r="A941" s="1">
        <v>2.7441432508000001</v>
      </c>
      <c r="B941">
        <v>1.8431915661</v>
      </c>
    </row>
    <row r="942" spans="1:2">
      <c r="A942" s="1">
        <v>2.0760410081999998</v>
      </c>
      <c r="B942">
        <v>-9.9350533178999996</v>
      </c>
    </row>
    <row r="943" spans="1:2">
      <c r="A943" s="1">
        <f>-9.4572101221</f>
        <v>-9.4572101220999993</v>
      </c>
      <c r="B943">
        <v>-4.6799306821000002</v>
      </c>
    </row>
    <row r="944" spans="1:2">
      <c r="A944" s="1">
        <v>2.1126844005000001</v>
      </c>
      <c r="B944">
        <v>2.2061275936000002</v>
      </c>
    </row>
    <row r="945" spans="1:2">
      <c r="A945" s="1">
        <f>-9.7637814078</f>
        <v>-9.7637814077999998</v>
      </c>
      <c r="B945">
        <v>-4.5773439255000001</v>
      </c>
    </row>
    <row r="946" spans="1:2">
      <c r="A946" s="1">
        <v>2.5104091550000001</v>
      </c>
      <c r="B946">
        <v>3.5112956659000001</v>
      </c>
    </row>
    <row r="947" spans="1:2">
      <c r="A947" s="1">
        <v>1.3665801571</v>
      </c>
      <c r="B947">
        <v>-8.3054796451000001</v>
      </c>
    </row>
    <row r="948" spans="1:2">
      <c r="A948" s="1">
        <f>-10.9651511474</f>
        <v>-10.9651511474</v>
      </c>
      <c r="B948">
        <v>-5.7733077510999999</v>
      </c>
    </row>
    <row r="949" spans="1:2">
      <c r="A949" s="1">
        <v>1.9586023987000001</v>
      </c>
      <c r="B949">
        <v>-8.9934749365000002</v>
      </c>
    </row>
    <row r="950" spans="1:2">
      <c r="A950" s="1">
        <v>2.867454392</v>
      </c>
      <c r="B950">
        <v>4.7525811512000002</v>
      </c>
    </row>
    <row r="951" spans="1:2">
      <c r="A951" s="1">
        <v>4.0485381013000001</v>
      </c>
      <c r="B951">
        <v>0.67876344209999995</v>
      </c>
    </row>
    <row r="952" spans="1:2">
      <c r="A952" s="1">
        <v>3.0028318908</v>
      </c>
      <c r="B952">
        <v>2.7317408740000002</v>
      </c>
    </row>
    <row r="953" spans="1:2">
      <c r="A953" s="1">
        <v>0.3707828916</v>
      </c>
      <c r="B953">
        <v>-8.9930271112</v>
      </c>
    </row>
    <row r="954" spans="1:2">
      <c r="A954" s="1">
        <v>0.73820112260000004</v>
      </c>
      <c r="B954">
        <v>-10.3197067779</v>
      </c>
    </row>
    <row r="955" spans="1:2">
      <c r="A955" s="1">
        <f>-10.208835384</f>
        <v>-10.208835384</v>
      </c>
      <c r="B955">
        <v>-4.8783463568999998</v>
      </c>
    </row>
    <row r="956" spans="1:2">
      <c r="A956" s="1">
        <v>1.3293290456</v>
      </c>
      <c r="B956">
        <v>2.9168242649999998</v>
      </c>
    </row>
    <row r="957" spans="1:2">
      <c r="A957" s="1">
        <v>3.2122550346000001</v>
      </c>
      <c r="B957">
        <v>3.4080953101999998</v>
      </c>
    </row>
    <row r="958" spans="1:2">
      <c r="A958" s="1">
        <v>2.2174812991000001</v>
      </c>
      <c r="B958">
        <v>-8.2901218542000006</v>
      </c>
    </row>
    <row r="959" spans="1:2">
      <c r="A959" s="1">
        <f>-8.3067147959</f>
        <v>-8.3067147958999996</v>
      </c>
      <c r="B959">
        <v>-5.4601218282000001</v>
      </c>
    </row>
    <row r="960" spans="1:2">
      <c r="A960" s="1">
        <f>-10.0612411278</f>
        <v>-10.061241127800001</v>
      </c>
      <c r="B960">
        <v>-6.4614327628000003</v>
      </c>
    </row>
    <row r="961" spans="1:2">
      <c r="A961" s="1">
        <v>2.2473333145000001</v>
      </c>
      <c r="B961">
        <v>3.0105709729000001</v>
      </c>
    </row>
    <row r="962" spans="1:2">
      <c r="A962" s="1">
        <v>3.8839063455999998</v>
      </c>
      <c r="B962">
        <v>-9.4151030065000008</v>
      </c>
    </row>
    <row r="963" spans="1:2">
      <c r="A963" s="1">
        <v>2.2384308866999998</v>
      </c>
      <c r="B963">
        <v>3.1781738616999999</v>
      </c>
    </row>
    <row r="964" spans="1:2">
      <c r="A964" s="1">
        <v>0.70247712419999997</v>
      </c>
      <c r="B964">
        <v>-8.8121333079999999</v>
      </c>
    </row>
    <row r="965" spans="1:2">
      <c r="A965" s="1">
        <v>3.0326601727</v>
      </c>
      <c r="B965">
        <v>-10.7988881895</v>
      </c>
    </row>
    <row r="966" spans="1:2">
      <c r="A966" s="1">
        <v>1.1760410631</v>
      </c>
      <c r="B966">
        <v>4.3925462603999996</v>
      </c>
    </row>
    <row r="967" spans="1:2">
      <c r="A967" s="1">
        <v>3.2941946165</v>
      </c>
      <c r="B967">
        <v>-7.8013427947</v>
      </c>
    </row>
    <row r="968" spans="1:2">
      <c r="A968" s="1">
        <v>4.3945674670999999</v>
      </c>
      <c r="B968">
        <v>0.99150494600000005</v>
      </c>
    </row>
    <row r="969" spans="1:2">
      <c r="A969" s="1">
        <f>-11.2740586033</f>
        <v>-11.2740586033</v>
      </c>
      <c r="B969">
        <v>-4.3259241642999999</v>
      </c>
    </row>
    <row r="970" spans="1:2">
      <c r="A970" s="1">
        <v>3.1988686604000001</v>
      </c>
      <c r="B970">
        <v>2.9122134042000001</v>
      </c>
    </row>
    <row r="971" spans="1:2">
      <c r="A971" s="1">
        <v>1.6936159409</v>
      </c>
      <c r="B971">
        <v>1.7209858996</v>
      </c>
    </row>
    <row r="972" spans="1:2">
      <c r="A972" s="1">
        <v>3.2443931588999999</v>
      </c>
      <c r="B972">
        <v>3.1087429002999998</v>
      </c>
    </row>
    <row r="973" spans="1:2">
      <c r="A973" s="1">
        <v>3.0424677240000002</v>
      </c>
      <c r="B973">
        <v>2.0240088320999998</v>
      </c>
    </row>
    <row r="974" spans="1:2">
      <c r="A974" s="1">
        <v>3.1011194499000001</v>
      </c>
      <c r="B974">
        <v>4.7624520585000001</v>
      </c>
    </row>
    <row r="975" spans="1:2">
      <c r="A975" s="1">
        <v>1.9773689561000001</v>
      </c>
      <c r="B975">
        <v>-9.4500742914</v>
      </c>
    </row>
    <row r="976" spans="1:2">
      <c r="A976" s="1">
        <v>4.2736913915999999</v>
      </c>
      <c r="B976">
        <v>3.3372711445999999</v>
      </c>
    </row>
    <row r="977" spans="1:2">
      <c r="A977" s="1">
        <f>-10.8318216257</f>
        <v>-10.8318216257</v>
      </c>
      <c r="B977">
        <v>-6.7736780105000003</v>
      </c>
    </row>
    <row r="978" spans="1:2">
      <c r="A978" s="1">
        <f>-10.9114645994</f>
        <v>-10.9114645994</v>
      </c>
      <c r="B978">
        <v>-5.0745138283999998</v>
      </c>
    </row>
    <row r="979" spans="1:2">
      <c r="A979" s="1">
        <v>2.5633011227</v>
      </c>
      <c r="B979">
        <v>-9.3847859346</v>
      </c>
    </row>
    <row r="980" spans="1:2">
      <c r="A980" s="1">
        <f>-9.7889271534</f>
        <v>-9.7889271533999995</v>
      </c>
      <c r="B980">
        <v>-4.3438677156000001</v>
      </c>
    </row>
    <row r="981" spans="1:2">
      <c r="A981" s="1">
        <v>2.9758066201000002</v>
      </c>
      <c r="B981">
        <v>-9.6796975507000003</v>
      </c>
    </row>
    <row r="982" spans="1:2">
      <c r="A982" s="1">
        <v>3.3177726718999998</v>
      </c>
      <c r="B982">
        <v>-11.652645424299999</v>
      </c>
    </row>
    <row r="983" spans="1:2">
      <c r="A983" s="1">
        <v>1.2909932565</v>
      </c>
      <c r="B983">
        <v>-9.9381738172999992</v>
      </c>
    </row>
    <row r="984" spans="1:2">
      <c r="A984" s="1">
        <v>3.2298931098999999</v>
      </c>
      <c r="B984">
        <v>1.8450863112</v>
      </c>
    </row>
    <row r="985" spans="1:2">
      <c r="A985" s="1">
        <f>-10.3318018823</f>
        <v>-10.331801882300001</v>
      </c>
      <c r="B985">
        <v>-3.9395789064</v>
      </c>
    </row>
    <row r="986" spans="1:2">
      <c r="A986" s="1">
        <v>2.8552293136000002</v>
      </c>
      <c r="B986">
        <v>-10.10036289</v>
      </c>
    </row>
    <row r="987" spans="1:2">
      <c r="A987" s="1">
        <v>2.2094874499000001</v>
      </c>
      <c r="B987">
        <v>3.6069270818999999</v>
      </c>
    </row>
    <row r="988" spans="1:2">
      <c r="A988" s="1">
        <v>4.3601503869</v>
      </c>
      <c r="B988">
        <v>4.1115041963000003</v>
      </c>
    </row>
    <row r="989" spans="1:2">
      <c r="A989" s="1">
        <v>5.6407575637000003</v>
      </c>
      <c r="B989">
        <v>3.8362801167999998</v>
      </c>
    </row>
    <row r="990" spans="1:2">
      <c r="A990" s="1">
        <v>3.3796843993999999</v>
      </c>
      <c r="B990">
        <v>2.1140314818000001</v>
      </c>
    </row>
    <row r="991" spans="1:2">
      <c r="A991" s="1">
        <f>-11.4115151409</f>
        <v>-11.411515140900001</v>
      </c>
      <c r="B991">
        <v>-5.6362955041999996</v>
      </c>
    </row>
    <row r="992" spans="1:2">
      <c r="A992" s="1">
        <v>2.3904939202</v>
      </c>
      <c r="B992">
        <v>3.5439633003000002</v>
      </c>
    </row>
    <row r="993" spans="1:2">
      <c r="A993" s="1">
        <v>2.5220831637000001</v>
      </c>
      <c r="B993">
        <v>2.5676321381</v>
      </c>
    </row>
    <row r="994" spans="1:2">
      <c r="A994" s="1">
        <f>-12.050300597</f>
        <v>-12.050300597</v>
      </c>
      <c r="B994">
        <v>-5.3049620721000004</v>
      </c>
    </row>
    <row r="995" spans="1:2">
      <c r="A995" s="1">
        <v>4.3695607831999999</v>
      </c>
      <c r="B995">
        <v>2.0713041432999999</v>
      </c>
    </row>
    <row r="996" spans="1:2">
      <c r="A996" s="1">
        <v>3.4050933504000001</v>
      </c>
      <c r="B996">
        <v>-9.6248818425000007</v>
      </c>
    </row>
    <row r="997" spans="1:2">
      <c r="A997" s="1">
        <f>-10.1436247628</f>
        <v>-10.1436247628</v>
      </c>
      <c r="B997">
        <v>-6.0045185631000004</v>
      </c>
    </row>
    <row r="998" spans="1:2">
      <c r="A998" s="1">
        <v>2.8276339210999999</v>
      </c>
      <c r="B998">
        <v>-9.4143116034999998</v>
      </c>
    </row>
    <row r="999" spans="1:2">
      <c r="A999" s="1">
        <f>-9.2379828796</f>
        <v>-9.2379828796000005</v>
      </c>
      <c r="B999">
        <v>-4.9492067427000004</v>
      </c>
    </row>
    <row r="1000" spans="1:2">
      <c r="A1000" s="1">
        <v>5.1678691779000001</v>
      </c>
      <c r="B1000">
        <v>2.7235407087999999</v>
      </c>
    </row>
    <row r="1001" spans="1:2">
      <c r="A1001" s="1">
        <v>1.7483928813</v>
      </c>
      <c r="B1001">
        <v>-11.600715238799999</v>
      </c>
    </row>
    <row r="1002" spans="1:2">
      <c r="A1002" s="1">
        <v>0.96500467629999997</v>
      </c>
      <c r="B1002">
        <v>-8.1137247890000008</v>
      </c>
    </row>
    <row r="1003" spans="1:2">
      <c r="A1003" s="1">
        <v>2.5521360451000001</v>
      </c>
      <c r="B1003">
        <v>-9.2817018236000006</v>
      </c>
    </row>
    <row r="1004" spans="1:2">
      <c r="A1004" s="1">
        <f>-9.5554190496</f>
        <v>-9.5554190495999993</v>
      </c>
      <c r="B1004">
        <v>-5.9124827133000002</v>
      </c>
    </row>
    <row r="1005" spans="1:2">
      <c r="A1005" s="1">
        <f>-10.9968132366</f>
        <v>-10.9968132366</v>
      </c>
      <c r="B1005">
        <v>-5.7039907198000002</v>
      </c>
    </row>
    <row r="1006" spans="1:2">
      <c r="A1006" s="1">
        <v>2.0707658615</v>
      </c>
      <c r="B1006">
        <v>-9.0705875023000004</v>
      </c>
    </row>
    <row r="1007" spans="1:2">
      <c r="A1007" s="1">
        <v>4.3474592653000004</v>
      </c>
      <c r="B1007">
        <v>3.7890237079000002</v>
      </c>
    </row>
    <row r="1008" spans="1:2">
      <c r="A1008" s="1">
        <v>2.9533406736000001</v>
      </c>
      <c r="B1008">
        <v>-10.3692927605</v>
      </c>
    </row>
    <row r="1009" spans="1:2">
      <c r="A1009" s="1">
        <f>-10.4522837713</f>
        <v>-10.452283771299999</v>
      </c>
      <c r="B1009">
        <v>-5.7878036389999998</v>
      </c>
    </row>
    <row r="1010" spans="1:2">
      <c r="A1010" s="1">
        <f>-10.0142622726</f>
        <v>-10.0142622726</v>
      </c>
      <c r="B1010">
        <v>-5.2437993284999997</v>
      </c>
    </row>
    <row r="1011" spans="1:2">
      <c r="A1011" s="1">
        <v>4.2517077441</v>
      </c>
      <c r="B1011">
        <v>2.7520377957000002</v>
      </c>
    </row>
    <row r="1012" spans="1:2">
      <c r="A1012" s="1">
        <v>3.8410773218999998</v>
      </c>
      <c r="B1012">
        <v>-10.011786902300001</v>
      </c>
    </row>
    <row r="1013" spans="1:2">
      <c r="A1013" s="1">
        <v>4.1857586971999998</v>
      </c>
      <c r="B1013">
        <v>-10.150633754099999</v>
      </c>
    </row>
    <row r="1014" spans="1:2">
      <c r="A1014" s="1">
        <f>-10.1198603283</f>
        <v>-10.1198603283</v>
      </c>
      <c r="B1014">
        <v>-4.7712573896999997</v>
      </c>
    </row>
    <row r="1015" spans="1:2">
      <c r="A1015" s="1">
        <v>3.7138952027999999</v>
      </c>
      <c r="B1015">
        <v>2.7327806670000001</v>
      </c>
    </row>
    <row r="1016" spans="1:2">
      <c r="A1016" s="1">
        <v>2.2775280056999998</v>
      </c>
      <c r="B1016">
        <v>-9.9711819610999992</v>
      </c>
    </row>
    <row r="1017" spans="1:2">
      <c r="A1017" s="1">
        <f>-9.8064743466</f>
        <v>-9.8064743465999999</v>
      </c>
      <c r="B1017">
        <v>-5.184004389</v>
      </c>
    </row>
    <row r="1018" spans="1:2">
      <c r="A1018" s="1">
        <v>0.34546389030000002</v>
      </c>
      <c r="B1018">
        <v>-10.1030615958</v>
      </c>
    </row>
    <row r="1019" spans="1:2">
      <c r="A1019" s="1">
        <f>-9.5493191539</f>
        <v>-9.5493191539000009</v>
      </c>
      <c r="B1019">
        <v>-5.8049424718999996</v>
      </c>
    </row>
    <row r="1020" spans="1:2">
      <c r="A1020" s="1">
        <f>-10.5093226615</f>
        <v>-10.509322661500001</v>
      </c>
      <c r="B1020">
        <v>-4.5550001989000002</v>
      </c>
    </row>
    <row r="1021" spans="1:2">
      <c r="A1021" s="1">
        <f>-10.7076215365</f>
        <v>-10.7076215365</v>
      </c>
      <c r="B1021">
        <v>-5.7055160892999996</v>
      </c>
    </row>
    <row r="1022" spans="1:2">
      <c r="A1022" s="1">
        <v>2.9763281719000001</v>
      </c>
      <c r="B1022">
        <v>3.7477407555000002</v>
      </c>
    </row>
    <row r="1023" spans="1:2">
      <c r="A1023" s="1">
        <f>-10.7552244491</f>
        <v>-10.7552244491</v>
      </c>
      <c r="B1023">
        <v>-5.3085125855999999</v>
      </c>
    </row>
    <row r="1024" spans="1:2">
      <c r="A1024" s="1">
        <v>3.2060043689</v>
      </c>
      <c r="B1024">
        <v>5.6228998613999996</v>
      </c>
    </row>
    <row r="1025" spans="1:2">
      <c r="A1025" s="1">
        <v>1.719361871</v>
      </c>
      <c r="B1025">
        <v>-9.2445930432000001</v>
      </c>
    </row>
    <row r="1026" spans="1:2">
      <c r="A1026" s="1">
        <v>2.7597967288</v>
      </c>
      <c r="B1026">
        <v>2.3141959155</v>
      </c>
    </row>
    <row r="1027" spans="1:2">
      <c r="A1027" s="1">
        <f>-0.3711764751</f>
        <v>-0.37117647510000001</v>
      </c>
      <c r="B1027">
        <v>-7.7792573737000001</v>
      </c>
    </row>
    <row r="1028" spans="1:2">
      <c r="A1028" s="1">
        <v>2.7939925220999999</v>
      </c>
      <c r="B1028">
        <v>5.8083460582999997</v>
      </c>
    </row>
    <row r="1029" spans="1:2">
      <c r="A1029" s="1">
        <v>3.0235480770000001</v>
      </c>
      <c r="B1029">
        <v>3.1769472220999999</v>
      </c>
    </row>
    <row r="1030" spans="1:2">
      <c r="A1030" s="1">
        <f>-10.4467852799</f>
        <v>-10.4467852799</v>
      </c>
      <c r="B1030">
        <v>-3.8371802275000002</v>
      </c>
    </row>
    <row r="1031" spans="1:2">
      <c r="A1031" s="1">
        <v>2.8717220559999999</v>
      </c>
      <c r="B1031">
        <v>2.6020273063000001</v>
      </c>
    </row>
    <row r="1032" spans="1:2">
      <c r="A1032" s="1">
        <v>0.7178435152</v>
      </c>
      <c r="B1032">
        <v>-10.3720193865</v>
      </c>
    </row>
    <row r="1033" spans="1:2">
      <c r="A1033" s="1">
        <v>2.7076492908000001</v>
      </c>
      <c r="B1033">
        <v>2.5047486246999999</v>
      </c>
    </row>
    <row r="1034" spans="1:2">
      <c r="A1034" s="1">
        <v>1.2717594569999999</v>
      </c>
      <c r="B1034">
        <v>-10.5092982013</v>
      </c>
    </row>
    <row r="1035" spans="1:2">
      <c r="A1035" s="1">
        <f>-10.8074268867</f>
        <v>-10.8074268867</v>
      </c>
      <c r="B1035">
        <v>-3.8055602460000002</v>
      </c>
    </row>
    <row r="1036" spans="1:2">
      <c r="A1036" s="1">
        <v>2.1424204950000001</v>
      </c>
      <c r="B1036">
        <v>0.58310836129999999</v>
      </c>
    </row>
    <row r="1037" spans="1:2">
      <c r="A1037" s="1">
        <v>2.3465141488999999</v>
      </c>
      <c r="B1037">
        <v>-10.449891295400001</v>
      </c>
    </row>
    <row r="1038" spans="1:2">
      <c r="A1038" s="1">
        <v>2.3414316498000001</v>
      </c>
      <c r="B1038">
        <v>-10.075150280900001</v>
      </c>
    </row>
    <row r="1039" spans="1:2">
      <c r="A1039" s="1">
        <v>3.0588188943999999</v>
      </c>
      <c r="B1039">
        <v>-9.3638697430000004</v>
      </c>
    </row>
    <row r="1040" spans="1:2">
      <c r="A1040" s="1">
        <v>4.7151764255000002</v>
      </c>
      <c r="B1040">
        <v>4.6059783757000003</v>
      </c>
    </row>
    <row r="1041" spans="1:2">
      <c r="A1041" s="1">
        <v>3.8406353099000001</v>
      </c>
      <c r="B1041">
        <v>1.8806364431</v>
      </c>
    </row>
    <row r="1042" spans="1:2">
      <c r="A1042" s="1">
        <v>2.5004537903999999</v>
      </c>
      <c r="B1042">
        <v>2.1414892367</v>
      </c>
    </row>
    <row r="1043" spans="1:2">
      <c r="A1043" s="1">
        <v>2.5165810466999998</v>
      </c>
      <c r="B1043">
        <v>-8.6516960576000006</v>
      </c>
    </row>
    <row r="1044" spans="1:2">
      <c r="A1044" s="1">
        <v>3.7807738305999998</v>
      </c>
      <c r="B1044">
        <v>3.2483618938999999</v>
      </c>
    </row>
    <row r="1045" spans="1:2">
      <c r="A1045" s="1">
        <f>-11.8380286617</f>
        <v>-11.838028661699999</v>
      </c>
      <c r="B1045">
        <v>-4.6790843688999999</v>
      </c>
    </row>
    <row r="1046" spans="1:2">
      <c r="A1046" s="1">
        <f>-8.6199557001</f>
        <v>-8.6199557001000002</v>
      </c>
      <c r="B1046">
        <v>-5.9187467956999997</v>
      </c>
    </row>
    <row r="1047" spans="1:2">
      <c r="A1047" s="1">
        <v>2.3571406532000001</v>
      </c>
      <c r="B1047">
        <v>-8.6848869078999993</v>
      </c>
    </row>
    <row r="1048" spans="1:2">
      <c r="A1048" s="1">
        <v>3.7821330257999999</v>
      </c>
      <c r="B1048">
        <v>5.2405014863000003</v>
      </c>
    </row>
    <row r="1049" spans="1:2">
      <c r="A1049" s="1">
        <v>3.0401517295999998</v>
      </c>
      <c r="B1049">
        <v>-9.3719033284000002</v>
      </c>
    </row>
    <row r="1050" spans="1:2">
      <c r="A1050" s="1">
        <f>-11.1294384124</f>
        <v>-11.129438412400001</v>
      </c>
      <c r="B1050">
        <v>-5.2181336837999996</v>
      </c>
    </row>
    <row r="1051" spans="1:2">
      <c r="A1051" s="1">
        <v>1.6345065951</v>
      </c>
      <c r="B1051">
        <v>-8.5438851965999998</v>
      </c>
    </row>
    <row r="1052" spans="1:2">
      <c r="A1052" s="1">
        <f>-9.732706098</f>
        <v>-9.7327060979999995</v>
      </c>
      <c r="B1052">
        <v>-5.5094560632</v>
      </c>
    </row>
    <row r="1053" spans="1:2">
      <c r="A1053" s="1">
        <v>2.9900957888000002</v>
      </c>
      <c r="B1053">
        <v>-11.1720620151</v>
      </c>
    </row>
    <row r="1054" spans="1:2">
      <c r="A1054" s="1">
        <v>2.0170811458000002</v>
      </c>
      <c r="B1054">
        <v>-9.6571105653</v>
      </c>
    </row>
    <row r="1055" spans="1:2">
      <c r="A1055" s="1">
        <v>1.8760030441</v>
      </c>
      <c r="B1055">
        <v>-11.482303935199999</v>
      </c>
    </row>
    <row r="1056" spans="1:2">
      <c r="A1056" s="1">
        <f>-10.4558084735</f>
        <v>-10.455808473499999</v>
      </c>
      <c r="B1056">
        <v>-3.868445173</v>
      </c>
    </row>
    <row r="1057" spans="1:2">
      <c r="A1057" s="1">
        <v>2.2822051515999999</v>
      </c>
      <c r="B1057">
        <v>-9.9661394462999997</v>
      </c>
    </row>
    <row r="1058" spans="1:2">
      <c r="A1058" s="1">
        <v>3.7578277111</v>
      </c>
      <c r="B1058">
        <v>-11.2511515392</v>
      </c>
    </row>
    <row r="1059" spans="1:2">
      <c r="A1059" s="1">
        <v>0.82631689740000003</v>
      </c>
      <c r="B1059">
        <v>-8.5298491400999996</v>
      </c>
    </row>
    <row r="1060" spans="1:2">
      <c r="A1060" s="1">
        <f>-10.0412672716</f>
        <v>-10.041267271600001</v>
      </c>
      <c r="B1060">
        <v>-5.7348782950999997</v>
      </c>
    </row>
    <row r="1061" spans="1:2">
      <c r="A1061" s="1">
        <v>0.55290584170000001</v>
      </c>
      <c r="B1061">
        <v>-8.9157794798999994</v>
      </c>
    </row>
    <row r="1062" spans="1:2">
      <c r="A1062" s="1">
        <v>3.7037798354000002</v>
      </c>
      <c r="B1062">
        <v>2.3349201221000002</v>
      </c>
    </row>
    <row r="1063" spans="1:2">
      <c r="A1063" s="1">
        <v>1.5317913319000001</v>
      </c>
      <c r="B1063">
        <v>1.8000177418000001</v>
      </c>
    </row>
    <row r="1064" spans="1:2">
      <c r="A1064" s="1">
        <v>2.4354848815999999</v>
      </c>
      <c r="B1064">
        <v>-10.7460520306</v>
      </c>
    </row>
    <row r="1065" spans="1:2">
      <c r="A1065" s="1">
        <f>-12.4810718229</f>
        <v>-12.481071822900001</v>
      </c>
      <c r="B1065">
        <v>-4.0719977944999997</v>
      </c>
    </row>
    <row r="1066" spans="1:2">
      <c r="A1066" s="1">
        <v>3.7630501211</v>
      </c>
      <c r="B1066">
        <v>3.2768565350999999</v>
      </c>
    </row>
    <row r="1067" spans="1:2">
      <c r="A1067" s="1">
        <f>-10.2522661241</f>
        <v>-10.2522661241</v>
      </c>
      <c r="B1067">
        <v>-4.2017149389000004</v>
      </c>
    </row>
    <row r="1068" spans="1:2">
      <c r="A1068" s="1">
        <v>3.2322934268000001</v>
      </c>
      <c r="B1068">
        <v>-9.5186249721999996</v>
      </c>
    </row>
    <row r="1069" spans="1:2">
      <c r="A1069" s="1">
        <v>3.1114923286999998</v>
      </c>
      <c r="B1069">
        <v>-8.2675424038000003</v>
      </c>
    </row>
    <row r="1070" spans="1:2">
      <c r="A1070" s="1">
        <v>4.9905014336000004</v>
      </c>
      <c r="B1070">
        <v>4.1926626627000001</v>
      </c>
    </row>
    <row r="1071" spans="1:2">
      <c r="A1071" s="1">
        <v>2.0330186522</v>
      </c>
      <c r="B1071">
        <v>-8.6910499674999997</v>
      </c>
    </row>
    <row r="1072" spans="1:2">
      <c r="A1072" s="1">
        <f>-8.7397284968</f>
        <v>-8.7397284967999997</v>
      </c>
      <c r="B1072">
        <v>-5.0022169615000003</v>
      </c>
    </row>
    <row r="1073" spans="1:2">
      <c r="A1073" s="1">
        <v>1.0774352433000001</v>
      </c>
      <c r="B1073">
        <v>-9.7914677025000003</v>
      </c>
    </row>
    <row r="1074" spans="1:2">
      <c r="A1074" s="1">
        <v>3.3137585787999999</v>
      </c>
      <c r="B1074">
        <v>2.7060358315999999</v>
      </c>
    </row>
    <row r="1075" spans="1:2">
      <c r="A1075" s="1">
        <v>3.6444218424999999</v>
      </c>
      <c r="B1075">
        <v>-8.4336461664000009</v>
      </c>
    </row>
    <row r="1076" spans="1:2">
      <c r="A1076" s="1">
        <v>3.5705429131000002</v>
      </c>
      <c r="B1076">
        <v>3.2725767262000001</v>
      </c>
    </row>
    <row r="1077" spans="1:2">
      <c r="A1077" s="1">
        <f>-9.3678961125</f>
        <v>-9.3678961125000004</v>
      </c>
      <c r="B1077">
        <v>-5.5212312892000002</v>
      </c>
    </row>
    <row r="1078" spans="1:2">
      <c r="A1078" s="1">
        <v>2.7052511146999998</v>
      </c>
      <c r="B1078">
        <v>-9.0974048258</v>
      </c>
    </row>
    <row r="1079" spans="1:2">
      <c r="A1079" s="1">
        <f>-12.0529397775</f>
        <v>-12.052939777500001</v>
      </c>
      <c r="B1079">
        <v>-5.1050038317000004</v>
      </c>
    </row>
    <row r="1080" spans="1:2">
      <c r="A1080" s="1">
        <v>0.4758069378</v>
      </c>
      <c r="B1080">
        <v>-9.3826474427999997</v>
      </c>
    </row>
    <row r="1081" spans="1:2">
      <c r="A1081" s="1">
        <v>2.3797154301000001</v>
      </c>
      <c r="B1081">
        <v>-8.2263057618000008</v>
      </c>
    </row>
    <row r="1082" spans="1:2">
      <c r="A1082" s="1">
        <f>-10.5020392593</f>
        <v>-10.5020392593</v>
      </c>
      <c r="B1082">
        <v>-5.5488754424</v>
      </c>
    </row>
    <row r="1083" spans="1:2">
      <c r="A1083" s="1">
        <f>-10.9459562856</f>
        <v>-10.945956285599999</v>
      </c>
      <c r="B1083">
        <v>-5.6921385551999997</v>
      </c>
    </row>
    <row r="1084" spans="1:2">
      <c r="A1084" s="1">
        <f>-9.4454242968</f>
        <v>-9.4454242968000006</v>
      </c>
      <c r="B1084">
        <v>-4.7243965389999998</v>
      </c>
    </row>
    <row r="1085" spans="1:2">
      <c r="A1085" s="1">
        <v>3.8515097469000001</v>
      </c>
      <c r="B1085">
        <v>2.2203606907000002</v>
      </c>
    </row>
    <row r="1086" spans="1:2">
      <c r="A1086" s="1">
        <v>3.7167986336999999</v>
      </c>
      <c r="B1086">
        <v>2.7997651814000002</v>
      </c>
    </row>
    <row r="1087" spans="1:2">
      <c r="A1087" s="1">
        <f>-10.70141743</f>
        <v>-10.701417429999999</v>
      </c>
      <c r="B1087">
        <v>-4.8653220541</v>
      </c>
    </row>
    <row r="1088" spans="1:2">
      <c r="A1088" s="1">
        <v>2.8628342305999999</v>
      </c>
      <c r="B1088">
        <v>3.1422806845000002</v>
      </c>
    </row>
    <row r="1089" spans="1:2">
      <c r="A1089" s="1">
        <v>3.4828230607999999</v>
      </c>
      <c r="B1089">
        <v>-9.8055471718000007</v>
      </c>
    </row>
    <row r="1090" spans="1:2">
      <c r="A1090" s="1">
        <v>3.0333646488000001</v>
      </c>
      <c r="B1090">
        <v>4.2677670669000003</v>
      </c>
    </row>
    <row r="1091" spans="1:2">
      <c r="A1091" s="1">
        <v>0.79186888359999996</v>
      </c>
      <c r="B1091">
        <v>-10.462273869500001</v>
      </c>
    </row>
    <row r="1092" spans="1:2">
      <c r="A1092" s="1">
        <v>2.8940188609000002</v>
      </c>
      <c r="B1092">
        <v>2.3260089242999999</v>
      </c>
    </row>
    <row r="1093" spans="1:2">
      <c r="A1093" s="1">
        <v>2.6825319822</v>
      </c>
      <c r="B1093">
        <v>2.9940431963999998</v>
      </c>
    </row>
    <row r="1094" spans="1:2">
      <c r="A1094" s="1">
        <v>2.7804513745000001</v>
      </c>
      <c r="B1094">
        <v>5.3256455258999997</v>
      </c>
    </row>
    <row r="1095" spans="1:2">
      <c r="A1095" s="1">
        <v>2.0975483405999999</v>
      </c>
      <c r="B1095">
        <v>-11.4449919675</v>
      </c>
    </row>
    <row r="1096" spans="1:2">
      <c r="A1096" s="1">
        <f>-10.4172446502</f>
        <v>-10.417244650200001</v>
      </c>
      <c r="B1096">
        <v>-5.9056796048000004</v>
      </c>
    </row>
    <row r="1097" spans="1:2">
      <c r="A1097" s="1">
        <f>-11.0910791335</f>
        <v>-11.091079133499999</v>
      </c>
      <c r="B1097">
        <v>-4.7765878984999999</v>
      </c>
    </row>
    <row r="1098" spans="1:2">
      <c r="A1098" s="1">
        <v>2.8610948944999999</v>
      </c>
      <c r="B1098">
        <v>-8.8091987200999995</v>
      </c>
    </row>
    <row r="1099" spans="1:2">
      <c r="A1099" s="1">
        <v>3.0700031840999999</v>
      </c>
      <c r="B1099">
        <v>-9.1053627303999995</v>
      </c>
    </row>
    <row r="1100" spans="1:2">
      <c r="A1100" s="1">
        <v>4.2953970397000001</v>
      </c>
      <c r="B1100">
        <v>-8.5691438222999992</v>
      </c>
    </row>
    <row r="1101" spans="1:2">
      <c r="A1101" s="1">
        <v>5.4122405713999999</v>
      </c>
      <c r="B1101">
        <v>2.9094290089000001</v>
      </c>
    </row>
    <row r="1102" spans="1:2">
      <c r="A1102" s="1">
        <f>-11.3737659121</f>
        <v>-11.3737659121</v>
      </c>
      <c r="B1102">
        <v>-4.7421134478999996</v>
      </c>
    </row>
    <row r="1103" spans="1:2">
      <c r="A1103" s="1">
        <f>-9.0384532679</f>
        <v>-9.0384532678999996</v>
      </c>
      <c r="B1103">
        <v>-5.0483329713999998</v>
      </c>
    </row>
    <row r="1104" spans="1:2">
      <c r="A1104" s="1">
        <v>1.1555352294000001</v>
      </c>
      <c r="B1104">
        <v>-10.3221366557</v>
      </c>
    </row>
    <row r="1105" spans="1:2">
      <c r="A1105" s="1">
        <v>2.4345143602000001</v>
      </c>
      <c r="B1105">
        <v>2.2464476804000002</v>
      </c>
    </row>
    <row r="1106" spans="1:2">
      <c r="A1106" s="1">
        <f>-10.150984809</f>
        <v>-10.150984809000001</v>
      </c>
      <c r="B1106">
        <v>-1.9035574996</v>
      </c>
    </row>
    <row r="1107" spans="1:2">
      <c r="A1107" s="1">
        <v>3.7468593984999998</v>
      </c>
      <c r="B1107">
        <v>3.2114434939000001</v>
      </c>
    </row>
    <row r="1108" spans="1:2">
      <c r="A1108" s="1">
        <v>3.0239939398</v>
      </c>
      <c r="B1108">
        <v>-11.455910085999999</v>
      </c>
    </row>
    <row r="1109" spans="1:2">
      <c r="A1109" s="1">
        <f>-11.7581498485</f>
        <v>-11.7581498485</v>
      </c>
      <c r="B1109">
        <v>-5.2593616980000002</v>
      </c>
    </row>
    <row r="1110" spans="1:2">
      <c r="A1110" s="1">
        <v>1.6556040862000001</v>
      </c>
      <c r="B1110">
        <v>0.32122850359999999</v>
      </c>
    </row>
    <row r="1111" spans="1:2">
      <c r="A1111" s="1">
        <v>1.5102010722000001</v>
      </c>
      <c r="B1111">
        <v>-8.7569425363000004</v>
      </c>
    </row>
    <row r="1112" spans="1:2">
      <c r="A1112" s="1">
        <v>2.8544634895000001</v>
      </c>
      <c r="B1112">
        <v>-9.2846604338999992</v>
      </c>
    </row>
    <row r="1113" spans="1:2">
      <c r="A1113" s="1">
        <v>2.4784870486999999</v>
      </c>
      <c r="B1113">
        <v>-8.0805808426999999</v>
      </c>
    </row>
    <row r="1114" spans="1:2">
      <c r="A1114" s="1">
        <f>-9.5253092442</f>
        <v>-9.5253092442000007</v>
      </c>
      <c r="B1114">
        <v>-4.8733560509</v>
      </c>
    </row>
    <row r="1115" spans="1:2">
      <c r="A1115" s="1">
        <v>2.4663598315000002</v>
      </c>
      <c r="B1115">
        <v>-10.1889323101</v>
      </c>
    </row>
    <row r="1116" spans="1:2">
      <c r="A1116" s="1">
        <f>-11.1886613712</f>
        <v>-11.1886613712</v>
      </c>
      <c r="B1116">
        <v>-5.7685596624000004</v>
      </c>
    </row>
    <row r="1117" spans="1:2">
      <c r="A1117" s="1">
        <v>4.4661565957000002</v>
      </c>
      <c r="B1117">
        <v>2.2112901255000001</v>
      </c>
    </row>
    <row r="1118" spans="1:2">
      <c r="A1118" s="1">
        <f>-9.1862065938</f>
        <v>-9.1862065937999997</v>
      </c>
      <c r="B1118">
        <v>-3.9364115816999998</v>
      </c>
    </row>
    <row r="1119" spans="1:2">
      <c r="A1119" s="1">
        <v>2.7967315071000001</v>
      </c>
      <c r="B1119">
        <v>-8.8936953786000004</v>
      </c>
    </row>
    <row r="1120" spans="1:2">
      <c r="A1120" s="1">
        <f>-9.8033813877</f>
        <v>-9.8033813877</v>
      </c>
      <c r="B1120">
        <v>-4.8280797803000004</v>
      </c>
    </row>
    <row r="1121" spans="1:2">
      <c r="A1121" s="1">
        <f>-9.7250677852</f>
        <v>-9.7250677852000003</v>
      </c>
      <c r="B1121">
        <v>-5.4278471269999997</v>
      </c>
    </row>
    <row r="1122" spans="1:2">
      <c r="A1122" s="1">
        <v>1.9160067462999999</v>
      </c>
      <c r="B1122">
        <v>-9.3943332850000001</v>
      </c>
    </row>
    <row r="1123" spans="1:2">
      <c r="A1123" s="1">
        <v>2.2342389035000001</v>
      </c>
      <c r="B1123">
        <v>-9.7199354152000002</v>
      </c>
    </row>
    <row r="1124" spans="1:2">
      <c r="A1124" s="1">
        <v>2.4363819672</v>
      </c>
      <c r="B1124">
        <v>-10.6534525815</v>
      </c>
    </row>
    <row r="1125" spans="1:2">
      <c r="A1125" s="1">
        <v>3.4720173249999999</v>
      </c>
      <c r="B1125">
        <v>3.4983425273000002</v>
      </c>
    </row>
    <row r="1126" spans="1:2">
      <c r="A1126" s="1">
        <v>2.6030581816999998</v>
      </c>
      <c r="B1126">
        <v>-6.5165586348</v>
      </c>
    </row>
    <row r="1127" spans="1:2">
      <c r="A1127" s="1">
        <f>-11.4583818807</f>
        <v>-11.458381880699999</v>
      </c>
      <c r="B1127">
        <v>-4.8468056155000001</v>
      </c>
    </row>
    <row r="1128" spans="1:2">
      <c r="A1128" s="1">
        <f>-12.4217401486</f>
        <v>-12.4217401486</v>
      </c>
      <c r="B1128">
        <v>-4.8382795599000001</v>
      </c>
    </row>
    <row r="1129" spans="1:2">
      <c r="A1129" s="1">
        <v>2.6627296286000002</v>
      </c>
      <c r="B1129">
        <v>-9.5595733327999994</v>
      </c>
    </row>
    <row r="1130" spans="1:2">
      <c r="A1130" s="1">
        <v>4.2226244824999997</v>
      </c>
      <c r="B1130">
        <v>-8.2460414067999999</v>
      </c>
    </row>
    <row r="1131" spans="1:2">
      <c r="A1131" s="1">
        <v>2.3375893578000002</v>
      </c>
      <c r="B1131">
        <v>-9.1350280952999992</v>
      </c>
    </row>
    <row r="1132" spans="1:2">
      <c r="A1132" s="1">
        <f>-11.0991292098</f>
        <v>-11.099129209799999</v>
      </c>
      <c r="B1132">
        <v>-5.4819525247999996</v>
      </c>
    </row>
    <row r="1133" spans="1:2">
      <c r="A1133" s="1">
        <v>3.2700349255000001</v>
      </c>
      <c r="B1133">
        <v>-10.0460602984</v>
      </c>
    </row>
    <row r="1134" spans="1:2">
      <c r="A1134" s="1">
        <v>1.2458975138999999</v>
      </c>
      <c r="B1134">
        <v>-9.3039607685999997</v>
      </c>
    </row>
    <row r="1135" spans="1:2">
      <c r="A1135" s="1">
        <v>0.80129467470000004</v>
      </c>
      <c r="B1135">
        <v>-9.1210273232999999</v>
      </c>
    </row>
    <row r="1136" spans="1:2">
      <c r="A1136" s="1">
        <f>-9.9810708337</f>
        <v>-9.9810708337000005</v>
      </c>
      <c r="B1136">
        <v>-3.6620388789999998</v>
      </c>
    </row>
    <row r="1137" spans="1:2">
      <c r="A1137" s="1">
        <v>3.9504420699999998</v>
      </c>
      <c r="B1137">
        <v>4.3902525275000004</v>
      </c>
    </row>
    <row r="1138" spans="1:2">
      <c r="A1138" s="1">
        <f>-10.6858034717</f>
        <v>-10.6858034717</v>
      </c>
      <c r="B1138">
        <v>-5.7676215565</v>
      </c>
    </row>
    <row r="1139" spans="1:2">
      <c r="A1139" s="1">
        <f>-9.7416579352</f>
        <v>-9.7416579351999992</v>
      </c>
      <c r="B1139">
        <v>-4.4512536521000001</v>
      </c>
    </row>
    <row r="1140" spans="1:2">
      <c r="A1140" s="1">
        <v>3.3757309952000001</v>
      </c>
      <c r="B1140">
        <v>2.2698786421000001</v>
      </c>
    </row>
    <row r="1141" spans="1:2">
      <c r="A1141" s="1">
        <v>2.6766678844</v>
      </c>
      <c r="B1141">
        <v>3.3953165360000002</v>
      </c>
    </row>
    <row r="1142" spans="1:2">
      <c r="A1142" s="1">
        <v>3.6194689699999998</v>
      </c>
      <c r="B1142">
        <v>1.6291691536999999</v>
      </c>
    </row>
    <row r="1143" spans="1:2">
      <c r="A1143" s="1">
        <v>5.0469347187000002</v>
      </c>
      <c r="B1143">
        <v>-7.4478472376999996</v>
      </c>
    </row>
    <row r="1144" spans="1:2">
      <c r="A1144" s="1">
        <v>1.6834012325000001</v>
      </c>
      <c r="B1144">
        <v>-11.294352568000001</v>
      </c>
    </row>
    <row r="1145" spans="1:2">
      <c r="A1145" s="1">
        <v>3.4720110010999998</v>
      </c>
      <c r="B1145">
        <v>1.6243822251</v>
      </c>
    </row>
    <row r="1146" spans="1:2">
      <c r="A1146" s="1">
        <v>3.4927372056000001</v>
      </c>
      <c r="B1146">
        <v>-8.4858128041000001</v>
      </c>
    </row>
    <row r="1147" spans="1:2">
      <c r="A1147" s="1">
        <f>-9.6313279494</f>
        <v>-9.6313279493999993</v>
      </c>
      <c r="B1147">
        <v>-5.2376696681999997</v>
      </c>
    </row>
    <row r="1148" spans="1:2">
      <c r="A1148" s="1">
        <v>4.2601174292000001</v>
      </c>
      <c r="B1148">
        <v>3.1286332643999999</v>
      </c>
    </row>
    <row r="1149" spans="1:2">
      <c r="A1149" s="1">
        <v>2.8541553907999999</v>
      </c>
      <c r="B1149">
        <v>4.1033772200999996</v>
      </c>
    </row>
    <row r="1150" spans="1:2">
      <c r="A1150" s="1">
        <v>1.6063121194000001</v>
      </c>
      <c r="B1150">
        <v>2.7972982128999999</v>
      </c>
    </row>
    <row r="1151" spans="1:2">
      <c r="A1151" s="1">
        <v>2.2978329558000001</v>
      </c>
      <c r="B1151">
        <v>-10.0149763316</v>
      </c>
    </row>
    <row r="1152" spans="1:2">
      <c r="A1152" s="1">
        <f>-9.657981919</f>
        <v>-9.6579819189999991</v>
      </c>
      <c r="B1152">
        <v>-4.6914836430999998</v>
      </c>
    </row>
    <row r="1153" spans="1:2">
      <c r="A1153" s="1">
        <f>-8.8892960416</f>
        <v>-8.8892960415999998</v>
      </c>
      <c r="B1153">
        <v>-6.4127473701</v>
      </c>
    </row>
    <row r="1154" spans="1:2">
      <c r="A1154" s="1">
        <f>-10.0079435498</f>
        <v>-10.0079435498</v>
      </c>
      <c r="B1154">
        <v>-4.6935905887000002</v>
      </c>
    </row>
    <row r="1155" spans="1:2">
      <c r="A1155" s="1">
        <v>3.7075056043000001</v>
      </c>
      <c r="B1155">
        <v>3.3173491953999998</v>
      </c>
    </row>
    <row r="1156" spans="1:2">
      <c r="A1156" s="1">
        <v>1.3143268504000001</v>
      </c>
      <c r="B1156">
        <v>2.9812183217000001</v>
      </c>
    </row>
    <row r="1157" spans="1:2">
      <c r="A1157" s="1">
        <f>-11.6865788979</f>
        <v>-11.6865788979</v>
      </c>
      <c r="B1157">
        <v>-5.2224459523000002</v>
      </c>
    </row>
    <row r="1158" spans="1:2">
      <c r="A1158" s="1">
        <f>-9.8935488927</f>
        <v>-9.8935488927000002</v>
      </c>
      <c r="B1158">
        <v>-4.9791800275</v>
      </c>
    </row>
    <row r="1159" spans="1:2">
      <c r="A1159" s="1">
        <v>5.1210917553000002</v>
      </c>
      <c r="B1159">
        <v>4.3817735395000001</v>
      </c>
    </row>
    <row r="1160" spans="1:2">
      <c r="A1160" s="1">
        <v>1.5009633661999999</v>
      </c>
      <c r="B1160">
        <v>4.1804563734000002</v>
      </c>
    </row>
    <row r="1161" spans="1:2">
      <c r="A1161" s="1">
        <v>2.0549570347000001</v>
      </c>
      <c r="B1161">
        <v>1.735136257</v>
      </c>
    </row>
    <row r="1162" spans="1:2">
      <c r="A1162" s="1">
        <v>2.1561272198000001</v>
      </c>
      <c r="B1162">
        <v>-8.8617310232000008</v>
      </c>
    </row>
    <row r="1163" spans="1:2">
      <c r="A1163" s="1">
        <v>3.1352892207999998</v>
      </c>
      <c r="B1163">
        <v>3.7627859894000002</v>
      </c>
    </row>
    <row r="1164" spans="1:2">
      <c r="A1164" s="1">
        <v>2.4952266001000001</v>
      </c>
      <c r="B1164">
        <v>-9.7965411371000002</v>
      </c>
    </row>
    <row r="1165" spans="1:2">
      <c r="A1165" s="1">
        <v>3.4562658289999999</v>
      </c>
      <c r="B1165">
        <v>-8.6475046626999994</v>
      </c>
    </row>
    <row r="1166" spans="1:2">
      <c r="A1166" s="1">
        <v>4.3785969372000002</v>
      </c>
      <c r="B1166">
        <v>3.0236065511999999</v>
      </c>
    </row>
    <row r="1167" spans="1:2">
      <c r="A1167" s="1">
        <f>-11.3740928336</f>
        <v>-11.374092833600001</v>
      </c>
      <c r="B1167">
        <v>-5.1214017757999999</v>
      </c>
    </row>
    <row r="1168" spans="1:2">
      <c r="A1168" s="1">
        <f>-10.819494668</f>
        <v>-10.819494668000001</v>
      </c>
      <c r="B1168">
        <v>-5.4691094948999996</v>
      </c>
    </row>
    <row r="1169" spans="1:2">
      <c r="A1169" s="1">
        <v>2.3985383861999998</v>
      </c>
      <c r="B1169">
        <v>-9.0545233405999994</v>
      </c>
    </row>
    <row r="1170" spans="1:2">
      <c r="A1170" s="1">
        <f>-10.8112603258</f>
        <v>-10.811260325799999</v>
      </c>
      <c r="B1170">
        <v>-6.1913330903999997</v>
      </c>
    </row>
    <row r="1171" spans="1:2">
      <c r="A1171" s="1">
        <f>-10.8493193533</f>
        <v>-10.8493193533</v>
      </c>
      <c r="B1171">
        <v>-4.2140932230999999</v>
      </c>
    </row>
    <row r="1172" spans="1:2">
      <c r="A1172" s="1">
        <v>1.2782031515000001</v>
      </c>
      <c r="B1172">
        <v>-10.0526744604</v>
      </c>
    </row>
    <row r="1173" spans="1:2">
      <c r="A1173" s="1">
        <v>2.4333909002</v>
      </c>
      <c r="B1173">
        <v>-10.391557578900001</v>
      </c>
    </row>
    <row r="1174" spans="1:2">
      <c r="A1174" s="1">
        <v>3.5487719665999999</v>
      </c>
      <c r="B1174">
        <v>4.4172722619</v>
      </c>
    </row>
    <row r="1175" spans="1:2">
      <c r="A1175" s="1">
        <f>-11.6584298516</f>
        <v>-11.658429851599999</v>
      </c>
      <c r="B1175">
        <v>-4.6843118115999998</v>
      </c>
    </row>
    <row r="1176" spans="1:2">
      <c r="A1176" s="1">
        <f>-9.8245491217</f>
        <v>-9.8245491217000005</v>
      </c>
      <c r="B1176">
        <v>-5.3511139366</v>
      </c>
    </row>
    <row r="1177" spans="1:2">
      <c r="A1177" s="1">
        <v>5.4711963827999996</v>
      </c>
      <c r="B1177">
        <v>4.0922039051999999</v>
      </c>
    </row>
    <row r="1178" spans="1:2">
      <c r="A1178" s="1">
        <v>2.9049129679000001</v>
      </c>
      <c r="B1178">
        <v>4.6338208695000001</v>
      </c>
    </row>
    <row r="1179" spans="1:2">
      <c r="A1179" s="1">
        <v>1.5800310564</v>
      </c>
      <c r="B1179">
        <v>-10.5672939737</v>
      </c>
    </row>
    <row r="1180" spans="1:2">
      <c r="A1180" s="1">
        <v>0.4930393596</v>
      </c>
      <c r="B1180">
        <v>-9.0632363746000006</v>
      </c>
    </row>
    <row r="1181" spans="1:2">
      <c r="A1181" s="1">
        <f>-12.2266296787</f>
        <v>-12.2266296787</v>
      </c>
      <c r="B1181">
        <v>-4.8145208219000004</v>
      </c>
    </row>
    <row r="1182" spans="1:2">
      <c r="A1182" s="1">
        <v>3.0553081005</v>
      </c>
      <c r="B1182">
        <v>-9.6722423481999993</v>
      </c>
    </row>
    <row r="1183" spans="1:2">
      <c r="A1183" s="1">
        <v>0.30588590850000003</v>
      </c>
      <c r="B1183">
        <v>-8.9941385178999997</v>
      </c>
    </row>
    <row r="1184" spans="1:2">
      <c r="A1184" s="1">
        <v>1.4348956177000001</v>
      </c>
      <c r="B1184">
        <v>2.4589241085000002</v>
      </c>
    </row>
    <row r="1185" spans="1:2">
      <c r="A1185" s="1">
        <f>-11.0054442027</f>
        <v>-11.0054442027</v>
      </c>
      <c r="B1185">
        <v>-4.6437600519000002</v>
      </c>
    </row>
    <row r="1186" spans="1:2">
      <c r="A1186" s="1">
        <v>2.0381788245000001</v>
      </c>
      <c r="B1186">
        <v>-8.0521265311000008</v>
      </c>
    </row>
    <row r="1187" spans="1:2">
      <c r="A1187" s="1">
        <f>-10.4585554265</f>
        <v>-10.4585554265</v>
      </c>
      <c r="B1187">
        <v>-5.5025074333999999</v>
      </c>
    </row>
    <row r="1188" spans="1:2">
      <c r="A1188" s="1">
        <f>-9.0313768278</f>
        <v>-9.0313768278000008</v>
      </c>
      <c r="B1188">
        <v>-4.7118054817999999</v>
      </c>
    </row>
    <row r="1189" spans="1:2">
      <c r="A1189" s="1">
        <f>-10.6039166318</f>
        <v>-10.603916631800001</v>
      </c>
      <c r="B1189">
        <v>-3.7187310375</v>
      </c>
    </row>
    <row r="1190" spans="1:2">
      <c r="A1190" s="1">
        <f>-10.2171218787</f>
        <v>-10.2171218787</v>
      </c>
      <c r="B1190">
        <v>-4.86134515</v>
      </c>
    </row>
    <row r="1191" spans="1:2">
      <c r="A1191" s="1">
        <v>1.7885465655999999</v>
      </c>
      <c r="B1191">
        <v>-10.9553163716</v>
      </c>
    </row>
    <row r="1192" spans="1:2">
      <c r="A1192" s="1">
        <v>1.0042752239999999</v>
      </c>
      <c r="B1192">
        <v>-8.8866222646999997</v>
      </c>
    </row>
    <row r="1193" spans="1:2">
      <c r="A1193" s="1">
        <f>-9.4326046547</f>
        <v>-9.4326046547000004</v>
      </c>
      <c r="B1193">
        <v>-5.8012746315000001</v>
      </c>
    </row>
    <row r="1194" spans="1:2">
      <c r="A1194" s="1">
        <f>-10.1310032532</f>
        <v>-10.131003253199999</v>
      </c>
      <c r="B1194">
        <v>-5.5120363005000002</v>
      </c>
    </row>
    <row r="1195" spans="1:2">
      <c r="A1195" s="1">
        <v>3.6707183331</v>
      </c>
      <c r="B1195">
        <v>2.3156914091999998</v>
      </c>
    </row>
    <row r="1196" spans="1:2">
      <c r="A1196" s="1">
        <v>2.8774782438000002</v>
      </c>
      <c r="B1196">
        <v>4.7310171334</v>
      </c>
    </row>
    <row r="1197" spans="1:2">
      <c r="A1197" s="1">
        <v>0.69178064269999995</v>
      </c>
      <c r="B1197">
        <v>-9.3753200191000001</v>
      </c>
    </row>
    <row r="1198" spans="1:2">
      <c r="A1198" s="1">
        <v>4.2800104867000002</v>
      </c>
      <c r="B1198">
        <v>-9.8445502266999991</v>
      </c>
    </row>
    <row r="1199" spans="1:2">
      <c r="A1199" s="1">
        <v>3.6555668072</v>
      </c>
      <c r="B1199">
        <v>3.0615131816000001</v>
      </c>
    </row>
    <row r="1200" spans="1:2">
      <c r="A1200" s="1">
        <v>2.2956976913</v>
      </c>
      <c r="B1200">
        <v>3.0897452968999999</v>
      </c>
    </row>
    <row r="1201" spans="1:2">
      <c r="A1201" s="1">
        <f>-9.8476660075</f>
        <v>-9.8476660075000009</v>
      </c>
      <c r="B1201">
        <v>-5.0775584511999998</v>
      </c>
    </row>
    <row r="1202" spans="1:2">
      <c r="A1202" s="1">
        <v>4.3579039168999998</v>
      </c>
      <c r="B1202">
        <v>1.9604568268</v>
      </c>
    </row>
    <row r="1203" spans="1:2">
      <c r="A1203" s="1">
        <f>-10.5498355705</f>
        <v>-10.549835570500001</v>
      </c>
      <c r="B1203">
        <v>-4.0281488012000004</v>
      </c>
    </row>
    <row r="1204" spans="1:2">
      <c r="A1204" s="1">
        <v>3.2045758427000002</v>
      </c>
      <c r="B1204">
        <v>3.4636527036000002</v>
      </c>
    </row>
    <row r="1205" spans="1:2">
      <c r="A1205" s="1">
        <v>0.97626159720000005</v>
      </c>
      <c r="B1205">
        <v>-9.5843520625000007</v>
      </c>
    </row>
    <row r="1206" spans="1:2">
      <c r="A1206" s="1">
        <v>3.8489303222000002</v>
      </c>
      <c r="B1206">
        <v>1.8434732873999999</v>
      </c>
    </row>
    <row r="1207" spans="1:2">
      <c r="A1207" s="1">
        <v>4.2217310102000001</v>
      </c>
      <c r="B1207">
        <v>1.6808604973000001</v>
      </c>
    </row>
    <row r="1208" spans="1:2">
      <c r="A1208" s="1">
        <f>-10.8392509458</f>
        <v>-10.8392509458</v>
      </c>
      <c r="B1208">
        <v>-4.4514531639000001</v>
      </c>
    </row>
    <row r="1209" spans="1:2">
      <c r="A1209" s="1">
        <v>3.6776210698999998</v>
      </c>
      <c r="B1209">
        <v>2.9689729928999999</v>
      </c>
    </row>
    <row r="1210" spans="1:2">
      <c r="A1210" s="1">
        <v>3.0419764590999998</v>
      </c>
      <c r="B1210">
        <v>2.5650962691000001</v>
      </c>
    </row>
    <row r="1211" spans="1:2">
      <c r="A1211" s="1">
        <v>1.8706641523</v>
      </c>
      <c r="B1211">
        <v>-8.5236030593999992</v>
      </c>
    </row>
    <row r="1212" spans="1:2">
      <c r="A1212" s="1">
        <f>-10.0459995887</f>
        <v>-10.045999588700001</v>
      </c>
      <c r="B1212">
        <v>-5.9114898474000004</v>
      </c>
    </row>
    <row r="1213" spans="1:2">
      <c r="A1213" s="1">
        <v>1.8405374547</v>
      </c>
      <c r="B1213">
        <v>3.0093856548</v>
      </c>
    </row>
    <row r="1214" spans="1:2">
      <c r="A1214" s="1">
        <v>4.2270636722999999</v>
      </c>
      <c r="B1214">
        <v>-9.9443371706000008</v>
      </c>
    </row>
    <row r="1215" spans="1:2">
      <c r="A1215" s="1">
        <f>-11.0325530173</f>
        <v>-11.0325530173</v>
      </c>
      <c r="B1215">
        <v>-4.5105499931999997</v>
      </c>
    </row>
    <row r="1216" spans="1:2">
      <c r="A1216" s="1">
        <f>-9.0539178394</f>
        <v>-9.0539178394000004</v>
      </c>
      <c r="B1216">
        <v>-4.8499142451999999</v>
      </c>
    </row>
    <row r="1217" spans="1:2">
      <c r="A1217" s="1">
        <v>1.2507404595</v>
      </c>
      <c r="B1217">
        <v>-10.0844926344</v>
      </c>
    </row>
    <row r="1218" spans="1:2">
      <c r="A1218" s="1">
        <f>-10.3375562585</f>
        <v>-10.337556258499999</v>
      </c>
      <c r="B1218">
        <v>-4.1924427014000001</v>
      </c>
    </row>
    <row r="1219" spans="1:2">
      <c r="A1219" s="1">
        <v>3.3231432868000002</v>
      </c>
      <c r="B1219">
        <v>3.7787574545</v>
      </c>
    </row>
    <row r="1220" spans="1:2">
      <c r="A1220" s="1">
        <v>2.2760615477999999</v>
      </c>
      <c r="B1220">
        <v>-9.2738136547999996</v>
      </c>
    </row>
    <row r="1221" spans="1:2">
      <c r="A1221" s="1">
        <v>1.9789731915</v>
      </c>
      <c r="B1221">
        <v>3.6361967745000001</v>
      </c>
    </row>
    <row r="1222" spans="1:2">
      <c r="A1222" s="1">
        <f>-10.8637761548</f>
        <v>-10.8637761548</v>
      </c>
      <c r="B1222">
        <v>-4.039557726</v>
      </c>
    </row>
    <row r="1223" spans="1:2">
      <c r="A1223" s="1">
        <f>-9.0706488687</f>
        <v>-9.0706488686999993</v>
      </c>
      <c r="B1223">
        <v>-3.9958683707999998</v>
      </c>
    </row>
    <row r="1224" spans="1:2">
      <c r="A1224" s="1">
        <v>3.0456748405999998</v>
      </c>
      <c r="B1224">
        <v>-9.4236431315000004</v>
      </c>
    </row>
    <row r="1225" spans="1:2">
      <c r="A1225" s="1">
        <f>-9.6559656141</f>
        <v>-9.6559656140999994</v>
      </c>
      <c r="B1225">
        <v>-3.0936823523000001</v>
      </c>
    </row>
    <row r="1226" spans="1:2">
      <c r="A1226" s="1">
        <f>-10.7654950564</f>
        <v>-10.765495056400001</v>
      </c>
      <c r="B1226">
        <v>-4.8270819686999999</v>
      </c>
    </row>
    <row r="1227" spans="1:2">
      <c r="A1227" s="1">
        <f>-10.8902372394</f>
        <v>-10.890237239399999</v>
      </c>
      <c r="B1227">
        <v>-4.4578046879000004</v>
      </c>
    </row>
    <row r="1228" spans="1:2">
      <c r="A1228" s="1">
        <v>3.4137498565</v>
      </c>
      <c r="B1228">
        <v>2.6141272231000001</v>
      </c>
    </row>
    <row r="1229" spans="1:2">
      <c r="A1229" s="1">
        <f>-12.4016102417</f>
        <v>-12.4016102417</v>
      </c>
      <c r="B1229">
        <v>-6.2255720016999998</v>
      </c>
    </row>
    <row r="1230" spans="1:2">
      <c r="A1230" s="1">
        <f>-11.1018055349</f>
        <v>-11.1018055349</v>
      </c>
      <c r="B1230">
        <v>-3.3474105984999998</v>
      </c>
    </row>
    <row r="1231" spans="1:2">
      <c r="A1231" s="1">
        <v>2.1915556512999999</v>
      </c>
      <c r="B1231">
        <v>-7.9773522117000004</v>
      </c>
    </row>
    <row r="1232" spans="1:2">
      <c r="A1232" s="1">
        <f>-10.822944557</f>
        <v>-10.822944557</v>
      </c>
      <c r="B1232">
        <v>-5.4038654941999997</v>
      </c>
    </row>
    <row r="1233" spans="1:2">
      <c r="A1233" s="1">
        <v>1.7869489813999999</v>
      </c>
      <c r="B1233">
        <v>-10.3767004569</v>
      </c>
    </row>
    <row r="1234" spans="1:2">
      <c r="A1234" s="1">
        <v>3.3330168685000001</v>
      </c>
      <c r="B1234">
        <v>2.7354071733</v>
      </c>
    </row>
    <row r="1235" spans="1:2">
      <c r="A1235" s="1">
        <v>2.0411912207</v>
      </c>
      <c r="B1235">
        <v>-8.9539837556999995</v>
      </c>
    </row>
    <row r="1236" spans="1:2">
      <c r="A1236" s="1">
        <v>2.6138635115</v>
      </c>
      <c r="B1236">
        <v>2.6683848660999998</v>
      </c>
    </row>
    <row r="1237" spans="1:2">
      <c r="A1237" s="1">
        <v>2.7800836752999998</v>
      </c>
      <c r="B1237">
        <v>-10.348533725699999</v>
      </c>
    </row>
    <row r="1238" spans="1:2">
      <c r="A1238" s="1">
        <v>3.1753646784999998</v>
      </c>
      <c r="B1238">
        <v>-7.6030704177999997</v>
      </c>
    </row>
    <row r="1239" spans="1:2">
      <c r="A1239" s="1">
        <v>2.3155053890000001</v>
      </c>
      <c r="B1239">
        <v>-10.1052779135</v>
      </c>
    </row>
    <row r="1240" spans="1:2">
      <c r="A1240" s="1">
        <f>-10.030580034</f>
        <v>-10.030580034</v>
      </c>
      <c r="B1240">
        <v>-4.8133873510000003</v>
      </c>
    </row>
    <row r="1241" spans="1:2">
      <c r="A1241" s="1">
        <f>-10.5077133362</f>
        <v>-10.5077133362</v>
      </c>
      <c r="B1241">
        <v>-4.4137091954000001</v>
      </c>
    </row>
    <row r="1242" spans="1:2">
      <c r="A1242" s="1">
        <f>-9.5129463249</f>
        <v>-9.5129463248999997</v>
      </c>
      <c r="B1242">
        <v>-5.7739483255000001</v>
      </c>
    </row>
    <row r="1243" spans="1:2">
      <c r="A1243" s="1">
        <v>3.3512490713999998</v>
      </c>
      <c r="B1243">
        <v>2.6347933094</v>
      </c>
    </row>
    <row r="1244" spans="1:2">
      <c r="A1244" s="1">
        <v>2.304069852</v>
      </c>
      <c r="B1244">
        <v>-8.305377622</v>
      </c>
    </row>
    <row r="1245" spans="1:2">
      <c r="A1245" s="1">
        <v>1.0992141686000001</v>
      </c>
      <c r="B1245">
        <v>-10.3164272253</v>
      </c>
    </row>
    <row r="1246" spans="1:2">
      <c r="A1246" s="1">
        <v>1.7123553942</v>
      </c>
      <c r="B1246">
        <v>-8.3455751274000001</v>
      </c>
    </row>
    <row r="1247" spans="1:2">
      <c r="A1247" s="1">
        <v>1.4182255078999999</v>
      </c>
      <c r="B1247">
        <v>-8.6431520586000001</v>
      </c>
    </row>
    <row r="1248" spans="1:2">
      <c r="A1248" s="1">
        <v>3.1297421484000001</v>
      </c>
      <c r="B1248">
        <v>3.4737671621000001</v>
      </c>
    </row>
    <row r="1249" spans="1:2">
      <c r="A1249" s="1">
        <v>5.3494976260999998</v>
      </c>
      <c r="B1249">
        <v>2.7295218976000002</v>
      </c>
    </row>
    <row r="1250" spans="1:2">
      <c r="A1250" s="1">
        <v>3.0710288437000002</v>
      </c>
      <c r="B1250">
        <v>4.0185422046000001</v>
      </c>
    </row>
    <row r="1251" spans="1:2">
      <c r="A1251" s="1">
        <v>2.0340523614000001</v>
      </c>
      <c r="B1251">
        <v>-8.7524109921999997</v>
      </c>
    </row>
    <row r="1252" spans="1:2">
      <c r="A1252" s="1">
        <f>-9.3353813527</f>
        <v>-9.3353813527000007</v>
      </c>
      <c r="B1252">
        <v>-5.0092742143000004</v>
      </c>
    </row>
    <row r="1253" spans="1:2">
      <c r="A1253" s="1">
        <f>-9.3088395478</f>
        <v>-9.3088395477999999</v>
      </c>
      <c r="B1253">
        <v>-4.9701296211999999</v>
      </c>
    </row>
    <row r="1254" spans="1:2">
      <c r="A1254" s="1">
        <f>-11.6226128396</f>
        <v>-11.6226128396</v>
      </c>
      <c r="B1254">
        <v>-5.4690885642999998</v>
      </c>
    </row>
    <row r="1255" spans="1:2">
      <c r="A1255" s="1">
        <f>-12.3539965047</f>
        <v>-12.3539965047</v>
      </c>
      <c r="B1255">
        <v>-5.6446602041</v>
      </c>
    </row>
    <row r="1256" spans="1:2">
      <c r="A1256" s="1">
        <f>-10.6250749922</f>
        <v>-10.6250749922</v>
      </c>
      <c r="B1256">
        <v>-7.2354801913999998</v>
      </c>
    </row>
    <row r="1257" spans="1:2">
      <c r="A1257" s="1">
        <f>-9.8806205215</f>
        <v>-9.8806205214999991</v>
      </c>
      <c r="B1257">
        <v>-4.0411216766000004</v>
      </c>
    </row>
    <row r="1258" spans="1:2">
      <c r="A1258" s="1">
        <v>1.6061987459</v>
      </c>
      <c r="B1258">
        <v>3.7674673229</v>
      </c>
    </row>
    <row r="1259" spans="1:2">
      <c r="A1259" s="1">
        <v>1.1195297364000001</v>
      </c>
      <c r="B1259">
        <v>2.4200753133999999</v>
      </c>
    </row>
    <row r="1260" spans="1:2">
      <c r="A1260" s="1">
        <v>3.7158062849000002</v>
      </c>
      <c r="B1260">
        <v>5.7420057456000002</v>
      </c>
    </row>
    <row r="1261" spans="1:2">
      <c r="A1261" s="1">
        <v>4.2491795994999997</v>
      </c>
      <c r="B1261">
        <v>2.992979187</v>
      </c>
    </row>
    <row r="1262" spans="1:2">
      <c r="A1262" s="1">
        <f>-10.705840105</f>
        <v>-10.705840105</v>
      </c>
      <c r="B1262">
        <v>-5.1086586756000001</v>
      </c>
    </row>
    <row r="1263" spans="1:2">
      <c r="A1263" s="1">
        <f>-9.4516072063</f>
        <v>-9.4516072063000003</v>
      </c>
      <c r="B1263">
        <v>-5.5609589682999996</v>
      </c>
    </row>
    <row r="1264" spans="1:2">
      <c r="A1264" s="1">
        <v>2.9006705035000002</v>
      </c>
      <c r="B1264">
        <v>1.9996075655000001</v>
      </c>
    </row>
    <row r="1265" spans="1:2">
      <c r="A1265" s="1">
        <v>1.9677880140999999</v>
      </c>
      <c r="B1265">
        <v>-9.7445415295999993</v>
      </c>
    </row>
    <row r="1266" spans="1:2">
      <c r="A1266" s="1">
        <f>-12.2154230957</f>
        <v>-12.2154230957</v>
      </c>
      <c r="B1266">
        <v>-5.6067630945999998</v>
      </c>
    </row>
    <row r="1267" spans="1:2">
      <c r="A1267" s="1">
        <f>-10.0574288004</f>
        <v>-10.0574288004</v>
      </c>
      <c r="B1267">
        <v>-4.4255314526999996</v>
      </c>
    </row>
    <row r="1268" spans="1:2">
      <c r="A1268" s="1">
        <f>-11.5924061217</f>
        <v>-11.5924061217</v>
      </c>
      <c r="B1268">
        <v>-5.6271042136</v>
      </c>
    </row>
    <row r="1269" spans="1:2">
      <c r="A1269" s="1">
        <v>3.7223697496999999</v>
      </c>
      <c r="B1269">
        <v>-8.3661978824999998</v>
      </c>
    </row>
    <row r="1270" spans="1:2">
      <c r="A1270" s="1">
        <v>1.1616620835</v>
      </c>
      <c r="B1270">
        <v>-9.9391969250999992</v>
      </c>
    </row>
    <row r="1271" spans="1:2">
      <c r="A1271" s="1">
        <v>4.3061028831000003</v>
      </c>
      <c r="B1271">
        <v>3.9980429377000002</v>
      </c>
    </row>
    <row r="1272" spans="1:2">
      <c r="A1272" s="1">
        <v>2.5807773955000002</v>
      </c>
      <c r="B1272">
        <v>3.2763557568000001</v>
      </c>
    </row>
    <row r="1273" spans="1:2">
      <c r="A1273" s="1">
        <v>3.4443797828</v>
      </c>
      <c r="B1273">
        <v>2.3919490873</v>
      </c>
    </row>
    <row r="1274" spans="1:2">
      <c r="A1274" s="1">
        <v>1.0739141376000001</v>
      </c>
      <c r="B1274">
        <v>-10.0144769847</v>
      </c>
    </row>
    <row r="1275" spans="1:2">
      <c r="A1275" s="1">
        <f>-11.3193585907</f>
        <v>-11.3193585907</v>
      </c>
      <c r="B1275">
        <v>-5.1440675705999999</v>
      </c>
    </row>
    <row r="1276" spans="1:2">
      <c r="A1276" s="1">
        <f>-11.2013118614</f>
        <v>-11.201311861400001</v>
      </c>
      <c r="B1276">
        <v>-4.6280705790000001</v>
      </c>
    </row>
    <row r="1277" spans="1:2">
      <c r="A1277" s="1">
        <v>2.4107712189999999</v>
      </c>
      <c r="B1277">
        <v>2.7047442196999998</v>
      </c>
    </row>
    <row r="1278" spans="1:2">
      <c r="A1278" s="1">
        <v>1.4663834268</v>
      </c>
      <c r="B1278">
        <v>-7.5595560155000001</v>
      </c>
    </row>
    <row r="1279" spans="1:2">
      <c r="A1279" s="1">
        <v>3.0912111717999999</v>
      </c>
      <c r="B1279">
        <v>-9.5704682323999997</v>
      </c>
    </row>
    <row r="1280" spans="1:2">
      <c r="A1280" s="1">
        <v>0.50195234889999996</v>
      </c>
      <c r="B1280">
        <v>-9.9094497294000004</v>
      </c>
    </row>
    <row r="1281" spans="1:2">
      <c r="A1281" s="1">
        <f>-9.4618708761</f>
        <v>-9.4618708761000008</v>
      </c>
      <c r="B1281">
        <v>-5.8810555321000004</v>
      </c>
    </row>
    <row r="1282" spans="1:2">
      <c r="A1282" s="1">
        <v>1.5090328501000001</v>
      </c>
      <c r="B1282">
        <v>-8.5880103436000006</v>
      </c>
    </row>
    <row r="1283" spans="1:2">
      <c r="A1283" s="1">
        <v>0.98908097129999994</v>
      </c>
      <c r="B1283">
        <v>-8.8432330468</v>
      </c>
    </row>
    <row r="1284" spans="1:2">
      <c r="A1284" s="1">
        <f>-10.8147331587</f>
        <v>-10.814733158699999</v>
      </c>
      <c r="B1284">
        <v>-4.6586037907</v>
      </c>
    </row>
    <row r="1285" spans="1:2">
      <c r="A1285" s="1">
        <v>2.5391959815999998</v>
      </c>
      <c r="B1285">
        <v>2.7296410498000001</v>
      </c>
    </row>
    <row r="1286" spans="1:2">
      <c r="A1286" s="1">
        <f>-12.1666838183</f>
        <v>-12.166683818299999</v>
      </c>
      <c r="B1286">
        <v>-5.1482941901999997</v>
      </c>
    </row>
    <row r="1287" spans="1:2">
      <c r="A1287" s="1">
        <v>3.5566567039999999</v>
      </c>
      <c r="B1287">
        <v>-8.5925468519999999</v>
      </c>
    </row>
    <row r="1288" spans="1:2">
      <c r="A1288" s="1">
        <f>-10.2290475441</f>
        <v>-10.2290475441</v>
      </c>
      <c r="B1288">
        <v>-3.9223517084999999</v>
      </c>
    </row>
    <row r="1289" spans="1:2">
      <c r="A1289" s="1">
        <v>1.7188631458000001</v>
      </c>
      <c r="B1289">
        <v>-9.4166770234000001</v>
      </c>
    </row>
    <row r="1290" spans="1:2">
      <c r="A1290" s="1">
        <v>1.5422966021</v>
      </c>
      <c r="B1290">
        <v>-10.778454872899999</v>
      </c>
    </row>
    <row r="1291" spans="1:2">
      <c r="A1291" s="1">
        <v>2.4331375881000001</v>
      </c>
      <c r="B1291">
        <v>-8.3506222289000007</v>
      </c>
    </row>
    <row r="1292" spans="1:2">
      <c r="A1292" s="1">
        <f>-8.1703617919</f>
        <v>-8.1703617918999996</v>
      </c>
      <c r="B1292">
        <v>-2.5987138301999999</v>
      </c>
    </row>
    <row r="1293" spans="1:2">
      <c r="A1293" s="1">
        <v>2.3182378069</v>
      </c>
      <c r="B1293">
        <v>-10.9074448789</v>
      </c>
    </row>
    <row r="1294" spans="1:2">
      <c r="A1294" s="1">
        <f>-11.1628653781</f>
        <v>-11.162865378099999</v>
      </c>
      <c r="B1294">
        <v>-4.8808498671000002</v>
      </c>
    </row>
    <row r="1295" spans="1:2">
      <c r="A1295" s="1">
        <v>2.5218893770999999</v>
      </c>
      <c r="B1295">
        <v>2.6828412985000001</v>
      </c>
    </row>
    <row r="1296" spans="1:2">
      <c r="A1296" s="1">
        <f>-11.4097424092</f>
        <v>-11.4097424092</v>
      </c>
      <c r="B1296">
        <v>-6.9048720719999999</v>
      </c>
    </row>
    <row r="1297" spans="1:2">
      <c r="A1297" s="1">
        <v>3.0432471289</v>
      </c>
      <c r="B1297">
        <v>-8.3009590840000005</v>
      </c>
    </row>
    <row r="1298" spans="1:2">
      <c r="A1298" s="1">
        <v>2.8278238342000002</v>
      </c>
      <c r="B1298">
        <v>-9.8126034752999995</v>
      </c>
    </row>
    <row r="1299" spans="1:2">
      <c r="A1299" s="1">
        <v>4.6298662022999997</v>
      </c>
      <c r="B1299">
        <v>1.7085219153</v>
      </c>
    </row>
    <row r="1300" spans="1:2">
      <c r="A1300" s="1">
        <f>-11.1713361774</f>
        <v>-11.171336177400001</v>
      </c>
      <c r="B1300">
        <v>-5.7886062556000004</v>
      </c>
    </row>
    <row r="1301" spans="1:2">
      <c r="A1301" s="1">
        <v>1.3301385363</v>
      </c>
      <c r="B1301">
        <v>-8.6336171169</v>
      </c>
    </row>
    <row r="1302" spans="1:2">
      <c r="A1302" s="1">
        <v>1.3028555229000001</v>
      </c>
      <c r="B1302">
        <v>-8.4803783383999995</v>
      </c>
    </row>
    <row r="1303" spans="1:2">
      <c r="A1303" s="1">
        <v>1.6315172481</v>
      </c>
      <c r="B1303">
        <v>-9.5728938778000003</v>
      </c>
    </row>
    <row r="1304" spans="1:2">
      <c r="A1304" s="1">
        <v>2.1277134203000001</v>
      </c>
      <c r="B1304">
        <v>-9.5663561154999996</v>
      </c>
    </row>
    <row r="1305" spans="1:2">
      <c r="A1305" s="1">
        <f>-10.8116867827</f>
        <v>-10.811686782700001</v>
      </c>
      <c r="B1305">
        <v>-4.1189904978999996</v>
      </c>
    </row>
    <row r="1306" spans="1:2">
      <c r="A1306" s="1">
        <v>5.8692742518000003</v>
      </c>
      <c r="B1306">
        <v>0.55660732170000005</v>
      </c>
    </row>
    <row r="1307" spans="1:2">
      <c r="A1307" s="1">
        <v>2.8750322374000001</v>
      </c>
      <c r="B1307">
        <v>-8.1762686922000007</v>
      </c>
    </row>
    <row r="1308" spans="1:2">
      <c r="A1308" s="1">
        <f>-10.6660625389</f>
        <v>-10.6660625389</v>
      </c>
      <c r="B1308">
        <v>-5.2383262506000001</v>
      </c>
    </row>
    <row r="1309" spans="1:2">
      <c r="A1309" s="1">
        <v>2.0166351000999998</v>
      </c>
      <c r="B1309">
        <v>-7.7630220759000004</v>
      </c>
    </row>
    <row r="1310" spans="1:2">
      <c r="A1310" s="1">
        <v>4.8339322759999996</v>
      </c>
      <c r="B1310">
        <v>3.8091754153999999</v>
      </c>
    </row>
    <row r="1311" spans="1:2">
      <c r="A1311" s="1">
        <f>-9.72120342</f>
        <v>-9.7212034200000002</v>
      </c>
      <c r="B1311">
        <v>-6.5384133825999999</v>
      </c>
    </row>
    <row r="1312" spans="1:2">
      <c r="A1312" s="1">
        <v>3.9037126101999999</v>
      </c>
      <c r="B1312">
        <v>4.6901334230999998</v>
      </c>
    </row>
    <row r="1313" spans="1:2">
      <c r="A1313" s="1">
        <v>1.9153879116000001</v>
      </c>
      <c r="B1313">
        <v>-10.848525798700001</v>
      </c>
    </row>
    <row r="1314" spans="1:2">
      <c r="A1314" s="1">
        <v>4.3650282345000004</v>
      </c>
      <c r="B1314">
        <v>5.0109928010000004</v>
      </c>
    </row>
    <row r="1315" spans="1:2">
      <c r="A1315" s="1">
        <v>3.1904576071999999</v>
      </c>
      <c r="B1315">
        <v>0.84545411390000003</v>
      </c>
    </row>
    <row r="1316" spans="1:2">
      <c r="A1316" s="1">
        <v>2.5642378821</v>
      </c>
      <c r="B1316">
        <v>3.5276560768</v>
      </c>
    </row>
    <row r="1317" spans="1:2">
      <c r="A1317" s="1">
        <v>2.3248625181000002</v>
      </c>
      <c r="B1317">
        <v>4.3761727295000004</v>
      </c>
    </row>
    <row r="1318" spans="1:2">
      <c r="A1318" s="1">
        <v>1.7663638845</v>
      </c>
      <c r="B1318">
        <v>-9.3270658594999993</v>
      </c>
    </row>
    <row r="1319" spans="1:2">
      <c r="A1319" s="1">
        <f>-0.393437279</f>
        <v>-0.39343727899999997</v>
      </c>
      <c r="B1319">
        <v>-7.5860466062</v>
      </c>
    </row>
    <row r="1320" spans="1:2">
      <c r="A1320" s="1">
        <f>-10.296690412</f>
        <v>-10.296690412</v>
      </c>
      <c r="B1320">
        <v>-5.7096517153999997</v>
      </c>
    </row>
    <row r="1321" spans="1:2">
      <c r="A1321" s="1">
        <v>1.2646423007000001</v>
      </c>
      <c r="B1321">
        <v>-10.3212524125</v>
      </c>
    </row>
    <row r="1322" spans="1:2">
      <c r="A1322" s="1">
        <f>-9.4492243246</f>
        <v>-9.4492243245999994</v>
      </c>
      <c r="B1322">
        <v>-5.7052881513999996</v>
      </c>
    </row>
    <row r="1323" spans="1:2">
      <c r="A1323" s="1">
        <v>4.9737113751999997</v>
      </c>
      <c r="B1323">
        <v>2.5450880123999999</v>
      </c>
    </row>
    <row r="1324" spans="1:2">
      <c r="A1324" s="1">
        <v>4.4141194426999997</v>
      </c>
      <c r="B1324">
        <v>2.7941678764</v>
      </c>
    </row>
    <row r="1325" spans="1:2">
      <c r="A1325" s="1">
        <v>2.6837873275000002</v>
      </c>
      <c r="B1325">
        <v>-10.286731099800001</v>
      </c>
    </row>
    <row r="1326" spans="1:2">
      <c r="A1326" s="1">
        <f>-12.8178393311</f>
        <v>-12.8178393311</v>
      </c>
      <c r="B1326">
        <v>-4.5678357280000004</v>
      </c>
    </row>
    <row r="1327" spans="1:2">
      <c r="A1327" s="1">
        <v>4.6197244268000004</v>
      </c>
      <c r="B1327">
        <v>3.2244377439999998</v>
      </c>
    </row>
    <row r="1328" spans="1:2">
      <c r="A1328" s="1">
        <v>6.2357009475999998</v>
      </c>
      <c r="B1328">
        <v>3.4124954232000002</v>
      </c>
    </row>
    <row r="1329" spans="1:2">
      <c r="A1329" s="1">
        <v>3.2725630631999998</v>
      </c>
      <c r="B1329">
        <v>-9.1891904829000008</v>
      </c>
    </row>
    <row r="1330" spans="1:2">
      <c r="A1330" s="1">
        <f>-10.8863665863</f>
        <v>-10.886366586299999</v>
      </c>
      <c r="B1330">
        <v>-5.7294429053</v>
      </c>
    </row>
    <row r="1331" spans="1:2">
      <c r="A1331" s="1">
        <v>2.4378586526000001</v>
      </c>
      <c r="B1331">
        <v>-8.1160695104999991</v>
      </c>
    </row>
    <row r="1332" spans="1:2">
      <c r="A1332" s="1">
        <v>3.9688101196000001</v>
      </c>
      <c r="B1332">
        <v>2.2752054299000002</v>
      </c>
    </row>
    <row r="1333" spans="1:2">
      <c r="A1333" s="1">
        <v>2.3473429382000002</v>
      </c>
      <c r="B1333">
        <v>-11.195598775600001</v>
      </c>
    </row>
    <row r="1334" spans="1:2">
      <c r="A1334" s="1">
        <f>-13.7286074215</f>
        <v>-13.7286074215</v>
      </c>
      <c r="B1334">
        <v>-4.9098220033000004</v>
      </c>
    </row>
    <row r="1335" spans="1:2">
      <c r="A1335" s="1">
        <v>4.3146369544000001</v>
      </c>
      <c r="B1335">
        <v>0.90500013329999995</v>
      </c>
    </row>
    <row r="1336" spans="1:2">
      <c r="A1336" s="1">
        <f>-10.1708019177</f>
        <v>-10.1708019177</v>
      </c>
      <c r="B1336">
        <v>-4.5389642095999996</v>
      </c>
    </row>
    <row r="1337" spans="1:2">
      <c r="A1337" s="1">
        <v>2.3058230595000002</v>
      </c>
      <c r="B1337">
        <v>-8.0146140671000001</v>
      </c>
    </row>
    <row r="1338" spans="1:2">
      <c r="A1338" s="1">
        <f>-9.2477797768</f>
        <v>-9.2477797767999999</v>
      </c>
      <c r="B1338">
        <v>-6.4073666816000001</v>
      </c>
    </row>
    <row r="1339" spans="1:2">
      <c r="A1339" s="1">
        <f>-10.0427327874</f>
        <v>-10.0427327874</v>
      </c>
      <c r="B1339">
        <v>-6.0299998676</v>
      </c>
    </row>
    <row r="1340" spans="1:2">
      <c r="A1340" s="1">
        <f>-9.8718543134</f>
        <v>-9.8718543134000001</v>
      </c>
      <c r="B1340">
        <v>-4.2924310417999996</v>
      </c>
    </row>
    <row r="1341" spans="1:2">
      <c r="A1341" s="1">
        <v>1.9502858373</v>
      </c>
      <c r="B1341">
        <v>-8.4988507807999998</v>
      </c>
    </row>
    <row r="1342" spans="1:2">
      <c r="A1342" s="1">
        <f>-10.138899773</f>
        <v>-10.138899773</v>
      </c>
      <c r="B1342">
        <v>-6.9600091706000002</v>
      </c>
    </row>
    <row r="1343" spans="1:2">
      <c r="A1343" s="1">
        <v>3.7741906391</v>
      </c>
      <c r="B1343">
        <v>3.3307420768</v>
      </c>
    </row>
    <row r="1344" spans="1:2">
      <c r="A1344" s="1">
        <v>2.3412304853000001</v>
      </c>
      <c r="B1344">
        <v>4.0927083809000004</v>
      </c>
    </row>
    <row r="1345" spans="1:2">
      <c r="A1345" s="1">
        <v>2.7928365385</v>
      </c>
      <c r="B1345">
        <v>-10.841604332999999</v>
      </c>
    </row>
    <row r="1346" spans="1:2">
      <c r="A1346" s="1">
        <v>3.1116065640000001</v>
      </c>
      <c r="B1346">
        <v>-8.2230191235000003</v>
      </c>
    </row>
    <row r="1347" spans="1:2">
      <c r="A1347" s="1">
        <v>2.2931401561000002</v>
      </c>
      <c r="B1347">
        <v>-10.191397564100001</v>
      </c>
    </row>
    <row r="1348" spans="1:2">
      <c r="A1348" s="1">
        <v>4.0333209077000003</v>
      </c>
      <c r="B1348">
        <v>4.3302751069000003</v>
      </c>
    </row>
    <row r="1349" spans="1:2">
      <c r="A1349" s="1">
        <f>-10.7495650962</f>
        <v>-10.7495650962</v>
      </c>
      <c r="B1349">
        <v>-5.8454449265999999</v>
      </c>
    </row>
    <row r="1350" spans="1:2">
      <c r="A1350" s="1">
        <v>1.9769372017</v>
      </c>
      <c r="B1350">
        <v>2.6855471518999998</v>
      </c>
    </row>
    <row r="1351" spans="1:2">
      <c r="A1351" s="1">
        <v>3.0156011979000001</v>
      </c>
      <c r="B1351">
        <v>4.6336318170000004</v>
      </c>
    </row>
    <row r="1352" spans="1:2">
      <c r="A1352" s="1">
        <v>3.9340622716999998</v>
      </c>
      <c r="B1352">
        <v>3.0813405019000002</v>
      </c>
    </row>
    <row r="1353" spans="1:2">
      <c r="A1353" s="1">
        <f>-10.314032235</f>
        <v>-10.314032235000001</v>
      </c>
      <c r="B1353">
        <v>-6.2572144896999999</v>
      </c>
    </row>
    <row r="1354" spans="1:2">
      <c r="A1354" s="1">
        <v>3.8577663209000002</v>
      </c>
      <c r="B1354">
        <v>3.1995341233999999</v>
      </c>
    </row>
    <row r="1355" spans="1:2">
      <c r="A1355" s="1">
        <f>-10.7606235705</f>
        <v>-10.7606235705</v>
      </c>
      <c r="B1355">
        <v>-5.7286377847000001</v>
      </c>
    </row>
    <row r="1356" spans="1:2">
      <c r="A1356" s="1">
        <f>-0.0602527677</f>
        <v>-6.0252767700000001E-2</v>
      </c>
      <c r="B1356">
        <v>-8.3920808114999996</v>
      </c>
    </row>
    <row r="1357" spans="1:2">
      <c r="A1357" s="1">
        <f>-9.2863862805</f>
        <v>-9.2863862805000004</v>
      </c>
      <c r="B1357">
        <v>-4.8229028246999999</v>
      </c>
    </row>
    <row r="1358" spans="1:2">
      <c r="A1358" s="1">
        <f>-9.6575765433</f>
        <v>-9.6575765432999994</v>
      </c>
      <c r="B1358">
        <v>-6.0847797733000002</v>
      </c>
    </row>
    <row r="1359" spans="1:2">
      <c r="A1359" s="1">
        <f>-9.0623963892</f>
        <v>-9.0623963891999999</v>
      </c>
      <c r="B1359">
        <v>-6.0732155092999998</v>
      </c>
    </row>
    <row r="1360" spans="1:2">
      <c r="A1360" s="1">
        <v>2.4972121997999999</v>
      </c>
      <c r="B1360">
        <v>-7.8706766864000004</v>
      </c>
    </row>
    <row r="1361" spans="1:2">
      <c r="A1361" s="1">
        <v>3.3492643219999998</v>
      </c>
      <c r="B1361">
        <v>-10.544828372</v>
      </c>
    </row>
    <row r="1362" spans="1:2">
      <c r="A1362" s="1">
        <f>-10.3871318811</f>
        <v>-10.3871318811</v>
      </c>
      <c r="B1362">
        <v>-4.4748642896000002</v>
      </c>
    </row>
    <row r="1363" spans="1:2">
      <c r="A1363" s="1">
        <f>-11.4110979331</f>
        <v>-11.411097933100001</v>
      </c>
      <c r="B1363">
        <v>-4.7847200136000003</v>
      </c>
    </row>
    <row r="1364" spans="1:2">
      <c r="A1364" s="1">
        <f>-10.3666384432</f>
        <v>-10.366638443199999</v>
      </c>
      <c r="B1364">
        <v>-3.2988304623000002</v>
      </c>
    </row>
    <row r="1365" spans="1:2">
      <c r="A1365" s="1">
        <f>-10.7907871378</f>
        <v>-10.790787137800001</v>
      </c>
      <c r="B1365">
        <v>-6.1962932195000002</v>
      </c>
    </row>
    <row r="1366" spans="1:2">
      <c r="A1366" s="1">
        <v>3.4981659146999999</v>
      </c>
      <c r="B1366">
        <v>2.1049117910000001</v>
      </c>
    </row>
    <row r="1367" spans="1:2">
      <c r="A1367" s="1">
        <v>2.3787710554000001</v>
      </c>
      <c r="B1367">
        <v>-10.233153383699999</v>
      </c>
    </row>
    <row r="1368" spans="1:2">
      <c r="A1368" s="1">
        <v>5.283437084</v>
      </c>
      <c r="B1368">
        <v>-9.1603443689000006</v>
      </c>
    </row>
    <row r="1369" spans="1:2">
      <c r="A1369" s="1">
        <f>-9.3114493215</f>
        <v>-9.3114493214999996</v>
      </c>
      <c r="B1369">
        <v>-5.8273044687000004</v>
      </c>
    </row>
    <row r="1370" spans="1:2">
      <c r="A1370" s="1">
        <v>3.0472693848999999</v>
      </c>
      <c r="B1370">
        <v>4.4116208463</v>
      </c>
    </row>
    <row r="1371" spans="1:2">
      <c r="A1371" s="1">
        <v>3.5468048573000002</v>
      </c>
      <c r="B1371">
        <v>3.0446836211999999</v>
      </c>
    </row>
    <row r="1372" spans="1:2">
      <c r="A1372" s="1">
        <v>2.9903921943</v>
      </c>
      <c r="B1372">
        <v>1.9610759653000001</v>
      </c>
    </row>
    <row r="1373" spans="1:2">
      <c r="A1373" s="1">
        <v>4.2786937260000002</v>
      </c>
      <c r="B1373">
        <v>5.4790405938999998</v>
      </c>
    </row>
    <row r="1374" spans="1:2">
      <c r="A1374" s="1">
        <f>-11.8148509007</f>
        <v>-11.8148509007</v>
      </c>
      <c r="B1374">
        <v>-7.1307576847999998</v>
      </c>
    </row>
    <row r="1375" spans="1:2">
      <c r="A1375" s="1">
        <v>3.1339767026000001</v>
      </c>
      <c r="B1375">
        <v>-10.720215141800001</v>
      </c>
    </row>
    <row r="1376" spans="1:2">
      <c r="A1376" s="1">
        <f>-9.5271596586</f>
        <v>-9.5271596586000005</v>
      </c>
      <c r="B1376">
        <v>-4.0474159064000004</v>
      </c>
    </row>
    <row r="1377" spans="1:2">
      <c r="A1377" s="1">
        <v>4.6769436452999997</v>
      </c>
      <c r="B1377">
        <v>3.5601293727000001</v>
      </c>
    </row>
    <row r="1378" spans="1:2">
      <c r="A1378" s="1">
        <v>3.0943383727999998</v>
      </c>
      <c r="B1378">
        <v>-8.7008435184999993</v>
      </c>
    </row>
    <row r="1379" spans="1:2">
      <c r="A1379" s="1">
        <v>2.9427436678999999</v>
      </c>
      <c r="B1379">
        <v>3.1838999362</v>
      </c>
    </row>
    <row r="1380" spans="1:2">
      <c r="A1380" s="1">
        <f>-11.1483276798</f>
        <v>-11.1483276798</v>
      </c>
      <c r="B1380">
        <v>-5.7398578514</v>
      </c>
    </row>
    <row r="1381" spans="1:2">
      <c r="A1381" s="1">
        <f>-10.5738728568</f>
        <v>-10.5738728568</v>
      </c>
      <c r="B1381">
        <v>-5.3792376063000003</v>
      </c>
    </row>
    <row r="1382" spans="1:2">
      <c r="A1382" s="1">
        <v>1.1925682206999999</v>
      </c>
      <c r="B1382">
        <v>-10.977014136099999</v>
      </c>
    </row>
    <row r="1383" spans="1:2">
      <c r="A1383" s="1">
        <v>4.4170542320999999</v>
      </c>
      <c r="B1383">
        <v>4.0265317707000001</v>
      </c>
    </row>
    <row r="1384" spans="1:2">
      <c r="A1384" s="1">
        <f>-8.511813081</f>
        <v>-8.5118130809999997</v>
      </c>
      <c r="B1384">
        <v>-6.5467629643</v>
      </c>
    </row>
    <row r="1385" spans="1:2">
      <c r="A1385" s="1">
        <v>2.3415630342</v>
      </c>
      <c r="B1385">
        <v>-10.1532923976</v>
      </c>
    </row>
    <row r="1386" spans="1:2">
      <c r="A1386" s="1">
        <v>3.0960375628999999</v>
      </c>
      <c r="B1386">
        <v>-10.126850644899999</v>
      </c>
    </row>
    <row r="1387" spans="1:2">
      <c r="A1387" s="1">
        <v>3.7794868557000001</v>
      </c>
      <c r="B1387">
        <v>3.8467754617000001</v>
      </c>
    </row>
    <row r="1388" spans="1:2">
      <c r="A1388" s="1">
        <v>2.0583244382000001</v>
      </c>
      <c r="B1388">
        <v>-8.3060327155000007</v>
      </c>
    </row>
    <row r="1389" spans="1:2">
      <c r="A1389" s="1">
        <v>3.5604288119</v>
      </c>
      <c r="B1389">
        <v>3.0417031574000002</v>
      </c>
    </row>
    <row r="1390" spans="1:2">
      <c r="A1390" s="1">
        <v>3.0374367931999999</v>
      </c>
      <c r="B1390">
        <v>3.0887113486</v>
      </c>
    </row>
    <row r="1391" spans="1:2">
      <c r="A1391" s="1">
        <v>3.3935227138999999</v>
      </c>
      <c r="B1391">
        <v>-10.8678082772</v>
      </c>
    </row>
    <row r="1392" spans="1:2">
      <c r="A1392" s="1">
        <v>2.8941594151999999</v>
      </c>
      <c r="B1392">
        <v>2.7052381383999999</v>
      </c>
    </row>
    <row r="1393" spans="1:2">
      <c r="A1393" s="1">
        <f>-11.2734515908</f>
        <v>-11.273451590800001</v>
      </c>
      <c r="B1393">
        <v>-4.1546209031999997</v>
      </c>
    </row>
    <row r="1394" spans="1:2">
      <c r="A1394" s="1">
        <v>1.7129081694999999</v>
      </c>
      <c r="B1394">
        <v>-8.4112758928000009</v>
      </c>
    </row>
    <row r="1395" spans="1:2">
      <c r="A1395" s="1">
        <v>4.0293479807999999</v>
      </c>
      <c r="B1395">
        <v>2.5938136823</v>
      </c>
    </row>
    <row r="1396" spans="1:2">
      <c r="A1396" s="1">
        <f>-11.6906909333</f>
        <v>-11.690690933300001</v>
      </c>
      <c r="B1396">
        <v>-5.0465402996000002</v>
      </c>
    </row>
    <row r="1397" spans="1:2">
      <c r="A1397" s="1">
        <f>-9.1546359131</f>
        <v>-9.1546359130999999</v>
      </c>
      <c r="B1397">
        <v>-5.0582643493999999</v>
      </c>
    </row>
    <row r="1398" spans="1:2">
      <c r="A1398" s="1">
        <v>2.6474333001999999</v>
      </c>
      <c r="B1398">
        <v>3.7128162049000002</v>
      </c>
    </row>
    <row r="1399" spans="1:2">
      <c r="A1399" s="1">
        <v>3.6513793086000002</v>
      </c>
      <c r="B1399">
        <v>2.8970682659999998</v>
      </c>
    </row>
    <row r="1400" spans="1:2">
      <c r="A1400" s="1">
        <f>-9.9732270027</f>
        <v>-9.9732270026999998</v>
      </c>
      <c r="B1400">
        <v>-6.6013775631999998</v>
      </c>
    </row>
    <row r="1401" spans="1:2">
      <c r="A1401" s="1">
        <v>4.4635135225000004</v>
      </c>
      <c r="B1401">
        <v>1.6598896054000001</v>
      </c>
    </row>
    <row r="1402" spans="1:2">
      <c r="A1402" s="1">
        <f>-10.1370618567</f>
        <v>-10.137061856700001</v>
      </c>
      <c r="B1402">
        <v>-4.0789418265000004</v>
      </c>
    </row>
    <row r="1403" spans="1:2">
      <c r="A1403" s="1">
        <f>-8.9537616599</f>
        <v>-8.9537616598999996</v>
      </c>
      <c r="B1403">
        <v>-5.7877570664000002</v>
      </c>
    </row>
    <row r="1404" spans="1:2">
      <c r="A1404" s="1">
        <f>-11.3875982694</f>
        <v>-11.3875982694</v>
      </c>
      <c r="B1404">
        <v>-4.1617167205000003</v>
      </c>
    </row>
    <row r="1405" spans="1:2">
      <c r="A1405" s="1">
        <v>1.2725399662000001</v>
      </c>
      <c r="B1405">
        <v>3.3238764004000001</v>
      </c>
    </row>
    <row r="1406" spans="1:2">
      <c r="A1406" s="1">
        <v>2.9754300053999998</v>
      </c>
      <c r="B1406">
        <v>-11.8984984946</v>
      </c>
    </row>
    <row r="1407" spans="1:2">
      <c r="A1407" s="1">
        <f>-11.2768192369</f>
        <v>-11.2768192369</v>
      </c>
      <c r="B1407">
        <v>-3.6553857142999999</v>
      </c>
    </row>
    <row r="1408" spans="1:2">
      <c r="A1408" s="1">
        <v>3.4699125382</v>
      </c>
      <c r="B1408">
        <v>2.7861068654999999</v>
      </c>
    </row>
    <row r="1409" spans="1:2">
      <c r="A1409" s="1">
        <f>-11.9460350007</f>
        <v>-11.9460350007</v>
      </c>
      <c r="B1409">
        <v>-5.0578786575999999</v>
      </c>
    </row>
    <row r="1410" spans="1:2">
      <c r="A1410" s="1">
        <f>-9.8598595365</f>
        <v>-9.8598595365000001</v>
      </c>
      <c r="B1410">
        <v>-6.2463637780000001</v>
      </c>
    </row>
    <row r="1411" spans="1:2">
      <c r="A1411" s="1">
        <f>-10.3311011538</f>
        <v>-10.331101153800001</v>
      </c>
      <c r="B1411">
        <v>-6.1207474522999998</v>
      </c>
    </row>
    <row r="1412" spans="1:2">
      <c r="A1412" s="1">
        <v>0.56273427440000001</v>
      </c>
      <c r="B1412">
        <v>-9.3392190131999993</v>
      </c>
    </row>
    <row r="1413" spans="1:2">
      <c r="A1413" s="1">
        <v>1.6351573886999999</v>
      </c>
      <c r="B1413">
        <v>-9.0379904367999995</v>
      </c>
    </row>
    <row r="1414" spans="1:2">
      <c r="A1414" s="1">
        <f>-11.4508452879</f>
        <v>-11.4508452879</v>
      </c>
      <c r="B1414">
        <v>-3.8650513160000002</v>
      </c>
    </row>
    <row r="1415" spans="1:2">
      <c r="A1415" s="1">
        <f>-10.8271922827</f>
        <v>-10.8271922827</v>
      </c>
      <c r="B1415">
        <v>-5.9596365502999999</v>
      </c>
    </row>
    <row r="1416" spans="1:2">
      <c r="A1416" s="1">
        <f>-9.7890849665</f>
        <v>-9.7890849665000008</v>
      </c>
      <c r="B1416">
        <v>-5.3792571531000002</v>
      </c>
    </row>
    <row r="1417" spans="1:2">
      <c r="A1417" s="1">
        <v>4.6668052696000002</v>
      </c>
      <c r="B1417">
        <v>3.9386606735999998</v>
      </c>
    </row>
    <row r="1418" spans="1:2">
      <c r="A1418" s="1">
        <f>-9.3986668036</f>
        <v>-9.3986668035999994</v>
      </c>
      <c r="B1418">
        <v>-6.2327776244999997</v>
      </c>
    </row>
    <row r="1419" spans="1:2">
      <c r="A1419" s="1">
        <v>3.3232791740000001</v>
      </c>
      <c r="B1419">
        <v>-10.554372277000001</v>
      </c>
    </row>
    <row r="1420" spans="1:2">
      <c r="A1420" s="1">
        <f>-9.7664493318</f>
        <v>-9.7664493318000005</v>
      </c>
      <c r="B1420">
        <v>-6.9779714353999998</v>
      </c>
    </row>
    <row r="1421" spans="1:2">
      <c r="A1421" s="1">
        <v>3.2049076899000002</v>
      </c>
      <c r="B1421">
        <v>0.87111383760000005</v>
      </c>
    </row>
    <row r="1422" spans="1:2">
      <c r="A1422" s="1">
        <v>4.0653510721000004</v>
      </c>
      <c r="B1422">
        <v>3.1515670778999998</v>
      </c>
    </row>
    <row r="1423" spans="1:2">
      <c r="A1423" s="1">
        <v>3.1911432197999998</v>
      </c>
      <c r="B1423">
        <v>3.4542740445</v>
      </c>
    </row>
    <row r="1424" spans="1:2">
      <c r="A1424" s="1">
        <v>2.0032883404000001</v>
      </c>
      <c r="B1424">
        <v>-8.4411049020999993</v>
      </c>
    </row>
    <row r="1425" spans="1:2">
      <c r="A1425" s="1">
        <v>2.9367804302999998</v>
      </c>
      <c r="B1425">
        <v>5.5956402475999996</v>
      </c>
    </row>
    <row r="1426" spans="1:2">
      <c r="A1426" s="1">
        <v>4.9388067356000001</v>
      </c>
      <c r="B1426">
        <v>4.013133346</v>
      </c>
    </row>
    <row r="1427" spans="1:2">
      <c r="A1427" s="1">
        <v>2.8468090841000002</v>
      </c>
      <c r="B1427">
        <v>-8.7506077523000005</v>
      </c>
    </row>
    <row r="1428" spans="1:2">
      <c r="A1428" s="1">
        <v>2.6689980339999999</v>
      </c>
      <c r="B1428">
        <v>-9.4728206544999995</v>
      </c>
    </row>
    <row r="1429" spans="1:2">
      <c r="A1429" s="1">
        <f>-8.1809251109</f>
        <v>-8.1809251109000005</v>
      </c>
      <c r="B1429">
        <v>-3.0894558308</v>
      </c>
    </row>
    <row r="1430" spans="1:2">
      <c r="A1430" s="1">
        <v>2.4955667121</v>
      </c>
      <c r="B1430">
        <v>1.4154354269</v>
      </c>
    </row>
    <row r="1431" spans="1:2">
      <c r="A1431" s="1">
        <f>-13.0145818466</f>
        <v>-13.014581846600001</v>
      </c>
      <c r="B1431">
        <v>-4.9589451638000002</v>
      </c>
    </row>
    <row r="1432" spans="1:2">
      <c r="A1432" s="1">
        <f>-9.3765503487</f>
        <v>-9.3765503487000004</v>
      </c>
      <c r="B1432">
        <v>-5.3634002232000002</v>
      </c>
    </row>
    <row r="1433" spans="1:2">
      <c r="A1433" s="1">
        <v>1.4977650505</v>
      </c>
      <c r="B1433">
        <v>3.4123654926999998</v>
      </c>
    </row>
    <row r="1434" spans="1:2">
      <c r="A1434" s="1">
        <v>2.6046457568000001</v>
      </c>
      <c r="B1434">
        <v>-11.620915356699999</v>
      </c>
    </row>
    <row r="1435" spans="1:2">
      <c r="A1435" s="1">
        <f>-10.4843007113</f>
        <v>-10.4843007113</v>
      </c>
      <c r="B1435">
        <v>-6.1870975932999999</v>
      </c>
    </row>
    <row r="1436" spans="1:2">
      <c r="A1436" s="1">
        <v>4.2126565782999998</v>
      </c>
      <c r="B1436">
        <v>-9.7550917385000009</v>
      </c>
    </row>
    <row r="1437" spans="1:2">
      <c r="A1437" s="1">
        <v>1.6417279521999999</v>
      </c>
      <c r="B1437">
        <v>-8.7104647098000001</v>
      </c>
    </row>
    <row r="1438" spans="1:2">
      <c r="A1438" s="1">
        <v>4.3022247918999996</v>
      </c>
      <c r="B1438">
        <v>3.1311537734999999</v>
      </c>
    </row>
    <row r="1439" spans="1:2">
      <c r="A1439" s="1">
        <v>1.5122576056000001</v>
      </c>
      <c r="B1439">
        <v>-10.082063466699999</v>
      </c>
    </row>
    <row r="1440" spans="1:2">
      <c r="A1440" s="1">
        <f>-11.5293772223</f>
        <v>-11.529377222300001</v>
      </c>
      <c r="B1440">
        <v>-5.6644651848000001</v>
      </c>
    </row>
    <row r="1441" spans="1:2">
      <c r="A1441" s="1">
        <v>0.80484204039999996</v>
      </c>
      <c r="B1441">
        <v>-8.5236088252000002</v>
      </c>
    </row>
    <row r="1442" spans="1:2">
      <c r="A1442" s="1">
        <v>4.6012946136000004</v>
      </c>
      <c r="B1442">
        <v>-10.4429450411</v>
      </c>
    </row>
    <row r="1443" spans="1:2">
      <c r="A1443" s="1">
        <v>0.55196694820000003</v>
      </c>
      <c r="B1443">
        <v>-8.8109050271000005</v>
      </c>
    </row>
    <row r="1444" spans="1:2">
      <c r="A1444" s="1">
        <v>3.5148264195999999</v>
      </c>
      <c r="B1444">
        <v>3.0469782574000002</v>
      </c>
    </row>
    <row r="1445" spans="1:2">
      <c r="A1445" s="1">
        <v>3.4277354129000002</v>
      </c>
      <c r="B1445">
        <v>-8.6746157074999992</v>
      </c>
    </row>
    <row r="1446" spans="1:2">
      <c r="A1446" s="1">
        <v>2.8653883571000001</v>
      </c>
      <c r="B1446">
        <v>-11.511590741799999</v>
      </c>
    </row>
    <row r="1447" spans="1:2">
      <c r="A1447" s="1">
        <v>1.3841641195000001</v>
      </c>
      <c r="B1447">
        <v>5.6961290149000003</v>
      </c>
    </row>
    <row r="1448" spans="1:2">
      <c r="A1448" s="1">
        <v>5.4532981359999999</v>
      </c>
      <c r="B1448">
        <v>3.2403717800999998</v>
      </c>
    </row>
    <row r="1449" spans="1:2">
      <c r="A1449" s="1">
        <f>-9.499990596</f>
        <v>-9.499990596</v>
      </c>
      <c r="B1449">
        <v>-5.5308099274</v>
      </c>
    </row>
    <row r="1450" spans="1:2">
      <c r="A1450" s="1">
        <v>2.7302657912999999</v>
      </c>
      <c r="B1450">
        <v>3.3885880775000001</v>
      </c>
    </row>
    <row r="1451" spans="1:2">
      <c r="A1451" s="1">
        <v>2.5337471170999999</v>
      </c>
      <c r="B1451">
        <v>-8.9246008589999999</v>
      </c>
    </row>
    <row r="1452" spans="1:2">
      <c r="A1452" s="1">
        <v>4.7686590980999997</v>
      </c>
      <c r="B1452">
        <v>1.538669646</v>
      </c>
    </row>
    <row r="1453" spans="1:2">
      <c r="A1453" s="1">
        <f>-9.8390232985</f>
        <v>-9.8390232985000008</v>
      </c>
      <c r="B1453">
        <v>-4.3242856557999998</v>
      </c>
    </row>
    <row r="1454" spans="1:2">
      <c r="A1454" s="1">
        <v>4.1809909732000001</v>
      </c>
      <c r="B1454">
        <v>3.7440113633999998</v>
      </c>
    </row>
    <row r="1455" spans="1:2">
      <c r="A1455" s="1">
        <v>4.9025485328</v>
      </c>
      <c r="B1455">
        <v>2.4716624666999998</v>
      </c>
    </row>
    <row r="1456" spans="1:2">
      <c r="A1456" s="1">
        <v>0.60440757109999999</v>
      </c>
      <c r="B1456">
        <v>-9.6727003763999999</v>
      </c>
    </row>
    <row r="1457" spans="1:2">
      <c r="A1457" s="1">
        <v>2.4326763773</v>
      </c>
      <c r="B1457">
        <v>-10.7075528359</v>
      </c>
    </row>
    <row r="1458" spans="1:2">
      <c r="A1458" s="1">
        <f>-10.846811931</f>
        <v>-10.846811931</v>
      </c>
      <c r="B1458">
        <v>-5.1025245672999997</v>
      </c>
    </row>
    <row r="1459" spans="1:2">
      <c r="A1459" s="1">
        <v>1.7049040475999999</v>
      </c>
      <c r="B1459">
        <v>-8.3252606844999999</v>
      </c>
    </row>
    <row r="1460" spans="1:2">
      <c r="A1460" s="1">
        <f>-9.7635739147</f>
        <v>-9.7635739147000002</v>
      </c>
      <c r="B1460">
        <v>-3.0597324870999998</v>
      </c>
    </row>
    <row r="1461" spans="1:2">
      <c r="A1461" s="1">
        <f>-11.0875321023</f>
        <v>-11.087532102300001</v>
      </c>
      <c r="B1461">
        <v>-5.1577606382000001</v>
      </c>
    </row>
    <row r="1462" spans="1:2">
      <c r="A1462" s="1">
        <v>3.2510526339000001</v>
      </c>
      <c r="B1462">
        <v>3.5107492284999999</v>
      </c>
    </row>
    <row r="1463" spans="1:2">
      <c r="A1463" s="1">
        <v>3.4473141099000002</v>
      </c>
      <c r="B1463">
        <v>2.5662799514999999</v>
      </c>
    </row>
    <row r="1464" spans="1:2">
      <c r="A1464" s="1">
        <v>2.8812741217000002</v>
      </c>
      <c r="B1464">
        <v>2.9167561735</v>
      </c>
    </row>
    <row r="1465" spans="1:2">
      <c r="A1465" s="1">
        <v>3.8218558980999999</v>
      </c>
      <c r="B1465">
        <v>1.6763131760000001</v>
      </c>
    </row>
    <row r="1466" spans="1:2">
      <c r="A1466" s="1">
        <v>3.5758236819999998</v>
      </c>
      <c r="B1466">
        <v>3.7765873179999998</v>
      </c>
    </row>
    <row r="1467" spans="1:2">
      <c r="A1467" s="1">
        <v>1.3430292538999999</v>
      </c>
      <c r="B1467">
        <v>3.0723243795999999</v>
      </c>
    </row>
    <row r="1468" spans="1:2">
      <c r="A1468" s="1">
        <v>1.1386977116000001</v>
      </c>
      <c r="B1468">
        <v>-9.6805452332000002</v>
      </c>
    </row>
    <row r="1469" spans="1:2">
      <c r="A1469" s="1">
        <v>1.7500677204999999</v>
      </c>
      <c r="B1469">
        <v>-7.3378623649000003</v>
      </c>
    </row>
    <row r="1470" spans="1:2">
      <c r="A1470" s="1">
        <v>4.8783954201000004</v>
      </c>
      <c r="B1470">
        <v>1.5800343075000001</v>
      </c>
    </row>
    <row r="1471" spans="1:2">
      <c r="A1471" s="1">
        <v>2.715402578</v>
      </c>
      <c r="B1471">
        <v>-9.9773295499000003</v>
      </c>
    </row>
    <row r="1472" spans="1:2">
      <c r="A1472" s="1">
        <v>3.2788498061000002</v>
      </c>
      <c r="B1472">
        <v>3.8362912359000001</v>
      </c>
    </row>
    <row r="1473" spans="1:2">
      <c r="A1473" s="1">
        <v>2.6502714056999999</v>
      </c>
      <c r="B1473">
        <v>2.9765789067999999</v>
      </c>
    </row>
    <row r="1474" spans="1:2">
      <c r="A1474" s="1">
        <v>1.260859151</v>
      </c>
      <c r="B1474">
        <v>-9.1711090508000002</v>
      </c>
    </row>
    <row r="1475" spans="1:2">
      <c r="A1475" s="1">
        <f>-10.1778679781</f>
        <v>-10.1778679781</v>
      </c>
      <c r="B1475">
        <v>-6.0967639222000001</v>
      </c>
    </row>
    <row r="1476" spans="1:2">
      <c r="A1476" s="1">
        <v>3.0862766329000002</v>
      </c>
      <c r="B1476">
        <v>-10.273466755599999</v>
      </c>
    </row>
    <row r="1477" spans="1:2">
      <c r="A1477" s="1">
        <f>-10.9105022228</f>
        <v>-10.9105022228</v>
      </c>
      <c r="B1477">
        <v>-4.2940009880999996</v>
      </c>
    </row>
    <row r="1478" spans="1:2">
      <c r="A1478" s="1">
        <v>2.6964980095</v>
      </c>
      <c r="B1478">
        <v>-9.2556180919000006</v>
      </c>
    </row>
    <row r="1479" spans="1:2">
      <c r="A1479" s="1">
        <v>2.9840070340999998</v>
      </c>
      <c r="B1479">
        <v>3.3395038315000001</v>
      </c>
    </row>
    <row r="1480" spans="1:2">
      <c r="A1480" s="1">
        <f>-10.6136111849</f>
        <v>-10.6136111849</v>
      </c>
      <c r="B1480">
        <v>-5.2294789071999999</v>
      </c>
    </row>
    <row r="1481" spans="1:2">
      <c r="A1481" s="1">
        <v>2.7939625120999998</v>
      </c>
      <c r="B1481">
        <v>-8.8492339423999997</v>
      </c>
    </row>
    <row r="1482" spans="1:2">
      <c r="A1482" s="1">
        <v>4.0520040638000001</v>
      </c>
      <c r="B1482">
        <v>2.3676092723000002</v>
      </c>
    </row>
    <row r="1483" spans="1:2">
      <c r="A1483" s="1">
        <v>6.0431949989999998</v>
      </c>
      <c r="B1483">
        <v>3.2709411486</v>
      </c>
    </row>
    <row r="1484" spans="1:2">
      <c r="A1484" s="1">
        <v>3.1584481782</v>
      </c>
      <c r="B1484">
        <v>3.3646309330999999</v>
      </c>
    </row>
    <row r="1485" spans="1:2">
      <c r="A1485" s="1">
        <f>-11.385539286</f>
        <v>-11.385539286</v>
      </c>
      <c r="B1485">
        <v>-5.7291910709999998</v>
      </c>
    </row>
    <row r="1486" spans="1:2">
      <c r="A1486" s="1">
        <v>2.5745333320000001</v>
      </c>
      <c r="B1486">
        <v>4.1226384094000004</v>
      </c>
    </row>
    <row r="1487" spans="1:2">
      <c r="A1487" s="1">
        <v>1.9478369351</v>
      </c>
      <c r="B1487">
        <v>-8.1257369213999997</v>
      </c>
    </row>
    <row r="1488" spans="1:2">
      <c r="A1488" s="1">
        <v>5.2279697613999998</v>
      </c>
      <c r="B1488">
        <v>2.6007584544000002</v>
      </c>
    </row>
    <row r="1489" spans="1:2">
      <c r="A1489" s="1">
        <f>-10.7629268154</f>
        <v>-10.7629268154</v>
      </c>
      <c r="B1489">
        <v>-4.9268761720000001</v>
      </c>
    </row>
    <row r="1490" spans="1:2">
      <c r="A1490" s="1">
        <f>-9.8303845835</f>
        <v>-9.8303845835000008</v>
      </c>
      <c r="B1490">
        <v>-5.3993449298999998</v>
      </c>
    </row>
    <row r="1491" spans="1:2">
      <c r="A1491" s="1">
        <f>-10.601807058</f>
        <v>-10.601807058</v>
      </c>
      <c r="B1491">
        <v>-5.8312488378999996</v>
      </c>
    </row>
    <row r="1492" spans="1:2">
      <c r="A1492" s="1">
        <v>5.1344194281000002</v>
      </c>
      <c r="B1492">
        <v>2.6600716665999999</v>
      </c>
    </row>
    <row r="1493" spans="1:2">
      <c r="A1493" s="1">
        <f>-9.4749068057</f>
        <v>-9.4749068056999999</v>
      </c>
      <c r="B1493">
        <v>-4.5660266319999998</v>
      </c>
    </row>
    <row r="1494" spans="1:2">
      <c r="A1494" s="1">
        <v>2.7140888061999999</v>
      </c>
      <c r="B1494">
        <v>-10.5985651659</v>
      </c>
    </row>
    <row r="1495" spans="1:2">
      <c r="A1495" s="1">
        <v>3.9075842539000001</v>
      </c>
      <c r="B1495">
        <v>4.3334774086000003</v>
      </c>
    </row>
    <row r="1496" spans="1:2">
      <c r="A1496" s="1">
        <v>3.4254705274999999</v>
      </c>
      <c r="B1496">
        <v>-8.6001988125000004</v>
      </c>
    </row>
    <row r="1497" spans="1:2">
      <c r="A1497" s="1">
        <v>2.2657258220999998</v>
      </c>
      <c r="B1497">
        <v>-8.4012270184000002</v>
      </c>
    </row>
    <row r="1498" spans="1:2">
      <c r="A1498" s="1">
        <v>3.7299844974999998</v>
      </c>
      <c r="B1498">
        <v>2.7134962386999999</v>
      </c>
    </row>
    <row r="1499" spans="1:2">
      <c r="A1499" s="1">
        <f>-0.517387344</f>
        <v>-0.51738734399999997</v>
      </c>
      <c r="B1499">
        <v>-9.1561544241000004</v>
      </c>
    </row>
    <row r="1500" spans="1:2">
      <c r="A1500" s="1">
        <v>3.1194768597000002</v>
      </c>
      <c r="B1500">
        <v>3.3317998785</v>
      </c>
    </row>
    <row r="1501" spans="1:2">
      <c r="A1501" s="1">
        <v>2.4384105677000001</v>
      </c>
      <c r="B1501">
        <v>5.4761793575000004</v>
      </c>
    </row>
    <row r="1502" spans="1:2">
      <c r="A1502" s="1">
        <f>-10.5978631991</f>
        <v>-10.597863199100001</v>
      </c>
      <c r="B1502">
        <v>-5.3086554438000002</v>
      </c>
    </row>
    <row r="1503" spans="1:2">
      <c r="A1503" s="1">
        <f>-11.5830066231</f>
        <v>-11.583006623099999</v>
      </c>
      <c r="B1503">
        <v>-2.5072995704999999</v>
      </c>
    </row>
    <row r="1504" spans="1:2">
      <c r="A1504" s="1">
        <v>4.8187213223000001</v>
      </c>
      <c r="B1504">
        <v>3.4065508412000001</v>
      </c>
    </row>
    <row r="1505" spans="1:2">
      <c r="A1505" s="1">
        <v>1.5835298546000001</v>
      </c>
      <c r="B1505">
        <v>-9.3825549245000008</v>
      </c>
    </row>
    <row r="1506" spans="1:2">
      <c r="A1506" s="1">
        <v>4.7331500732</v>
      </c>
      <c r="B1506">
        <v>3.8169707635000001</v>
      </c>
    </row>
    <row r="1507" spans="1:2">
      <c r="A1507" s="1">
        <f>-10.8767293866</f>
        <v>-10.876729386599999</v>
      </c>
      <c r="B1507">
        <v>-4.8995317825000004</v>
      </c>
    </row>
    <row r="1508" spans="1:2">
      <c r="A1508" s="1">
        <v>3.9254564487999999</v>
      </c>
      <c r="B1508">
        <v>1.1584371848999999</v>
      </c>
    </row>
    <row r="1509" spans="1:2">
      <c r="A1509" s="1">
        <f>-9.9709745624</f>
        <v>-9.9709745624000004</v>
      </c>
      <c r="B1509">
        <v>-5.6145111986999998</v>
      </c>
    </row>
    <row r="1510" spans="1:2">
      <c r="A1510" s="1">
        <f>-11.4146846968</f>
        <v>-11.4146846968</v>
      </c>
      <c r="B1510">
        <v>-5.7054359807999999</v>
      </c>
    </row>
    <row r="1511" spans="1:2">
      <c r="A1511" s="1">
        <v>4.5199623392000001</v>
      </c>
      <c r="B1511">
        <v>3.1913241979000002</v>
      </c>
    </row>
    <row r="1512" spans="1:2">
      <c r="A1512" s="1">
        <v>0.22560162989999999</v>
      </c>
      <c r="B1512">
        <v>-9.3877440394999994</v>
      </c>
    </row>
    <row r="1513" spans="1:2">
      <c r="A1513" s="1">
        <v>1.6068363895</v>
      </c>
      <c r="B1513">
        <v>-10.0938837108</v>
      </c>
    </row>
    <row r="1514" spans="1:2">
      <c r="A1514" s="1">
        <f>-9.9880645393</f>
        <v>-9.9880645392999998</v>
      </c>
      <c r="B1514">
        <v>-3.6925643479999999</v>
      </c>
    </row>
    <row r="1515" spans="1:2">
      <c r="A1515" s="1">
        <v>2.9199704408999998</v>
      </c>
      <c r="B1515">
        <v>-10.130978991599999</v>
      </c>
    </row>
    <row r="1516" spans="1:2">
      <c r="A1516" s="1">
        <f>-12.1967051292</f>
        <v>-12.1967051292</v>
      </c>
      <c r="B1516">
        <v>-5.3394609971999998</v>
      </c>
    </row>
    <row r="1517" spans="1:2">
      <c r="A1517" s="1">
        <v>1.8886069658</v>
      </c>
      <c r="B1517">
        <v>-9.0237716794999994</v>
      </c>
    </row>
    <row r="1518" spans="1:2">
      <c r="A1518" s="1">
        <v>3.5149545728999998</v>
      </c>
      <c r="B1518">
        <v>2.9403130571</v>
      </c>
    </row>
    <row r="1519" spans="1:2">
      <c r="A1519" s="1">
        <v>2.8234054828000001</v>
      </c>
      <c r="B1519">
        <v>3.4493541682000002</v>
      </c>
    </row>
    <row r="1520" spans="1:2">
      <c r="A1520" s="1">
        <v>4.1482610107999998</v>
      </c>
      <c r="B1520">
        <v>2.3271169143999999</v>
      </c>
    </row>
    <row r="1521" spans="1:2">
      <c r="A1521" s="1">
        <f>-11.1716588019</f>
        <v>-11.1716588019</v>
      </c>
      <c r="B1521">
        <v>-4.8061921784999999</v>
      </c>
    </row>
    <row r="1522" spans="1:2">
      <c r="A1522" s="1">
        <f>-11.8962007156</f>
        <v>-11.896200715599999</v>
      </c>
      <c r="B1522">
        <v>-4.7737497387000003</v>
      </c>
    </row>
    <row r="1523" spans="1:2">
      <c r="A1523" s="1">
        <v>3.0542480307000002</v>
      </c>
      <c r="B1523">
        <v>-9.8213947047999994</v>
      </c>
    </row>
    <row r="1524" spans="1:2">
      <c r="A1524" s="1">
        <v>3.4856165906999999</v>
      </c>
      <c r="B1524">
        <v>-8.7264962949000004</v>
      </c>
    </row>
    <row r="1525" spans="1:2">
      <c r="A1525" s="1">
        <f>-9.9218890148</f>
        <v>-9.9218890147999996</v>
      </c>
      <c r="B1525">
        <v>-4.8951838520999997</v>
      </c>
    </row>
    <row r="1526" spans="1:2">
      <c r="A1526" s="1">
        <v>3.7224531864000001</v>
      </c>
      <c r="B1526">
        <v>3.3749368206999999</v>
      </c>
    </row>
    <row r="1527" spans="1:2">
      <c r="A1527" s="1">
        <f>-9.3005767214</f>
        <v>-9.3005767214000006</v>
      </c>
      <c r="B1527">
        <v>-3.8117852836999999</v>
      </c>
    </row>
    <row r="1528" spans="1:2">
      <c r="A1528" s="1">
        <v>3.3526372017999999</v>
      </c>
      <c r="B1528">
        <v>2.4858576129999999</v>
      </c>
    </row>
    <row r="1529" spans="1:2">
      <c r="A1529" s="1">
        <f>-11.5157381778</f>
        <v>-11.515738177799999</v>
      </c>
      <c r="B1529">
        <v>-4.5196662878999998</v>
      </c>
    </row>
    <row r="1530" spans="1:2">
      <c r="A1530" s="1">
        <v>2.2202240946999998</v>
      </c>
      <c r="B1530">
        <v>-8.6376711970999995</v>
      </c>
    </row>
    <row r="1531" spans="1:2">
      <c r="A1531" s="1">
        <v>2.7855856229999998</v>
      </c>
      <c r="B1531">
        <v>3.2523092600000001</v>
      </c>
    </row>
    <row r="1532" spans="1:2">
      <c r="A1532" s="1">
        <v>1.3855124940000001</v>
      </c>
      <c r="B1532">
        <v>-9.0966063811000009</v>
      </c>
    </row>
    <row r="1533" spans="1:2">
      <c r="A1533" s="1">
        <v>4.2078053971999996</v>
      </c>
      <c r="B1533">
        <v>-9.7066592022999991</v>
      </c>
    </row>
    <row r="1534" spans="1:2">
      <c r="A1534" s="1">
        <v>0.76137106040000002</v>
      </c>
      <c r="B1534">
        <v>-8.7876692073000005</v>
      </c>
    </row>
    <row r="1535" spans="1:2">
      <c r="A1535" s="1">
        <v>1.7335167924999999</v>
      </c>
      <c r="B1535">
        <v>1.8104226841</v>
      </c>
    </row>
    <row r="1536" spans="1:2">
      <c r="A1536" s="1">
        <f>-10.7423947457</f>
        <v>-10.7423947457</v>
      </c>
      <c r="B1536">
        <v>-4.3056265381000003</v>
      </c>
    </row>
    <row r="1537" spans="1:2">
      <c r="A1537" s="1">
        <v>2.4887929986000001</v>
      </c>
      <c r="B1537">
        <v>-9.5798032100999997</v>
      </c>
    </row>
    <row r="1538" spans="1:2">
      <c r="A1538" s="1">
        <v>3.8379089745999999</v>
      </c>
      <c r="B1538">
        <v>5.1972164142999997</v>
      </c>
    </row>
    <row r="1539" spans="1:2">
      <c r="A1539" s="1">
        <f>-11.1266632989</f>
        <v>-11.1266632989</v>
      </c>
      <c r="B1539">
        <v>-4.3701278588000001</v>
      </c>
    </row>
    <row r="1540" spans="1:2">
      <c r="A1540" s="1">
        <v>2.1404627760000001</v>
      </c>
      <c r="B1540">
        <v>-10.0732192551</v>
      </c>
    </row>
    <row r="1541" spans="1:2">
      <c r="A1541" s="1">
        <v>4.5647205891000002</v>
      </c>
      <c r="B1541">
        <v>-9.1439153856999997</v>
      </c>
    </row>
    <row r="1542" spans="1:2">
      <c r="A1542" s="1">
        <f>-9.0605831549</f>
        <v>-9.0605831548999998</v>
      </c>
      <c r="B1542">
        <v>-4.0134464994999997</v>
      </c>
    </row>
    <row r="1543" spans="1:2">
      <c r="A1543" s="1">
        <v>4.6027143129999999</v>
      </c>
      <c r="B1543">
        <v>3.9853233240999999</v>
      </c>
    </row>
    <row r="1544" spans="1:2">
      <c r="A1544" s="1">
        <v>2.4880359100999998</v>
      </c>
      <c r="B1544">
        <v>-9.1181555772999996</v>
      </c>
    </row>
    <row r="1545" spans="1:2">
      <c r="A1545" s="1">
        <v>3.1594663821000002</v>
      </c>
      <c r="B1545">
        <v>-10.9908246914</v>
      </c>
    </row>
    <row r="1546" spans="1:2">
      <c r="A1546" s="1">
        <f>-11.9457092667</f>
        <v>-11.9457092667</v>
      </c>
      <c r="B1546">
        <v>-8.1826224057000001</v>
      </c>
    </row>
    <row r="1547" spans="1:2">
      <c r="A1547" s="1">
        <v>1.3232194247</v>
      </c>
      <c r="B1547">
        <v>-10.028716385999999</v>
      </c>
    </row>
    <row r="1548" spans="1:2">
      <c r="A1548" s="1">
        <v>2.9462842401999998</v>
      </c>
      <c r="B1548">
        <v>2.2298603396000001</v>
      </c>
    </row>
    <row r="1549" spans="1:2">
      <c r="A1549" s="1">
        <v>2.0558787543000001</v>
      </c>
      <c r="B1549">
        <v>-10.178411604700001</v>
      </c>
    </row>
    <row r="1550" spans="1:2">
      <c r="A1550" s="1">
        <f>-11.4365496189</f>
        <v>-11.436549618900001</v>
      </c>
      <c r="B1550">
        <v>-4.7382943458</v>
      </c>
    </row>
    <row r="1551" spans="1:2">
      <c r="A1551" s="1">
        <v>2.6861410525</v>
      </c>
      <c r="B1551">
        <v>3.8628194687000001</v>
      </c>
    </row>
    <row r="1552" spans="1:2">
      <c r="A1552" s="1">
        <v>2.5792246686999998</v>
      </c>
      <c r="B1552">
        <v>-9.1798124683999998</v>
      </c>
    </row>
    <row r="1553" spans="1:2">
      <c r="A1553" s="1">
        <f>-9.2327277608</f>
        <v>-9.2327277607999996</v>
      </c>
      <c r="B1553">
        <v>-3.7669632849000001</v>
      </c>
    </row>
    <row r="1554" spans="1:2">
      <c r="A1554" s="1">
        <v>3.8198678123000001</v>
      </c>
      <c r="B1554">
        <v>-9.0384404145000001</v>
      </c>
    </row>
    <row r="1555" spans="1:2">
      <c r="A1555" s="1">
        <v>1.4943624289999999</v>
      </c>
      <c r="B1555">
        <v>-8.8561632778000003</v>
      </c>
    </row>
    <row r="1556" spans="1:2">
      <c r="A1556" s="1">
        <f>-10.9742355015</f>
        <v>-10.974235501500001</v>
      </c>
      <c r="B1556">
        <v>-6.4825465711000003</v>
      </c>
    </row>
    <row r="1557" spans="1:2">
      <c r="A1557" s="1">
        <v>2.0540909957000002</v>
      </c>
      <c r="B1557">
        <v>-10.1865993683</v>
      </c>
    </row>
    <row r="1558" spans="1:2">
      <c r="A1558" s="1">
        <f>-11.534755231</f>
        <v>-11.534755231</v>
      </c>
      <c r="B1558">
        <v>-3.9011435469000002</v>
      </c>
    </row>
    <row r="1559" spans="1:2">
      <c r="A1559" s="1">
        <v>4.3539585666000002</v>
      </c>
      <c r="B1559">
        <v>2.7429553382999998</v>
      </c>
    </row>
    <row r="1560" spans="1:2">
      <c r="A1560" s="1">
        <v>2.0942672526999999</v>
      </c>
      <c r="B1560">
        <v>2.8545466192000002</v>
      </c>
    </row>
    <row r="1561" spans="1:2">
      <c r="A1561" s="1">
        <f>-10.9146177044</f>
        <v>-10.914617704399999</v>
      </c>
      <c r="B1561">
        <v>-5.1579865731999996</v>
      </c>
    </row>
    <row r="1562" spans="1:2">
      <c r="A1562" s="1">
        <v>3.7195482907000001</v>
      </c>
      <c r="B1562">
        <v>2.6393798154999999</v>
      </c>
    </row>
    <row r="1563" spans="1:2">
      <c r="A1563" s="1">
        <v>2.9432658285</v>
      </c>
      <c r="B1563">
        <v>-9.4894107407000003</v>
      </c>
    </row>
    <row r="1564" spans="1:2">
      <c r="A1564" s="1">
        <v>3.0281987217999999</v>
      </c>
      <c r="B1564">
        <v>1.6299720006</v>
      </c>
    </row>
    <row r="1565" spans="1:2">
      <c r="A1565" s="1">
        <f>-11.8081672879</f>
        <v>-11.8081672879</v>
      </c>
      <c r="B1565">
        <v>-4.1303224074999996</v>
      </c>
    </row>
    <row r="1566" spans="1:2">
      <c r="A1566" s="1">
        <v>3.2400095341999999</v>
      </c>
      <c r="B1566">
        <v>1.9782687671000001</v>
      </c>
    </row>
    <row r="1567" spans="1:2">
      <c r="A1567" s="1">
        <f>-9.926683041</f>
        <v>-9.9266830410000004</v>
      </c>
      <c r="B1567">
        <v>-4.8051729948000004</v>
      </c>
    </row>
    <row r="1568" spans="1:2">
      <c r="A1568" s="1">
        <v>3.2153109818000001</v>
      </c>
      <c r="B1568">
        <v>2.274938208</v>
      </c>
    </row>
    <row r="1569" spans="1:2">
      <c r="A1569" s="1">
        <v>2.4533203487000002</v>
      </c>
      <c r="B1569">
        <v>2.1875947607000001</v>
      </c>
    </row>
    <row r="1570" spans="1:2">
      <c r="A1570" s="1">
        <v>2.8160347481999999</v>
      </c>
      <c r="B1570">
        <v>-9.6478649448000002</v>
      </c>
    </row>
    <row r="1571" spans="1:2">
      <c r="A1571" s="1">
        <f>-10.1251489571</f>
        <v>-10.1251489571</v>
      </c>
      <c r="B1571">
        <v>-3.9192510746</v>
      </c>
    </row>
    <row r="1572" spans="1:2">
      <c r="A1572" s="1">
        <f>-11.1010672216</f>
        <v>-11.101067221599999</v>
      </c>
      <c r="B1572">
        <v>-3.8421928562000001</v>
      </c>
    </row>
    <row r="1573" spans="1:2">
      <c r="A1573" s="1">
        <v>2.6528439875999998</v>
      </c>
      <c r="B1573">
        <v>-9.6182004273999997</v>
      </c>
    </row>
    <row r="1574" spans="1:2">
      <c r="A1574" s="1">
        <v>4.7332376903000002</v>
      </c>
      <c r="B1574">
        <v>2.9780291882999999</v>
      </c>
    </row>
    <row r="1575" spans="1:2">
      <c r="A1575" s="1">
        <f>-10.5091819082</f>
        <v>-10.5091819082</v>
      </c>
      <c r="B1575">
        <v>-5.5642363275999998</v>
      </c>
    </row>
    <row r="1576" spans="1:2">
      <c r="A1576" s="1">
        <f>-10.0075040513</f>
        <v>-10.0075040513</v>
      </c>
      <c r="B1576">
        <v>-3.6994160339</v>
      </c>
    </row>
    <row r="1577" spans="1:2">
      <c r="A1577" s="1">
        <v>3.5193256358</v>
      </c>
      <c r="B1577">
        <v>2.4199950518</v>
      </c>
    </row>
    <row r="1578" spans="1:2">
      <c r="A1578" s="1">
        <v>1.1062016346000001</v>
      </c>
      <c r="B1578">
        <v>-8.8883550920999994</v>
      </c>
    </row>
    <row r="1579" spans="1:2">
      <c r="A1579" s="1">
        <v>2.9350149641000001</v>
      </c>
      <c r="B1579">
        <v>-9.4224985127000007</v>
      </c>
    </row>
    <row r="1580" spans="1:2">
      <c r="A1580" s="1">
        <f>-8.8106775953</f>
        <v>-8.8106775952999996</v>
      </c>
      <c r="B1580">
        <v>-3.9449620099999998</v>
      </c>
    </row>
    <row r="1581" spans="1:2">
      <c r="A1581" s="1">
        <v>3.1149243394999999</v>
      </c>
      <c r="B1581">
        <v>2.3945949172000001</v>
      </c>
    </row>
    <row r="1582" spans="1:2">
      <c r="A1582" s="1">
        <v>2.4803387186000001</v>
      </c>
      <c r="B1582">
        <v>-13.551761555800001</v>
      </c>
    </row>
    <row r="1583" spans="1:2">
      <c r="A1583" s="1">
        <v>1.3869055505000001</v>
      </c>
      <c r="B1583">
        <v>-9.6137493646000003</v>
      </c>
    </row>
    <row r="1584" spans="1:2">
      <c r="A1584" s="1">
        <v>3.0112589687</v>
      </c>
      <c r="B1584">
        <v>1.5862616892000001</v>
      </c>
    </row>
    <row r="1585" spans="1:2">
      <c r="A1585" s="1">
        <v>4.0193037900000004</v>
      </c>
      <c r="B1585">
        <v>2.6402299862</v>
      </c>
    </row>
    <row r="1586" spans="1:2">
      <c r="A1586" s="1">
        <v>3.3679042966999999</v>
      </c>
      <c r="B1586">
        <v>-9.3748257232000007</v>
      </c>
    </row>
    <row r="1587" spans="1:2">
      <c r="A1587" s="1">
        <v>3.7609695324999999</v>
      </c>
      <c r="B1587">
        <v>-10.2422767906</v>
      </c>
    </row>
    <row r="1588" spans="1:2">
      <c r="A1588" s="1">
        <v>2.7628584769</v>
      </c>
      <c r="B1588">
        <v>-10.9747117657</v>
      </c>
    </row>
    <row r="1589" spans="1:2">
      <c r="A1589" s="1">
        <f>-11.0597759143</f>
        <v>-11.059775914299999</v>
      </c>
      <c r="B1589">
        <v>-5.6344691041999999</v>
      </c>
    </row>
    <row r="1590" spans="1:2">
      <c r="A1590" s="1">
        <f>-9.9877941579</f>
        <v>-9.9877941578999998</v>
      </c>
      <c r="B1590">
        <v>-3.5528991605</v>
      </c>
    </row>
    <row r="1591" spans="1:2">
      <c r="A1591" s="1">
        <v>4.9081447437000003</v>
      </c>
      <c r="B1591">
        <v>3.1511373523000001</v>
      </c>
    </row>
    <row r="1592" spans="1:2">
      <c r="A1592" s="1">
        <f>-9.4242709501</f>
        <v>-9.4242709501000004</v>
      </c>
      <c r="B1592">
        <v>-5.2887252768000002</v>
      </c>
    </row>
    <row r="1593" spans="1:2">
      <c r="A1593" s="1">
        <v>3.5878652062</v>
      </c>
      <c r="B1593">
        <v>-11.5493178804</v>
      </c>
    </row>
    <row r="1594" spans="1:2">
      <c r="A1594" s="1">
        <v>4.1040713745000001</v>
      </c>
      <c r="B1594">
        <v>3.8872071092999998</v>
      </c>
    </row>
    <row r="1595" spans="1:2">
      <c r="A1595" s="1">
        <v>2.4555977675</v>
      </c>
      <c r="B1595">
        <v>-8.4498228032</v>
      </c>
    </row>
    <row r="1596" spans="1:2">
      <c r="A1596" s="1">
        <v>2.4176604114</v>
      </c>
      <c r="B1596">
        <v>2.9044092460000002</v>
      </c>
    </row>
    <row r="1597" spans="1:2">
      <c r="A1597" s="1">
        <v>3.2962798394999999</v>
      </c>
      <c r="B1597">
        <v>-9.2608559110000002</v>
      </c>
    </row>
    <row r="1598" spans="1:2">
      <c r="A1598" s="1">
        <v>4.3062174154999999</v>
      </c>
      <c r="B1598">
        <v>1.790644339</v>
      </c>
    </row>
    <row r="1599" spans="1:2">
      <c r="A1599" s="1">
        <v>4.0691163292999999</v>
      </c>
      <c r="B1599">
        <v>2.0524621325000001</v>
      </c>
    </row>
    <row r="1600" spans="1:2">
      <c r="A1600" s="1">
        <f>-10.0497076645</f>
        <v>-10.0497076645</v>
      </c>
      <c r="B1600">
        <v>-4.8204761305000003</v>
      </c>
    </row>
    <row r="1601" spans="1:2">
      <c r="A1601" s="1">
        <v>2.3191126817000001</v>
      </c>
      <c r="B1601">
        <v>3.7163478311000002</v>
      </c>
    </row>
    <row r="1602" spans="1:2">
      <c r="A1602" s="1">
        <f>-10.729866581</f>
        <v>-10.729866581</v>
      </c>
      <c r="B1602">
        <v>-5.7055736583999996</v>
      </c>
    </row>
    <row r="1603" spans="1:2">
      <c r="A1603" s="1">
        <v>2.2057887064999999</v>
      </c>
      <c r="B1603">
        <v>2.9589858912999998</v>
      </c>
    </row>
    <row r="1604" spans="1:2">
      <c r="A1604" s="1">
        <f>-9.0970306316</f>
        <v>-9.0970306315999991</v>
      </c>
      <c r="B1604">
        <v>-6.8866500126999997</v>
      </c>
    </row>
    <row r="1605" spans="1:2">
      <c r="A1605" s="1">
        <v>2.4598657046999999</v>
      </c>
      <c r="B1605">
        <v>4.5498621132999997</v>
      </c>
    </row>
    <row r="1606" spans="1:2">
      <c r="A1606" s="1">
        <v>2.2781141014999999</v>
      </c>
      <c r="B1606">
        <v>-11.880054471899999</v>
      </c>
    </row>
    <row r="1607" spans="1:2">
      <c r="A1607" s="1">
        <v>2.4345258850999998</v>
      </c>
      <c r="B1607">
        <v>-8.9903224825999999</v>
      </c>
    </row>
    <row r="1608" spans="1:2">
      <c r="A1608" s="1">
        <f>-9.6270574383</f>
        <v>-9.6270574382999996</v>
      </c>
      <c r="B1608">
        <v>-7.0014727950999998</v>
      </c>
    </row>
    <row r="1609" spans="1:2">
      <c r="A1609" s="1">
        <v>1.5039916283000001</v>
      </c>
      <c r="B1609">
        <v>-9.6576340967000007</v>
      </c>
    </row>
    <row r="1610" spans="1:2">
      <c r="A1610" s="1">
        <v>2.0250053723999999</v>
      </c>
      <c r="B1610">
        <v>-8.7755348843000007</v>
      </c>
    </row>
    <row r="1611" spans="1:2">
      <c r="A1611" s="1">
        <f>-9.1525575575</f>
        <v>-9.1525575574999998</v>
      </c>
      <c r="B1611">
        <v>-2.6210593278999998</v>
      </c>
    </row>
    <row r="1612" spans="1:2">
      <c r="A1612" s="1">
        <f>-9.4452204303</f>
        <v>-9.4452204302999991</v>
      </c>
      <c r="B1612">
        <v>-4.0971158704999997</v>
      </c>
    </row>
    <row r="1613" spans="1:2">
      <c r="A1613" s="1">
        <f>-8.2308555811</f>
        <v>-8.2308555811000002</v>
      </c>
      <c r="B1613">
        <v>-4.0376844339</v>
      </c>
    </row>
    <row r="1614" spans="1:2">
      <c r="A1614" s="1">
        <v>4.0412409157000004</v>
      </c>
      <c r="B1614">
        <v>-8.9466457141000006</v>
      </c>
    </row>
    <row r="1615" spans="1:2">
      <c r="A1615" s="1">
        <v>4.0041942355</v>
      </c>
      <c r="B1615">
        <v>2.7907778394</v>
      </c>
    </row>
    <row r="1616" spans="1:2">
      <c r="A1616" s="1">
        <v>1.8108720382000001</v>
      </c>
      <c r="B1616">
        <v>2.9247126306000002</v>
      </c>
    </row>
    <row r="1617" spans="1:2">
      <c r="A1617" s="1">
        <v>1.9066420282000001</v>
      </c>
      <c r="B1617">
        <v>-10.9969686153</v>
      </c>
    </row>
    <row r="1618" spans="1:2">
      <c r="A1618" s="1">
        <f>-11.3342517119</f>
        <v>-11.3342517119</v>
      </c>
      <c r="B1618">
        <v>-4.8797641681000004</v>
      </c>
    </row>
    <row r="1619" spans="1:2">
      <c r="A1619" s="1">
        <v>3.0789941538000001</v>
      </c>
      <c r="B1619">
        <v>4.0344491882</v>
      </c>
    </row>
    <row r="1620" spans="1:2">
      <c r="A1620" s="1">
        <v>1.1554634861999999</v>
      </c>
      <c r="B1620">
        <v>-9.1781690408000003</v>
      </c>
    </row>
    <row r="1621" spans="1:2">
      <c r="A1621" s="1">
        <v>1.3297109408000001</v>
      </c>
      <c r="B1621">
        <v>-8.7779805757999991</v>
      </c>
    </row>
    <row r="1622" spans="1:2">
      <c r="A1622" s="1">
        <f>-11.7749270198</f>
        <v>-11.7749270198</v>
      </c>
      <c r="B1622">
        <v>-7.3034959165000002</v>
      </c>
    </row>
    <row r="1623" spans="1:2">
      <c r="A1623" s="1">
        <v>2.0949161974999999</v>
      </c>
      <c r="B1623">
        <v>-8.3990192576999991</v>
      </c>
    </row>
    <row r="1624" spans="1:2">
      <c r="A1624" s="1">
        <f>-8.9706977639</f>
        <v>-8.9706977639000005</v>
      </c>
      <c r="B1624">
        <v>-4.9448611832999996</v>
      </c>
    </row>
    <row r="1625" spans="1:2">
      <c r="A1625" s="1">
        <f>-9.7249761395</f>
        <v>-9.7249761395000007</v>
      </c>
      <c r="B1625">
        <v>-5.0308606924000001</v>
      </c>
    </row>
    <row r="1626" spans="1:2">
      <c r="A1626" s="1">
        <v>2.8952260271000001</v>
      </c>
      <c r="B1626">
        <v>3.3097417322</v>
      </c>
    </row>
    <row r="1627" spans="1:2">
      <c r="A1627" s="1">
        <f>-11.3430315882</f>
        <v>-11.343031588200001</v>
      </c>
      <c r="B1627">
        <v>-3.8384977981000001</v>
      </c>
    </row>
    <row r="1628" spans="1:2">
      <c r="A1628" s="1">
        <v>1.3866769896</v>
      </c>
      <c r="B1628">
        <v>-7.5594134925000001</v>
      </c>
    </row>
    <row r="1629" spans="1:2">
      <c r="A1629" s="1">
        <v>1.6351693609</v>
      </c>
      <c r="B1629">
        <v>-10.270772448700001</v>
      </c>
    </row>
    <row r="1630" spans="1:2">
      <c r="A1630" s="1">
        <v>1.093412118</v>
      </c>
      <c r="B1630">
        <v>-9.9640747245999997</v>
      </c>
    </row>
    <row r="1631" spans="1:2">
      <c r="A1631" s="1">
        <f>-10.5097997366</f>
        <v>-10.5097997366</v>
      </c>
      <c r="B1631">
        <v>-5.0340482869000001</v>
      </c>
    </row>
    <row r="1632" spans="1:2">
      <c r="A1632" s="1">
        <v>3.3919592426</v>
      </c>
      <c r="B1632">
        <v>1.7869094144</v>
      </c>
    </row>
    <row r="1633" spans="1:2">
      <c r="A1633" s="1">
        <v>1.9659529872999999</v>
      </c>
      <c r="B1633">
        <v>-9.2089222483000004</v>
      </c>
    </row>
    <row r="1634" spans="1:2">
      <c r="A1634" s="1">
        <f>-11.1460608305</f>
        <v>-11.1460608305</v>
      </c>
      <c r="B1634">
        <v>-6.3022687244000002</v>
      </c>
    </row>
    <row r="1635" spans="1:2">
      <c r="A1635" s="1">
        <f>-10.3946838896</f>
        <v>-10.3946838896</v>
      </c>
      <c r="B1635">
        <v>-5.7230140972000001</v>
      </c>
    </row>
    <row r="1636" spans="1:2">
      <c r="A1636" s="1">
        <v>0.49554966979999998</v>
      </c>
      <c r="B1636">
        <v>-10.425728124600001</v>
      </c>
    </row>
    <row r="1637" spans="1:2">
      <c r="A1637" s="1">
        <v>3.2122662187</v>
      </c>
      <c r="B1637">
        <v>2.4807249369000002</v>
      </c>
    </row>
    <row r="1638" spans="1:2">
      <c r="A1638" s="1">
        <f>-10.6186031853</f>
        <v>-10.6186031853</v>
      </c>
      <c r="B1638">
        <v>-5.2658189686999997</v>
      </c>
    </row>
    <row r="1639" spans="1:2">
      <c r="A1639" s="1">
        <f>-12.6305554244</f>
        <v>-12.630555424400001</v>
      </c>
      <c r="B1639">
        <v>-6.2918207018999999</v>
      </c>
    </row>
    <row r="1640" spans="1:2">
      <c r="A1640" s="1">
        <f>-10.3910012051</f>
        <v>-10.3910012051</v>
      </c>
      <c r="B1640">
        <v>-4.9914445660000002</v>
      </c>
    </row>
    <row r="1641" spans="1:2">
      <c r="A1641" s="1">
        <v>0.30377721169999999</v>
      </c>
      <c r="B1641">
        <v>-9.4467211699</v>
      </c>
    </row>
    <row r="1642" spans="1:2">
      <c r="A1642" s="1">
        <v>3.7933045337000002</v>
      </c>
      <c r="B1642">
        <v>3.0327271031</v>
      </c>
    </row>
    <row r="1643" spans="1:2">
      <c r="A1643" s="1">
        <v>2.338621812</v>
      </c>
      <c r="B1643">
        <v>1.9664918816000001</v>
      </c>
    </row>
    <row r="1644" spans="1:2">
      <c r="A1644" s="1">
        <f>-10.9095802911</f>
        <v>-10.909580291099999</v>
      </c>
      <c r="B1644">
        <v>-3.9444647528000001</v>
      </c>
    </row>
    <row r="1645" spans="1:2">
      <c r="A1645" s="1">
        <v>2.8563783684000001</v>
      </c>
      <c r="B1645">
        <v>4.3868240445</v>
      </c>
    </row>
    <row r="1646" spans="1:2">
      <c r="A1646" s="1">
        <v>1.3381069623999999</v>
      </c>
      <c r="B1646">
        <v>-9.1714282021999995</v>
      </c>
    </row>
    <row r="1647" spans="1:2">
      <c r="A1647" s="1">
        <v>2.6603618991000002</v>
      </c>
      <c r="B1647">
        <v>-9.7360952857999994</v>
      </c>
    </row>
    <row r="1648" spans="1:2">
      <c r="A1648" s="1">
        <v>1.6884188389000001</v>
      </c>
      <c r="B1648">
        <v>-10.176360069599999</v>
      </c>
    </row>
    <row r="1649" spans="1:2">
      <c r="A1649" s="1">
        <v>1.2488295709999999</v>
      </c>
      <c r="B1649">
        <v>-8.7071621790999991</v>
      </c>
    </row>
    <row r="1650" spans="1:2">
      <c r="A1650" s="1">
        <f>-8.7774718786</f>
        <v>-8.7774718786000001</v>
      </c>
      <c r="B1650">
        <v>-5.5820458192000002</v>
      </c>
    </row>
    <row r="1651" spans="1:2">
      <c r="A1651" s="1">
        <v>2.6578306665000002</v>
      </c>
      <c r="B1651">
        <v>2.8200614925999998</v>
      </c>
    </row>
    <row r="1652" spans="1:2">
      <c r="A1652" s="1">
        <f>-10.0795790839</f>
        <v>-10.079579083900001</v>
      </c>
      <c r="B1652">
        <v>-5.2706994680000001</v>
      </c>
    </row>
    <row r="1653" spans="1:2">
      <c r="A1653" s="1">
        <f>-10.6289506265</f>
        <v>-10.6289506265</v>
      </c>
      <c r="B1653">
        <v>-5.8306938782</v>
      </c>
    </row>
    <row r="1654" spans="1:2">
      <c r="A1654" s="1">
        <v>3.0292855772</v>
      </c>
      <c r="B1654">
        <v>2.3004085211</v>
      </c>
    </row>
    <row r="1655" spans="1:2">
      <c r="A1655" s="1">
        <f>-9.7201006331</f>
        <v>-9.7201006330999995</v>
      </c>
      <c r="B1655">
        <v>-4.1229442313</v>
      </c>
    </row>
    <row r="1656" spans="1:2">
      <c r="A1656" s="1">
        <v>3.3600991242</v>
      </c>
      <c r="B1656">
        <v>-8.5580553690999999</v>
      </c>
    </row>
    <row r="1657" spans="1:2">
      <c r="A1657" s="1">
        <f>-10.6813915679</f>
        <v>-10.6813915679</v>
      </c>
      <c r="B1657">
        <v>-4.4562999582999998</v>
      </c>
    </row>
    <row r="1658" spans="1:2">
      <c r="A1658" s="1">
        <v>3.1860375271999999</v>
      </c>
      <c r="B1658">
        <v>2.5144103826999999</v>
      </c>
    </row>
    <row r="1659" spans="1:2">
      <c r="A1659" s="1">
        <f>-11.1861606584</f>
        <v>-11.1861606584</v>
      </c>
      <c r="B1659">
        <v>-3.1361960816000001</v>
      </c>
    </row>
    <row r="1660" spans="1:2">
      <c r="A1660" s="1">
        <v>2.4650144147000002</v>
      </c>
      <c r="B1660">
        <v>3.2047551569000001</v>
      </c>
    </row>
    <row r="1661" spans="1:2">
      <c r="A1661" s="1">
        <v>2.2328399238999999</v>
      </c>
      <c r="B1661">
        <v>-9.3508533507999996</v>
      </c>
    </row>
    <row r="1662" spans="1:2">
      <c r="A1662" s="1">
        <v>2.7509384832000001</v>
      </c>
      <c r="B1662">
        <v>-11.3158271386</v>
      </c>
    </row>
    <row r="1663" spans="1:2">
      <c r="A1663" s="1">
        <f>-11.2938219515</f>
        <v>-11.2938219515</v>
      </c>
      <c r="B1663">
        <v>-6.4171943188</v>
      </c>
    </row>
    <row r="1664" spans="1:2">
      <c r="A1664" s="1">
        <v>3.7668000246000002</v>
      </c>
      <c r="B1664">
        <v>1.7469786407000001</v>
      </c>
    </row>
    <row r="1665" spans="1:2">
      <c r="A1665" s="1">
        <v>3.5076540429</v>
      </c>
      <c r="B1665">
        <v>1.679647533</v>
      </c>
    </row>
    <row r="1666" spans="1:2">
      <c r="A1666" s="1">
        <v>3.9966209157999999</v>
      </c>
      <c r="B1666">
        <v>2.8506271759000001</v>
      </c>
    </row>
    <row r="1667" spans="1:2">
      <c r="A1667" s="1">
        <f>-9.5577603658</f>
        <v>-9.5577603658000001</v>
      </c>
      <c r="B1667">
        <v>-6.6060903481000004</v>
      </c>
    </row>
    <row r="1668" spans="1:2">
      <c r="A1668" s="1">
        <v>2.9482341522</v>
      </c>
      <c r="B1668">
        <v>5.0500225093999997</v>
      </c>
    </row>
    <row r="1669" spans="1:2">
      <c r="A1669" s="1">
        <v>3.4297754404999998</v>
      </c>
      <c r="B1669">
        <v>3.1871641189000002</v>
      </c>
    </row>
    <row r="1670" spans="1:2">
      <c r="A1670" s="1">
        <v>3.5358929830000001</v>
      </c>
      <c r="B1670">
        <v>-9.0919036166999998</v>
      </c>
    </row>
    <row r="1671" spans="1:2">
      <c r="A1671" s="1">
        <v>3.0843938635999999</v>
      </c>
      <c r="B1671">
        <v>2.6757781035999999</v>
      </c>
    </row>
    <row r="1672" spans="1:2">
      <c r="A1672" s="1">
        <f>-10.2290116278</f>
        <v>-10.2290116278</v>
      </c>
      <c r="B1672">
        <v>-4.2679038029000003</v>
      </c>
    </row>
    <row r="1673" spans="1:2">
      <c r="A1673" s="1">
        <v>4.9207213893999997</v>
      </c>
      <c r="B1673">
        <v>2.0532819826000002</v>
      </c>
    </row>
    <row r="1674" spans="1:2">
      <c r="A1674" s="1">
        <f>-9.6315079476</f>
        <v>-9.6315079475999994</v>
      </c>
      <c r="B1674">
        <v>-4.9332609228999997</v>
      </c>
    </row>
    <row r="1675" spans="1:2">
      <c r="A1675" s="1">
        <v>1.6982853288999999</v>
      </c>
      <c r="B1675">
        <v>3.2536507686</v>
      </c>
    </row>
    <row r="1676" spans="1:2">
      <c r="A1676" s="1">
        <f>-10.8178866283</f>
        <v>-10.8178866283</v>
      </c>
      <c r="B1676">
        <v>-6.9527286704</v>
      </c>
    </row>
    <row r="1677" spans="1:2">
      <c r="A1677" s="1">
        <f>-11.1192641827</f>
        <v>-11.1192641827</v>
      </c>
      <c r="B1677">
        <v>-4.9145163914000003</v>
      </c>
    </row>
    <row r="1678" spans="1:2">
      <c r="A1678" s="1">
        <v>3.3776793451999998</v>
      </c>
      <c r="B1678">
        <v>-9.5702735220000008</v>
      </c>
    </row>
    <row r="1679" spans="1:2">
      <c r="A1679" s="1">
        <f>-9.6272318838</f>
        <v>-9.6272318838000004</v>
      </c>
      <c r="B1679">
        <v>-5.5906751701999999</v>
      </c>
    </row>
    <row r="1680" spans="1:2">
      <c r="A1680" s="1">
        <f>-9.8975002833</f>
        <v>-9.8975002832999994</v>
      </c>
      <c r="B1680">
        <v>-4.1789388488999997</v>
      </c>
    </row>
    <row r="1681" spans="1:2">
      <c r="A1681" s="1">
        <v>2.1575433153999999</v>
      </c>
      <c r="B1681">
        <v>-9.2121954934999994</v>
      </c>
    </row>
    <row r="1682" spans="1:2">
      <c r="A1682" s="1">
        <v>3.2147859520000002</v>
      </c>
      <c r="B1682">
        <v>-9.4249980533999995</v>
      </c>
    </row>
    <row r="1683" spans="1:2">
      <c r="A1683" s="1">
        <v>3.5934180577000001</v>
      </c>
      <c r="B1683">
        <v>1.5084545646</v>
      </c>
    </row>
    <row r="1684" spans="1:2">
      <c r="A1684" s="1">
        <v>4.7892065099999996</v>
      </c>
      <c r="B1684">
        <v>3.1280901027999999</v>
      </c>
    </row>
    <row r="1685" spans="1:2">
      <c r="A1685" s="1">
        <v>4.1071505002000004</v>
      </c>
      <c r="B1685">
        <v>5.0194621116000002</v>
      </c>
    </row>
    <row r="1686" spans="1:2">
      <c r="A1686" s="1">
        <f>-9.765615167</f>
        <v>-9.765615167</v>
      </c>
      <c r="B1686">
        <v>-4.8312446444999999</v>
      </c>
    </row>
    <row r="1687" spans="1:2">
      <c r="A1687" s="1">
        <v>1.7506997985999999</v>
      </c>
      <c r="B1687">
        <v>-9.0795228304000002</v>
      </c>
    </row>
    <row r="1688" spans="1:2">
      <c r="A1688" s="1">
        <v>3.5530743014000001</v>
      </c>
      <c r="B1688">
        <v>2.5042557017</v>
      </c>
    </row>
    <row r="1689" spans="1:2">
      <c r="A1689" s="1">
        <v>1.6510459012000001</v>
      </c>
      <c r="B1689">
        <v>-9.6254486692000008</v>
      </c>
    </row>
    <row r="1690" spans="1:2">
      <c r="A1690" s="1">
        <f>-11.666065212</f>
        <v>-11.666065211999999</v>
      </c>
      <c r="B1690">
        <v>-4.4420123350000003</v>
      </c>
    </row>
    <row r="1691" spans="1:2">
      <c r="A1691" s="1">
        <v>2.4506209224000002</v>
      </c>
      <c r="B1691">
        <v>-8.7072381334000006</v>
      </c>
    </row>
    <row r="1692" spans="1:2">
      <c r="A1692" s="1">
        <v>3.9738065004999998</v>
      </c>
      <c r="B1692">
        <v>3.189215345</v>
      </c>
    </row>
    <row r="1693" spans="1:2">
      <c r="A1693" s="1">
        <v>4.5413240240999997</v>
      </c>
      <c r="B1693">
        <v>3.2581758724999998</v>
      </c>
    </row>
    <row r="1694" spans="1:2">
      <c r="A1694" s="1">
        <f>-10.405432736</f>
        <v>-10.405432736</v>
      </c>
      <c r="B1694">
        <v>-4.0443449846000004</v>
      </c>
    </row>
    <row r="1695" spans="1:2">
      <c r="A1695" s="1">
        <v>2.1739430580999999</v>
      </c>
      <c r="B1695">
        <v>-8.1566115388</v>
      </c>
    </row>
    <row r="1696" spans="1:2">
      <c r="A1696" s="1">
        <v>2.8993648030000001</v>
      </c>
      <c r="B1696">
        <v>-9.1793426794999995</v>
      </c>
    </row>
    <row r="1697" spans="1:2">
      <c r="A1697" s="1">
        <v>3.7300575529</v>
      </c>
      <c r="B1697">
        <v>-7.9491277867000001</v>
      </c>
    </row>
    <row r="1698" spans="1:2">
      <c r="A1698" s="1">
        <v>2.7791395790000002</v>
      </c>
      <c r="B1698">
        <v>-9.3631424695999996</v>
      </c>
    </row>
    <row r="1699" spans="1:2">
      <c r="A1699" s="1">
        <f>-11.4751235059</f>
        <v>-11.475123505899999</v>
      </c>
      <c r="B1699">
        <v>-5.0362314498999998</v>
      </c>
    </row>
    <row r="1700" spans="1:2">
      <c r="A1700" s="1">
        <f>-10.6895443184</f>
        <v>-10.689544318399999</v>
      </c>
      <c r="B1700">
        <v>-4.6264959360000004</v>
      </c>
    </row>
    <row r="1701" spans="1:2">
      <c r="A1701" s="1">
        <f>-12.0566412411</f>
        <v>-12.056641241099999</v>
      </c>
      <c r="B1701">
        <v>-5.3460396645000001</v>
      </c>
    </row>
    <row r="1702" spans="1:2">
      <c r="A1702" s="1">
        <f>-9.8595847721</f>
        <v>-9.8595847720999998</v>
      </c>
      <c r="B1702">
        <v>-6.0059656057000002</v>
      </c>
    </row>
    <row r="1703" spans="1:2">
      <c r="A1703" s="1">
        <f>-11.1457751209</f>
        <v>-11.1457751209</v>
      </c>
      <c r="B1703">
        <v>-5.8580540442000002</v>
      </c>
    </row>
    <row r="1704" spans="1:2">
      <c r="A1704" s="1">
        <v>4.3796524001000003</v>
      </c>
      <c r="B1704">
        <v>2.1819623253999998</v>
      </c>
    </row>
    <row r="1705" spans="1:2">
      <c r="A1705" s="1">
        <v>2.3982195034</v>
      </c>
      <c r="B1705">
        <v>2.1403046512000001</v>
      </c>
    </row>
    <row r="1706" spans="1:2">
      <c r="A1706" s="1">
        <v>2.9336563341000002</v>
      </c>
      <c r="B1706">
        <v>4.7898012098000002</v>
      </c>
    </row>
    <row r="1707" spans="1:2">
      <c r="A1707" s="1">
        <v>1.2162705583</v>
      </c>
      <c r="B1707">
        <v>-10.214939743</v>
      </c>
    </row>
    <row r="1708" spans="1:2">
      <c r="A1708" s="1">
        <v>3.0225312728999998</v>
      </c>
      <c r="B1708">
        <v>-9.3276042321000006</v>
      </c>
    </row>
    <row r="1709" spans="1:2">
      <c r="A1709" s="1">
        <v>1.8411976938000001</v>
      </c>
      <c r="B1709">
        <v>-9.3270853371999998</v>
      </c>
    </row>
    <row r="1710" spans="1:2">
      <c r="A1710" s="1">
        <f>-10.9824279772</f>
        <v>-10.9824279772</v>
      </c>
      <c r="B1710">
        <v>-5.7988234141000001</v>
      </c>
    </row>
    <row r="1711" spans="1:2">
      <c r="A1711" s="1">
        <v>2.8950721450999999</v>
      </c>
      <c r="B1711">
        <v>2.9444113382000001</v>
      </c>
    </row>
    <row r="1712" spans="1:2">
      <c r="A1712" s="1">
        <v>3.9360465532000002</v>
      </c>
      <c r="B1712">
        <v>-9.1761973545999993</v>
      </c>
    </row>
    <row r="1713" spans="1:2">
      <c r="A1713" s="1">
        <v>4.1695163592000002</v>
      </c>
      <c r="B1713">
        <v>2.9532697282</v>
      </c>
    </row>
    <row r="1714" spans="1:2">
      <c r="A1714" s="1">
        <v>3.2703288581000001</v>
      </c>
      <c r="B1714">
        <v>1.2308447150999999</v>
      </c>
    </row>
    <row r="1715" spans="1:2">
      <c r="A1715" s="1">
        <f>-10.230197552</f>
        <v>-10.230197552</v>
      </c>
      <c r="B1715">
        <v>-5.6884134827999997</v>
      </c>
    </row>
    <row r="1716" spans="1:2">
      <c r="A1716" s="1">
        <v>4.5161227603</v>
      </c>
      <c r="B1716">
        <v>3.7961780899000002</v>
      </c>
    </row>
    <row r="1717" spans="1:2">
      <c r="A1717" s="1">
        <f>-10.5509781779</f>
        <v>-10.550978177899999</v>
      </c>
      <c r="B1717">
        <v>-5.3312443080999996</v>
      </c>
    </row>
    <row r="1718" spans="1:2">
      <c r="A1718" s="1">
        <f>-10.5658584513</f>
        <v>-10.5658584513</v>
      </c>
      <c r="B1718">
        <v>-6.8513177428000001</v>
      </c>
    </row>
    <row r="1719" spans="1:2">
      <c r="A1719" s="1">
        <f>-10.3528482786</f>
        <v>-10.3528482786</v>
      </c>
      <c r="B1719">
        <v>-3.703869439</v>
      </c>
    </row>
    <row r="1720" spans="1:2">
      <c r="A1720" s="1">
        <v>2.7443684730000002</v>
      </c>
      <c r="B1720">
        <v>2.3910828423999999</v>
      </c>
    </row>
    <row r="1721" spans="1:2">
      <c r="A1721" s="1">
        <v>1.6935578679000001</v>
      </c>
      <c r="B1721">
        <v>4.7501804958999996</v>
      </c>
    </row>
    <row r="1722" spans="1:2">
      <c r="A1722" s="1">
        <v>3.4995497537000002</v>
      </c>
      <c r="B1722">
        <v>-9.7408413301000003</v>
      </c>
    </row>
    <row r="1723" spans="1:2">
      <c r="A1723" s="1">
        <v>5.0350680646999999</v>
      </c>
      <c r="B1723">
        <v>4.1178367101999998</v>
      </c>
    </row>
    <row r="1724" spans="1:2">
      <c r="A1724" s="1">
        <v>2.6606371736000001</v>
      </c>
      <c r="B1724">
        <v>0.83043098979999996</v>
      </c>
    </row>
    <row r="1725" spans="1:2">
      <c r="A1725" s="1">
        <v>1.7751784192</v>
      </c>
      <c r="B1725">
        <v>-9.2607677914999993</v>
      </c>
    </row>
    <row r="1726" spans="1:2">
      <c r="A1726" s="1">
        <f>-11.6681548196</f>
        <v>-11.6681548196</v>
      </c>
      <c r="B1726">
        <v>-4.9450639095</v>
      </c>
    </row>
    <row r="1727" spans="1:2">
      <c r="A1727" s="1">
        <v>4.0533197268999999</v>
      </c>
      <c r="B1727">
        <v>-11.5468920704</v>
      </c>
    </row>
    <row r="1728" spans="1:2">
      <c r="A1728" s="1">
        <v>2.8962540382999999</v>
      </c>
      <c r="B1728">
        <v>-9.4259604479999997</v>
      </c>
    </row>
    <row r="1729" spans="1:2">
      <c r="A1729" s="1">
        <v>3.3452701470999999</v>
      </c>
      <c r="B1729">
        <v>3.3573560582000002</v>
      </c>
    </row>
    <row r="1730" spans="1:2">
      <c r="A1730" s="1">
        <v>1.4804128116999999</v>
      </c>
      <c r="B1730">
        <v>1.9854211234000001</v>
      </c>
    </row>
    <row r="1731" spans="1:2">
      <c r="A1731" s="1">
        <v>2.1243383429999998</v>
      </c>
      <c r="B1731">
        <v>-9.0222903040000002</v>
      </c>
    </row>
    <row r="1732" spans="1:2">
      <c r="A1732" s="1">
        <v>5.9414760895000001</v>
      </c>
      <c r="B1732">
        <v>4.7458992240000004</v>
      </c>
    </row>
    <row r="1733" spans="1:2">
      <c r="A1733" s="1">
        <f>-11.5799836526</f>
        <v>-11.579983652599999</v>
      </c>
      <c r="B1733">
        <v>-4.0273309674000002</v>
      </c>
    </row>
    <row r="1734" spans="1:2">
      <c r="A1734" s="1">
        <v>3.0810148963000001</v>
      </c>
      <c r="B1734">
        <v>-11.423735495100001</v>
      </c>
    </row>
    <row r="1735" spans="1:2">
      <c r="A1735" s="1">
        <v>5.3157567926000002</v>
      </c>
      <c r="B1735">
        <v>3.714126303</v>
      </c>
    </row>
    <row r="1736" spans="1:2">
      <c r="A1736" s="1">
        <f>-10.5968435894</f>
        <v>-10.596843589400001</v>
      </c>
      <c r="B1736">
        <v>-3.8045739375999998</v>
      </c>
    </row>
    <row r="1737" spans="1:2">
      <c r="A1737" s="1">
        <f>-0.2562647806</f>
        <v>-0.25626478060000002</v>
      </c>
      <c r="B1737">
        <v>-7.5684556479999996</v>
      </c>
    </row>
    <row r="1738" spans="1:2">
      <c r="A1738" s="1">
        <f>-10.9600166058</f>
        <v>-10.9600166058</v>
      </c>
      <c r="B1738">
        <v>-5.6444419763000004</v>
      </c>
    </row>
    <row r="1739" spans="1:2">
      <c r="A1739" s="1">
        <f>-10.3385428059</f>
        <v>-10.3385428059</v>
      </c>
      <c r="B1739">
        <v>-5.9741541266000002</v>
      </c>
    </row>
    <row r="1740" spans="1:2">
      <c r="A1740" s="1">
        <f>-9.7382664298</f>
        <v>-9.7382664297999995</v>
      </c>
      <c r="B1740">
        <v>-3.2021088629999999</v>
      </c>
    </row>
    <row r="1741" spans="1:2">
      <c r="A1741" s="1">
        <v>3.3833832298000002</v>
      </c>
      <c r="B1741">
        <v>-11.442160124800001</v>
      </c>
    </row>
    <row r="1742" spans="1:2">
      <c r="A1742" s="1">
        <f>-11.1785971702</f>
        <v>-11.1785971702</v>
      </c>
      <c r="B1742">
        <v>-4.9906436653000004</v>
      </c>
    </row>
    <row r="1743" spans="1:2">
      <c r="A1743" s="1">
        <v>3.6113228846999998</v>
      </c>
      <c r="B1743">
        <v>1.6290231580000001</v>
      </c>
    </row>
    <row r="1744" spans="1:2">
      <c r="A1744" s="1">
        <v>2.6566409411</v>
      </c>
      <c r="B1744">
        <v>3.3478464458000001</v>
      </c>
    </row>
    <row r="1745" spans="1:2">
      <c r="A1745" s="1">
        <f>-10.3547475074</f>
        <v>-10.354747507400001</v>
      </c>
      <c r="B1745">
        <v>-5.4656847331999998</v>
      </c>
    </row>
    <row r="1746" spans="1:2">
      <c r="A1746" s="1">
        <f>-10.8232415335</f>
        <v>-10.823241533499999</v>
      </c>
      <c r="B1746">
        <v>-6.4796900356</v>
      </c>
    </row>
    <row r="1747" spans="1:2">
      <c r="A1747" s="1">
        <v>4.4016008017999999</v>
      </c>
      <c r="B1747">
        <v>-6.8545603394999999</v>
      </c>
    </row>
    <row r="1748" spans="1:2">
      <c r="A1748" s="1">
        <v>0.15409637910000001</v>
      </c>
      <c r="B1748">
        <v>-9.9319074340999993</v>
      </c>
    </row>
    <row r="1749" spans="1:2">
      <c r="A1749" s="1">
        <v>3.0920000882999998</v>
      </c>
      <c r="B1749">
        <v>-10.367632872</v>
      </c>
    </row>
    <row r="1750" spans="1:2">
      <c r="A1750" s="1">
        <f>-10.7508606429</f>
        <v>-10.750860642899999</v>
      </c>
      <c r="B1750">
        <v>-3.5711124225000002</v>
      </c>
    </row>
    <row r="1751" spans="1:2">
      <c r="A1751" s="1">
        <v>2.4234319656999999</v>
      </c>
      <c r="B1751">
        <v>-7.8953417308000002</v>
      </c>
    </row>
    <row r="1752" spans="1:2">
      <c r="A1752" s="1">
        <v>3.897710317</v>
      </c>
      <c r="B1752">
        <v>-8.9790383713999997</v>
      </c>
    </row>
    <row r="1753" spans="1:2">
      <c r="A1753" s="1">
        <v>3.3887883227</v>
      </c>
      <c r="B1753">
        <v>-8.8838146293999998</v>
      </c>
    </row>
    <row r="1754" spans="1:2">
      <c r="A1754" s="1">
        <v>4.3015878249000004</v>
      </c>
      <c r="B1754">
        <v>4.4973352267999998</v>
      </c>
    </row>
    <row r="1755" spans="1:2">
      <c r="A1755" s="1">
        <f>-12.5206434901</f>
        <v>-12.520643490099999</v>
      </c>
      <c r="B1755">
        <v>-5.8328113501000001</v>
      </c>
    </row>
    <row r="1756" spans="1:2">
      <c r="A1756" s="1">
        <v>1.7847705571000001</v>
      </c>
      <c r="B1756">
        <v>2.2329126672999999</v>
      </c>
    </row>
    <row r="1757" spans="1:2">
      <c r="A1757" s="1">
        <f>-10.0748336492</f>
        <v>-10.0748336492</v>
      </c>
      <c r="B1757">
        <v>-3.1515439046</v>
      </c>
    </row>
    <row r="1758" spans="1:2">
      <c r="A1758" s="1">
        <v>3.6156943320999999</v>
      </c>
      <c r="B1758">
        <v>5.1984480906000003</v>
      </c>
    </row>
    <row r="1759" spans="1:2">
      <c r="A1759" s="1">
        <v>2.0199859394000002</v>
      </c>
      <c r="B1759">
        <v>2.7550746912999999</v>
      </c>
    </row>
    <row r="1760" spans="1:2">
      <c r="A1760" s="1">
        <f>-10.5043073132</f>
        <v>-10.5043073132</v>
      </c>
      <c r="B1760">
        <v>-5.0272842798999999</v>
      </c>
    </row>
    <row r="1761" spans="1:2">
      <c r="A1761" s="1">
        <v>4.1370719784999999</v>
      </c>
      <c r="B1761">
        <v>-9.7779311968999991</v>
      </c>
    </row>
    <row r="1762" spans="1:2">
      <c r="A1762" s="1">
        <f>-9.0495342908</f>
        <v>-9.0495342908000005</v>
      </c>
      <c r="B1762">
        <v>-5.3930935594999996</v>
      </c>
    </row>
    <row r="1763" spans="1:2">
      <c r="A1763" s="1">
        <v>4.6331037910999999</v>
      </c>
      <c r="B1763">
        <v>1.6907412146</v>
      </c>
    </row>
    <row r="1764" spans="1:2">
      <c r="A1764" s="1">
        <f>-10.2358838622</f>
        <v>-10.2358838622</v>
      </c>
      <c r="B1764">
        <v>-4.7393445592000001</v>
      </c>
    </row>
    <row r="1765" spans="1:2">
      <c r="A1765" s="1">
        <v>2.5122753769999999</v>
      </c>
      <c r="B1765">
        <v>-9.1090268708999993</v>
      </c>
    </row>
    <row r="1766" spans="1:2">
      <c r="A1766" s="1">
        <v>2.2345903589999998</v>
      </c>
      <c r="B1766">
        <v>-8.8870791955000001</v>
      </c>
    </row>
    <row r="1767" spans="1:2">
      <c r="A1767" s="1">
        <f>-12.3359156648</f>
        <v>-12.3359156648</v>
      </c>
      <c r="B1767">
        <v>-4.2209673089999997</v>
      </c>
    </row>
    <row r="1768" spans="1:2">
      <c r="A1768" s="1">
        <v>1.9690070781</v>
      </c>
      <c r="B1768">
        <v>-10.738140532199999</v>
      </c>
    </row>
    <row r="1769" spans="1:2">
      <c r="A1769" s="1">
        <v>4.7038564623000001</v>
      </c>
      <c r="B1769">
        <v>4.3752358147999999</v>
      </c>
    </row>
    <row r="1770" spans="1:2">
      <c r="A1770" s="1">
        <v>2.1499934191999999</v>
      </c>
      <c r="B1770">
        <v>2.7845795311999999</v>
      </c>
    </row>
    <row r="1771" spans="1:2">
      <c r="A1771" s="1">
        <v>4.3802079364999997</v>
      </c>
      <c r="B1771">
        <v>4.3707632418999998</v>
      </c>
    </row>
    <row r="1772" spans="1:2">
      <c r="A1772" s="1">
        <v>3.0892711966999999</v>
      </c>
      <c r="B1772">
        <v>-8.4604227935999994</v>
      </c>
    </row>
    <row r="1773" spans="1:2">
      <c r="A1773" s="1">
        <f>-10.5367063166</f>
        <v>-10.5367063166</v>
      </c>
      <c r="B1773">
        <v>-4.6913260965000001</v>
      </c>
    </row>
    <row r="1774" spans="1:2">
      <c r="A1774" s="1">
        <v>3.0130835209</v>
      </c>
      <c r="B1774">
        <v>-9.1940468036999992</v>
      </c>
    </row>
    <row r="1775" spans="1:2">
      <c r="A1775" s="1">
        <f>-9.5492055091</f>
        <v>-9.5492055091000001</v>
      </c>
      <c r="B1775">
        <v>-3.8754353020000001</v>
      </c>
    </row>
    <row r="1776" spans="1:2">
      <c r="A1776" s="1">
        <v>0.83017589879999998</v>
      </c>
      <c r="B1776">
        <v>-9.3398233785000002</v>
      </c>
    </row>
    <row r="1777" spans="1:2">
      <c r="A1777" s="1">
        <v>2.4471650180000002</v>
      </c>
      <c r="B1777">
        <v>3.1712300179000001</v>
      </c>
    </row>
    <row r="1778" spans="1:2">
      <c r="A1778" s="1">
        <v>3.5036234098999999</v>
      </c>
      <c r="B1778">
        <v>-8.5637777278999998</v>
      </c>
    </row>
    <row r="1779" spans="1:2">
      <c r="A1779" s="1">
        <v>1.4545948934999999</v>
      </c>
      <c r="B1779">
        <v>-9.0866304164000002</v>
      </c>
    </row>
    <row r="1780" spans="1:2">
      <c r="A1780" s="1">
        <v>5.2990705549000001</v>
      </c>
      <c r="B1780">
        <v>1.0696048079</v>
      </c>
    </row>
    <row r="1781" spans="1:2">
      <c r="A1781" s="1">
        <f>-10.1953955031</f>
        <v>-10.1953955031</v>
      </c>
      <c r="B1781">
        <v>-5.8651212092999998</v>
      </c>
    </row>
    <row r="1782" spans="1:2">
      <c r="A1782" s="1">
        <v>3.4606734718999999</v>
      </c>
      <c r="B1782">
        <v>4.1683745785999999</v>
      </c>
    </row>
    <row r="1783" spans="1:2">
      <c r="A1783" s="1">
        <v>4.4059070781000003</v>
      </c>
      <c r="B1783">
        <v>3.1441170568999999</v>
      </c>
    </row>
    <row r="1784" spans="1:2">
      <c r="A1784" s="1">
        <f>-10.4859775774</f>
        <v>-10.4859775774</v>
      </c>
      <c r="B1784">
        <v>-4.4051637477999996</v>
      </c>
    </row>
    <row r="1785" spans="1:2">
      <c r="A1785" s="1">
        <f>-9.886223974</f>
        <v>-9.886223974</v>
      </c>
      <c r="B1785">
        <v>-6.3783379589000004</v>
      </c>
    </row>
    <row r="1786" spans="1:2">
      <c r="A1786" s="1">
        <f>-10.6953910591</f>
        <v>-10.6953910591</v>
      </c>
      <c r="B1786">
        <v>-4.4410605049000003</v>
      </c>
    </row>
    <row r="1787" spans="1:2">
      <c r="A1787" s="1">
        <v>2.6279853426000002</v>
      </c>
      <c r="B1787">
        <v>3.5798250471999999</v>
      </c>
    </row>
    <row r="1788" spans="1:2">
      <c r="A1788" s="1">
        <v>3.5598657883999998</v>
      </c>
      <c r="B1788">
        <v>3.7225669666000001</v>
      </c>
    </row>
    <row r="1789" spans="1:2">
      <c r="A1789" s="1">
        <v>2.2453813339000002</v>
      </c>
      <c r="B1789">
        <v>-9.0507961111000004</v>
      </c>
    </row>
    <row r="1790" spans="1:2">
      <c r="A1790" s="1">
        <f>-10.6942435565</f>
        <v>-10.6942435565</v>
      </c>
      <c r="B1790">
        <v>-6.3785876186000001</v>
      </c>
    </row>
    <row r="1791" spans="1:2">
      <c r="A1791" s="1">
        <v>2.7062000298000002</v>
      </c>
      <c r="B1791">
        <v>3.0729083661000001</v>
      </c>
    </row>
    <row r="1792" spans="1:2">
      <c r="A1792" s="1">
        <f>-7.9948828329</f>
        <v>-7.9948828329000001</v>
      </c>
      <c r="B1792">
        <v>-3.8109192901000002</v>
      </c>
    </row>
    <row r="1793" spans="1:2">
      <c r="A1793" s="1">
        <v>1.6087461595999999</v>
      </c>
      <c r="B1793">
        <v>-9.2840787675000005</v>
      </c>
    </row>
    <row r="1794" spans="1:2">
      <c r="A1794" s="1">
        <f>-8.6584762203</f>
        <v>-8.6584762203000007</v>
      </c>
      <c r="B1794">
        <v>-6.3787340358</v>
      </c>
    </row>
    <row r="1795" spans="1:2">
      <c r="A1795" s="1">
        <f>-11.717868293</f>
        <v>-11.717868293</v>
      </c>
      <c r="B1795">
        <v>-4.4244885893000001</v>
      </c>
    </row>
    <row r="1796" spans="1:2">
      <c r="A1796" s="1">
        <v>2.6790948338999998</v>
      </c>
      <c r="B1796">
        <v>-9.1768419161000008</v>
      </c>
    </row>
    <row r="1797" spans="1:2">
      <c r="A1797" s="1">
        <v>1.8197081359</v>
      </c>
      <c r="B1797">
        <v>-9.1219568106000004</v>
      </c>
    </row>
    <row r="1798" spans="1:2">
      <c r="A1798" s="1">
        <f>-11.2636398596</f>
        <v>-11.2636398596</v>
      </c>
      <c r="B1798">
        <v>-5.7688193331999997</v>
      </c>
    </row>
    <row r="1799" spans="1:2">
      <c r="A1799" s="1">
        <v>1.9577009021</v>
      </c>
      <c r="B1799">
        <v>-7.0245697091999997</v>
      </c>
    </row>
    <row r="1800" spans="1:2">
      <c r="A1800" s="1">
        <v>2.5590113482999999</v>
      </c>
      <c r="B1800">
        <v>-10.6822241579</v>
      </c>
    </row>
    <row r="1801" spans="1:2">
      <c r="A1801" s="1">
        <v>3.4201006664000002</v>
      </c>
      <c r="B1801">
        <v>3.5423744905999999</v>
      </c>
    </row>
    <row r="1802" spans="1:2">
      <c r="A1802" s="1">
        <v>2.4262773417000001</v>
      </c>
      <c r="B1802">
        <v>3.3417508129</v>
      </c>
    </row>
    <row r="1803" spans="1:2">
      <c r="A1803" s="1">
        <f>-9.5763403387</f>
        <v>-9.5763403386999997</v>
      </c>
      <c r="B1803">
        <v>-4.9339966396000001</v>
      </c>
    </row>
    <row r="1804" spans="1:2">
      <c r="A1804" s="1">
        <v>2.0592899379</v>
      </c>
      <c r="B1804">
        <v>-10.770285320999999</v>
      </c>
    </row>
    <row r="1805" spans="1:2">
      <c r="A1805" s="1">
        <v>2.3060940807999999</v>
      </c>
      <c r="B1805">
        <v>-8.7564021492999995</v>
      </c>
    </row>
    <row r="1806" spans="1:2">
      <c r="A1806" s="1">
        <v>1.8448303409</v>
      </c>
      <c r="B1806">
        <v>-7.6571343169999997</v>
      </c>
    </row>
    <row r="1807" spans="1:2">
      <c r="A1807" s="1">
        <f>-11.5617629538</f>
        <v>-11.561762953800001</v>
      </c>
      <c r="B1807">
        <v>-4.2601736836999997</v>
      </c>
    </row>
    <row r="1808" spans="1:2">
      <c r="A1808" s="1">
        <v>6.1499243232999996</v>
      </c>
      <c r="B1808">
        <v>3.1551113998</v>
      </c>
    </row>
    <row r="1809" spans="1:2">
      <c r="A1809" s="1">
        <v>2.4823375534999998</v>
      </c>
      <c r="B1809">
        <v>2.2100310493999999</v>
      </c>
    </row>
    <row r="1810" spans="1:2">
      <c r="A1810" s="1">
        <v>3.0365703240999999</v>
      </c>
      <c r="B1810">
        <v>4.3316119999999998</v>
      </c>
    </row>
    <row r="1811" spans="1:2">
      <c r="A1811" s="1">
        <v>2.1645749246000001</v>
      </c>
      <c r="B1811">
        <v>3.2432831842000001</v>
      </c>
    </row>
    <row r="1812" spans="1:2">
      <c r="A1812" s="1">
        <v>4.8299667491999996</v>
      </c>
      <c r="B1812">
        <v>5.0313369272999999</v>
      </c>
    </row>
    <row r="1813" spans="1:2">
      <c r="A1813" s="1">
        <f>-9.543336116</f>
        <v>-9.5433361160000008</v>
      </c>
      <c r="B1813">
        <v>-5.2401938778000003</v>
      </c>
    </row>
    <row r="1814" spans="1:2">
      <c r="A1814" s="1">
        <f>-9.7589471129</f>
        <v>-9.7589471128999996</v>
      </c>
      <c r="B1814">
        <v>-5.1678263649999998</v>
      </c>
    </row>
    <row r="1815" spans="1:2">
      <c r="A1815" s="1">
        <v>1.1646907156999999</v>
      </c>
      <c r="B1815">
        <v>-9.2631249765000003</v>
      </c>
    </row>
    <row r="1816" spans="1:2">
      <c r="A1816" s="1">
        <v>3.2529518969</v>
      </c>
      <c r="B1816">
        <v>0.84033811970000005</v>
      </c>
    </row>
    <row r="1817" spans="1:2">
      <c r="A1817" s="1">
        <v>3.4959779593999998</v>
      </c>
      <c r="B1817">
        <v>2.7005256785</v>
      </c>
    </row>
    <row r="1818" spans="1:2">
      <c r="A1818" s="1">
        <v>2.1738921363000001</v>
      </c>
      <c r="B1818">
        <v>-10.678356915</v>
      </c>
    </row>
    <row r="1819" spans="1:2">
      <c r="A1819" s="1">
        <v>3.1937584820999998</v>
      </c>
      <c r="B1819">
        <v>3.0073311673999998</v>
      </c>
    </row>
    <row r="1820" spans="1:2">
      <c r="A1820" s="1">
        <f>-7.2903918102</f>
        <v>-7.2903918102</v>
      </c>
      <c r="B1820">
        <v>-4.2307013934000004</v>
      </c>
    </row>
    <row r="1821" spans="1:2">
      <c r="A1821" s="1">
        <v>2.2960499152999998</v>
      </c>
      <c r="B1821">
        <v>-9.1997606072</v>
      </c>
    </row>
    <row r="1822" spans="1:2">
      <c r="A1822" s="1">
        <f>-10.8295762348</f>
        <v>-10.829576234799999</v>
      </c>
      <c r="B1822">
        <v>-4.1290729380000002</v>
      </c>
    </row>
    <row r="1823" spans="1:2">
      <c r="A1823" s="1">
        <v>1.5675343468</v>
      </c>
      <c r="B1823">
        <v>-10.379146541500001</v>
      </c>
    </row>
    <row r="1824" spans="1:2">
      <c r="A1824" s="1">
        <v>2.8368893706999998</v>
      </c>
      <c r="B1824">
        <v>-10.5154975608</v>
      </c>
    </row>
    <row r="1825" spans="1:2">
      <c r="A1825" s="1">
        <v>0.76813246310000005</v>
      </c>
      <c r="B1825">
        <v>-9.8093947371999999</v>
      </c>
    </row>
    <row r="1826" spans="1:2">
      <c r="A1826" s="1">
        <v>1.5226701751</v>
      </c>
      <c r="B1826">
        <v>2.8159271231999998</v>
      </c>
    </row>
    <row r="1827" spans="1:2">
      <c r="A1827" s="1">
        <v>2.9264775470000002</v>
      </c>
      <c r="B1827">
        <v>4.2304381194999996</v>
      </c>
    </row>
    <row r="1828" spans="1:2">
      <c r="A1828" s="1">
        <v>5.1425404834000004</v>
      </c>
      <c r="B1828">
        <v>4.3057284391000001</v>
      </c>
    </row>
    <row r="1829" spans="1:2">
      <c r="A1829" s="1">
        <v>2.6081239723</v>
      </c>
      <c r="B1829">
        <v>1.6380906519</v>
      </c>
    </row>
    <row r="1830" spans="1:2">
      <c r="A1830" s="1">
        <v>1.3048823838000001</v>
      </c>
      <c r="B1830">
        <v>-8.5691115773999993</v>
      </c>
    </row>
    <row r="1831" spans="1:2">
      <c r="A1831" s="1">
        <v>0.25073054290000002</v>
      </c>
      <c r="B1831">
        <v>-10.490044839399999</v>
      </c>
    </row>
    <row r="1832" spans="1:2">
      <c r="A1832" s="1">
        <f>-10.1871813345</f>
        <v>-10.1871813345</v>
      </c>
      <c r="B1832">
        <v>-4.6897899284999998</v>
      </c>
    </row>
    <row r="1833" spans="1:2">
      <c r="A1833" s="1">
        <v>3.2016961269999999</v>
      </c>
      <c r="B1833">
        <v>2.7069704538999999</v>
      </c>
    </row>
    <row r="1834" spans="1:2">
      <c r="A1834" s="1">
        <v>2.6249529079</v>
      </c>
      <c r="B1834">
        <v>3.9860098278999998</v>
      </c>
    </row>
    <row r="1835" spans="1:2">
      <c r="A1835" s="1">
        <f>-10.7680757543</f>
        <v>-10.7680757543</v>
      </c>
      <c r="B1835">
        <v>-4.3897659689999999</v>
      </c>
    </row>
    <row r="1836" spans="1:2">
      <c r="A1836" s="1">
        <v>1.4036017059999999</v>
      </c>
      <c r="B1836">
        <v>-10.0277380079</v>
      </c>
    </row>
    <row r="1837" spans="1:2">
      <c r="A1837" s="1">
        <v>3.9632603102999999</v>
      </c>
      <c r="B1837">
        <v>-10.673178921</v>
      </c>
    </row>
    <row r="1838" spans="1:2">
      <c r="A1838" s="1">
        <f>-7.7752557691</f>
        <v>-7.7752557691000002</v>
      </c>
      <c r="B1838">
        <v>-5.3545097460999997</v>
      </c>
    </row>
    <row r="1839" spans="1:2">
      <c r="A1839" s="1">
        <v>4.0665224183999999</v>
      </c>
      <c r="B1839">
        <v>-9.2435243742999997</v>
      </c>
    </row>
    <row r="1840" spans="1:2">
      <c r="A1840" s="1">
        <v>2.8836741893000002</v>
      </c>
      <c r="B1840">
        <v>4.9222223609000002</v>
      </c>
    </row>
    <row r="1841" spans="1:2">
      <c r="A1841" s="1">
        <v>2.4088357923000001</v>
      </c>
      <c r="B1841">
        <v>-9.6485758995000008</v>
      </c>
    </row>
    <row r="1842" spans="1:2">
      <c r="A1842" s="1">
        <v>1.6061081821000001</v>
      </c>
      <c r="B1842">
        <v>-8.6431054095000004</v>
      </c>
    </row>
    <row r="1843" spans="1:2">
      <c r="A1843" s="1">
        <f>-12.2581798472</f>
        <v>-12.258179847199999</v>
      </c>
      <c r="B1843">
        <v>-4.2782834229000004</v>
      </c>
    </row>
    <row r="1844" spans="1:2">
      <c r="A1844" s="1">
        <f>-11.9586591335</f>
        <v>-11.958659133499999</v>
      </c>
      <c r="B1844">
        <v>-2.6252605363999999</v>
      </c>
    </row>
    <row r="1845" spans="1:2">
      <c r="A1845" s="1">
        <v>4.7878646080999996</v>
      </c>
      <c r="B1845">
        <v>2.7568657035999999</v>
      </c>
    </row>
    <row r="1846" spans="1:2">
      <c r="A1846" s="1">
        <v>2.6507434924000002</v>
      </c>
      <c r="B1846">
        <v>2.7067336598999998</v>
      </c>
    </row>
    <row r="1847" spans="1:2">
      <c r="A1847" s="1">
        <v>2.3050518788000001</v>
      </c>
      <c r="B1847">
        <v>-8.4438168530999995</v>
      </c>
    </row>
    <row r="1848" spans="1:2">
      <c r="A1848" s="1">
        <v>3.0772574326000002</v>
      </c>
      <c r="B1848">
        <v>2.9682746429</v>
      </c>
    </row>
    <row r="1849" spans="1:2">
      <c r="A1849" s="1">
        <f>-11.6387702266</f>
        <v>-11.6387702266</v>
      </c>
      <c r="B1849">
        <v>-4.5165153716999997</v>
      </c>
    </row>
    <row r="1850" spans="1:2">
      <c r="A1850" s="1">
        <v>3.7652735512</v>
      </c>
      <c r="B1850">
        <v>3.0549536765999998</v>
      </c>
    </row>
    <row r="1851" spans="1:2">
      <c r="A1851" s="1">
        <f>-10.1038117139</f>
        <v>-10.103811713900001</v>
      </c>
      <c r="B1851">
        <v>-6.1510028753999997</v>
      </c>
    </row>
    <row r="1852" spans="1:2">
      <c r="A1852" s="1">
        <f>-10.9215929647</f>
        <v>-10.9215929647</v>
      </c>
      <c r="B1852">
        <v>-4.871707786</v>
      </c>
    </row>
    <row r="1853" spans="1:2">
      <c r="A1853" s="1">
        <f>-10.2998594389</f>
        <v>-10.2998594389</v>
      </c>
      <c r="B1853">
        <v>-5.1324420414</v>
      </c>
    </row>
    <row r="1854" spans="1:2">
      <c r="A1854" s="1">
        <v>1.2970871198</v>
      </c>
      <c r="B1854">
        <v>-10.9426031767</v>
      </c>
    </row>
    <row r="1855" spans="1:2">
      <c r="A1855" s="1">
        <v>2.8953014727999999</v>
      </c>
      <c r="B1855">
        <v>-10.147871072099999</v>
      </c>
    </row>
    <row r="1856" spans="1:2">
      <c r="A1856" s="1">
        <v>2.3922795529999998</v>
      </c>
      <c r="B1856">
        <v>-9.5540138710000004</v>
      </c>
    </row>
    <row r="1857" spans="1:2">
      <c r="A1857" s="1">
        <f>-11.2775590344</f>
        <v>-11.277559034399999</v>
      </c>
      <c r="B1857">
        <v>-4.6174876708000001</v>
      </c>
    </row>
    <row r="1858" spans="1:2">
      <c r="A1858" s="1">
        <f>-11.354224937</f>
        <v>-11.354224937</v>
      </c>
      <c r="B1858">
        <v>-5.3686005695999999</v>
      </c>
    </row>
    <row r="1859" spans="1:2">
      <c r="A1859" s="1">
        <v>3.1292620238</v>
      </c>
      <c r="B1859">
        <v>1.9400821908000001</v>
      </c>
    </row>
    <row r="1860" spans="1:2">
      <c r="A1860" s="1">
        <v>3.2309378293000002</v>
      </c>
      <c r="B1860">
        <v>-9.0618689327999995</v>
      </c>
    </row>
    <row r="1861" spans="1:2">
      <c r="A1861" s="1">
        <f>-10.8670401293</f>
        <v>-10.867040129299999</v>
      </c>
      <c r="B1861">
        <v>-3.8970799047</v>
      </c>
    </row>
    <row r="1862" spans="1:2">
      <c r="A1862" s="1">
        <v>4.3254202490999996</v>
      </c>
      <c r="B1862">
        <v>3.4314755878000001</v>
      </c>
    </row>
    <row r="1863" spans="1:2">
      <c r="A1863" s="1">
        <v>2.0026561384999999</v>
      </c>
      <c r="B1863">
        <v>-8.4976203651999995</v>
      </c>
    </row>
    <row r="1864" spans="1:2">
      <c r="A1864" s="1">
        <f>-10.2514012637</f>
        <v>-10.2514012637</v>
      </c>
      <c r="B1864">
        <v>-5.2283268477</v>
      </c>
    </row>
    <row r="1865" spans="1:2">
      <c r="A1865" s="1">
        <f>-10.309689649</f>
        <v>-10.309689648999999</v>
      </c>
      <c r="B1865">
        <v>-5.1155189827000003</v>
      </c>
    </row>
    <row r="1866" spans="1:2">
      <c r="A1866" s="1">
        <v>2.2068117161999998</v>
      </c>
      <c r="B1866">
        <v>-8.9023711489000004</v>
      </c>
    </row>
    <row r="1867" spans="1:2">
      <c r="A1867" s="1">
        <v>3.1557965721999999</v>
      </c>
      <c r="B1867">
        <v>3.3249962392999999</v>
      </c>
    </row>
    <row r="1868" spans="1:2">
      <c r="A1868" s="1">
        <v>2.7365655871999999</v>
      </c>
      <c r="B1868">
        <v>-9.3281712923000004</v>
      </c>
    </row>
    <row r="1869" spans="1:2">
      <c r="A1869" s="1">
        <v>3.0308117237999999</v>
      </c>
      <c r="B1869">
        <v>-8.0989936734000008</v>
      </c>
    </row>
    <row r="1870" spans="1:2">
      <c r="A1870" s="1">
        <v>0.3707577306</v>
      </c>
      <c r="B1870">
        <v>-10.2361662221</v>
      </c>
    </row>
    <row r="1871" spans="1:2">
      <c r="A1871" s="1">
        <v>2.7507628404000002</v>
      </c>
      <c r="B1871">
        <v>-7.8644618317999999</v>
      </c>
    </row>
    <row r="1872" spans="1:2">
      <c r="A1872" s="1">
        <v>4.1613944724999996</v>
      </c>
      <c r="B1872">
        <v>1.9982575174999999</v>
      </c>
    </row>
    <row r="1873" spans="1:2">
      <c r="A1873" s="1">
        <v>3.0808517604999999</v>
      </c>
      <c r="B1873">
        <v>3.6876797025000001</v>
      </c>
    </row>
    <row r="1874" spans="1:2">
      <c r="A1874" s="1">
        <f>-10.8688275144</f>
        <v>-10.8688275144</v>
      </c>
      <c r="B1874">
        <v>-2.9306463701999999</v>
      </c>
    </row>
    <row r="1875" spans="1:2">
      <c r="A1875" s="1">
        <f>-9.2847651678</f>
        <v>-9.2847651677999998</v>
      </c>
      <c r="B1875">
        <v>-3.7708422303</v>
      </c>
    </row>
    <row r="1876" spans="1:2">
      <c r="A1876" s="1">
        <v>1.5436914906999999</v>
      </c>
      <c r="B1876">
        <v>2.0774696412</v>
      </c>
    </row>
    <row r="1877" spans="1:2">
      <c r="A1877" s="1">
        <v>3.1615546479000001</v>
      </c>
      <c r="B1877">
        <v>3.0635737449999998</v>
      </c>
    </row>
    <row r="1878" spans="1:2">
      <c r="A1878" s="1">
        <f>-9.9478868158</f>
        <v>-9.9478868158000004</v>
      </c>
      <c r="B1878">
        <v>-5.1559208352999999</v>
      </c>
    </row>
    <row r="1879" spans="1:2">
      <c r="A1879" s="1">
        <f>-9.3156600787</f>
        <v>-9.3156600787000006</v>
      </c>
      <c r="B1879">
        <v>-5.5037298022999996</v>
      </c>
    </row>
    <row r="1880" spans="1:2">
      <c r="A1880" s="1">
        <v>2.6532697288999998</v>
      </c>
      <c r="B1880">
        <v>3.3058987054000002</v>
      </c>
    </row>
    <row r="1881" spans="1:2">
      <c r="A1881" s="1">
        <v>3.5212365038</v>
      </c>
      <c r="B1881">
        <v>-8.3632435277999999</v>
      </c>
    </row>
    <row r="1882" spans="1:2">
      <c r="A1882" s="1">
        <v>3.5363733376000002</v>
      </c>
      <c r="B1882">
        <v>-9.5740241864000009</v>
      </c>
    </row>
    <row r="1883" spans="1:2">
      <c r="A1883" s="1">
        <f>-11.0649778824</f>
        <v>-11.064977882399999</v>
      </c>
      <c r="B1883">
        <v>-5.1221682473000003</v>
      </c>
    </row>
    <row r="1884" spans="1:2">
      <c r="A1884" s="1">
        <v>1.0890373205999999</v>
      </c>
      <c r="B1884">
        <v>-11.1704566635</v>
      </c>
    </row>
    <row r="1885" spans="1:2">
      <c r="A1885" s="1">
        <f>-10.9899302477</f>
        <v>-10.9899302477</v>
      </c>
      <c r="B1885">
        <v>-3.4162844805999999</v>
      </c>
    </row>
    <row r="1886" spans="1:2">
      <c r="A1886" s="1">
        <v>2.6618577355999999</v>
      </c>
      <c r="B1886">
        <v>-9.4698333334000004</v>
      </c>
    </row>
    <row r="1887" spans="1:2">
      <c r="A1887" s="1">
        <v>3.3821278606999998</v>
      </c>
      <c r="B1887">
        <v>5.1472429039999996</v>
      </c>
    </row>
    <row r="1888" spans="1:2">
      <c r="A1888" s="1">
        <v>3.4802943584000001</v>
      </c>
      <c r="B1888">
        <v>-9.9822496190999992</v>
      </c>
    </row>
    <row r="1889" spans="1:2">
      <c r="A1889" s="1">
        <f>-10.8639503931</f>
        <v>-10.8639503931</v>
      </c>
      <c r="B1889">
        <v>-4.9824163850999996</v>
      </c>
    </row>
    <row r="1890" spans="1:2">
      <c r="A1890" s="1">
        <f>-10.7666096793</f>
        <v>-10.7666096793</v>
      </c>
      <c r="B1890">
        <v>-4.8698326179000002</v>
      </c>
    </row>
    <row r="1891" spans="1:2">
      <c r="A1891" s="1">
        <v>2.7088628758</v>
      </c>
      <c r="B1891">
        <v>3.6263769704</v>
      </c>
    </row>
    <row r="1892" spans="1:2">
      <c r="A1892" s="1">
        <v>2.2869263903000001</v>
      </c>
      <c r="B1892">
        <v>-9.6149808674999999</v>
      </c>
    </row>
    <row r="1893" spans="1:2">
      <c r="A1893" s="1">
        <f>-9.635574991</f>
        <v>-9.6355749910000004</v>
      </c>
      <c r="B1893">
        <v>-2.5208260152999999</v>
      </c>
    </row>
    <row r="1894" spans="1:2">
      <c r="A1894" s="1">
        <v>4.2675327207000002</v>
      </c>
      <c r="B1894">
        <v>4.7569696444999998</v>
      </c>
    </row>
    <row r="1895" spans="1:2">
      <c r="A1895" s="1">
        <v>2.7375839592000002</v>
      </c>
      <c r="B1895">
        <v>-9.8360067506999993</v>
      </c>
    </row>
    <row r="1896" spans="1:2">
      <c r="A1896" s="1">
        <f>-9.0559641608</f>
        <v>-9.0559641608000003</v>
      </c>
      <c r="B1896">
        <v>-4.7471682086999998</v>
      </c>
    </row>
    <row r="1897" spans="1:2">
      <c r="A1897" s="1">
        <f>-10.733211546</f>
        <v>-10.733211546</v>
      </c>
      <c r="B1897">
        <v>-2.6974013380000001</v>
      </c>
    </row>
    <row r="1898" spans="1:2">
      <c r="A1898" s="1">
        <f>-10.9617634197</f>
        <v>-10.9617634197</v>
      </c>
      <c r="B1898">
        <v>-5.3883733024999998</v>
      </c>
    </row>
    <row r="1899" spans="1:2">
      <c r="A1899" s="1">
        <v>3.6175855768999998</v>
      </c>
      <c r="B1899">
        <v>-9.5536743484999995</v>
      </c>
    </row>
    <row r="1900" spans="1:2">
      <c r="A1900" s="1">
        <f>-10.3538513435</f>
        <v>-10.353851343500001</v>
      </c>
      <c r="B1900">
        <v>-6.7308444649999997</v>
      </c>
    </row>
    <row r="1901" spans="1:2">
      <c r="A1901" s="1">
        <f>-11.8563545286</f>
        <v>-11.856354528600001</v>
      </c>
      <c r="B1901">
        <v>-4.0983809509000002</v>
      </c>
    </row>
    <row r="1902" spans="1:2">
      <c r="A1902" s="1">
        <v>5.0433626345000002</v>
      </c>
      <c r="B1902">
        <v>3.193047424</v>
      </c>
    </row>
    <row r="1903" spans="1:2">
      <c r="A1903" s="1">
        <v>3.4006783731999999</v>
      </c>
      <c r="B1903">
        <v>-8.9518956877000004</v>
      </c>
    </row>
    <row r="1904" spans="1:2">
      <c r="A1904" s="1">
        <v>3.8558962702000001</v>
      </c>
      <c r="B1904">
        <v>4.0214843552000001</v>
      </c>
    </row>
    <row r="1905" spans="1:2">
      <c r="A1905" s="1">
        <v>2.7016087304999998</v>
      </c>
      <c r="B1905">
        <v>3.0912652165000001</v>
      </c>
    </row>
    <row r="1906" spans="1:2">
      <c r="A1906" s="1">
        <f>-12.8536240529</f>
        <v>-12.853624052900001</v>
      </c>
      <c r="B1906">
        <v>-3.4011287296999999</v>
      </c>
    </row>
    <row r="1907" spans="1:2">
      <c r="A1907" s="1">
        <v>1.7922773836000001</v>
      </c>
      <c r="B1907">
        <v>3.3208238809999999</v>
      </c>
    </row>
    <row r="1908" spans="1:2">
      <c r="A1908" s="1">
        <v>3.7642669919</v>
      </c>
      <c r="B1908">
        <v>4.1813029836000002</v>
      </c>
    </row>
    <row r="1909" spans="1:2">
      <c r="A1909" s="1">
        <v>2.3001849169000002</v>
      </c>
      <c r="B1909">
        <v>3.6759956746000002</v>
      </c>
    </row>
    <row r="1910" spans="1:2">
      <c r="A1910" s="1">
        <v>2.9612139285999999</v>
      </c>
      <c r="B1910">
        <v>4.5292930348000002</v>
      </c>
    </row>
    <row r="1911" spans="1:2">
      <c r="A1911" s="1">
        <f>-11.982279642</f>
        <v>-11.982279642</v>
      </c>
      <c r="B1911">
        <v>-5.3278427720000003</v>
      </c>
    </row>
    <row r="1912" spans="1:2">
      <c r="A1912" s="1">
        <v>2.7480700227999999</v>
      </c>
      <c r="B1912">
        <v>-8.8447646420999995</v>
      </c>
    </row>
    <row r="1913" spans="1:2">
      <c r="A1913" s="1">
        <v>1.1535312362000001</v>
      </c>
      <c r="B1913">
        <v>-9.5805086828999997</v>
      </c>
    </row>
    <row r="1914" spans="1:2">
      <c r="A1914" s="1">
        <v>2.0941266199999999</v>
      </c>
      <c r="B1914">
        <v>-8.0208983236000009</v>
      </c>
    </row>
    <row r="1915" spans="1:2">
      <c r="A1915" s="1">
        <f>-9.9923546108</f>
        <v>-9.9923546107999996</v>
      </c>
      <c r="B1915">
        <v>-5.2567080132999999</v>
      </c>
    </row>
    <row r="1916" spans="1:2">
      <c r="A1916" s="1">
        <v>2.9237663520999999</v>
      </c>
      <c r="B1916">
        <v>-7.8389100413000001</v>
      </c>
    </row>
    <row r="1917" spans="1:2">
      <c r="A1917" s="1">
        <v>1.5743259078</v>
      </c>
      <c r="B1917">
        <v>-9.4647139008999996</v>
      </c>
    </row>
    <row r="1918" spans="1:2">
      <c r="A1918" s="1">
        <f>-10.8308607712</f>
        <v>-10.830860771199999</v>
      </c>
      <c r="B1918">
        <v>-6.1923964501000004</v>
      </c>
    </row>
    <row r="1919" spans="1:2">
      <c r="A1919" s="1">
        <v>4.3204936565000001</v>
      </c>
      <c r="B1919">
        <v>-9.5033144582000002</v>
      </c>
    </row>
    <row r="1920" spans="1:2">
      <c r="A1920" s="1">
        <v>3.2662513767000001</v>
      </c>
      <c r="B1920">
        <v>-8.259605938</v>
      </c>
    </row>
    <row r="1921" spans="1:2">
      <c r="A1921" s="1">
        <v>1.6444630584</v>
      </c>
      <c r="B1921">
        <v>-11.0741076209</v>
      </c>
    </row>
    <row r="1922" spans="1:2">
      <c r="A1922" s="1">
        <f>-10.0058065948</f>
        <v>-10.005806594799999</v>
      </c>
      <c r="B1922">
        <v>-5.8826948612000001</v>
      </c>
    </row>
    <row r="1923" spans="1:2">
      <c r="A1923" s="1">
        <f>-10.7147525887</f>
        <v>-10.7147525887</v>
      </c>
      <c r="B1923">
        <v>-3.3673363090000001</v>
      </c>
    </row>
    <row r="1924" spans="1:2">
      <c r="A1924" s="1">
        <f>-10.260360724</f>
        <v>-10.260360724</v>
      </c>
      <c r="B1924">
        <v>-5.3457625116000003</v>
      </c>
    </row>
    <row r="1925" spans="1:2">
      <c r="A1925" s="1">
        <v>2.6588084587999998</v>
      </c>
      <c r="B1925">
        <v>-9.6249938263000008</v>
      </c>
    </row>
    <row r="1926" spans="1:2">
      <c r="A1926" s="1">
        <f>-10.0688407375</f>
        <v>-10.0688407375</v>
      </c>
      <c r="B1926">
        <v>-5.0974583957000004</v>
      </c>
    </row>
    <row r="1927" spans="1:2">
      <c r="A1927" s="1">
        <v>2.1226907813000002</v>
      </c>
      <c r="B1927">
        <v>-10.382376629199999</v>
      </c>
    </row>
    <row r="1928" spans="1:2">
      <c r="A1928" s="1">
        <v>2.0049671076000002</v>
      </c>
      <c r="B1928">
        <v>-8.8223701842000004</v>
      </c>
    </row>
    <row r="1929" spans="1:2">
      <c r="A1929" s="1">
        <f>-10.4829274967</f>
        <v>-10.4829274967</v>
      </c>
      <c r="B1929">
        <v>-4.1633788597999999</v>
      </c>
    </row>
    <row r="1930" spans="1:2">
      <c r="A1930" s="1">
        <v>2.1317622928</v>
      </c>
      <c r="B1930">
        <v>-8.7227225981000007</v>
      </c>
    </row>
    <row r="1931" spans="1:2">
      <c r="A1931" s="1">
        <v>3.4907890877000001</v>
      </c>
      <c r="B1931">
        <v>2.9674345735999998</v>
      </c>
    </row>
    <row r="1932" spans="1:2">
      <c r="A1932" s="1">
        <f>-11.217204095</f>
        <v>-11.217204095</v>
      </c>
      <c r="B1932">
        <v>-5.9157879239</v>
      </c>
    </row>
    <row r="1933" spans="1:2">
      <c r="A1933" s="1">
        <v>4.0772782519000001</v>
      </c>
      <c r="B1933">
        <v>4.6790172118999998</v>
      </c>
    </row>
    <row r="1934" spans="1:2">
      <c r="A1934" s="1">
        <v>3.5795401406999998</v>
      </c>
      <c r="B1934">
        <v>-10.471837534200001</v>
      </c>
    </row>
    <row r="1935" spans="1:2">
      <c r="A1935" s="1">
        <f>-10.4894579808</f>
        <v>-10.489457980799999</v>
      </c>
      <c r="B1935">
        <v>-5.4084031482999997</v>
      </c>
    </row>
    <row r="1936" spans="1:2">
      <c r="A1936" s="1">
        <f>-9.905759198</f>
        <v>-9.9057591980000002</v>
      </c>
      <c r="B1936">
        <v>-4.8715309433999998</v>
      </c>
    </row>
    <row r="1937" spans="1:2">
      <c r="A1937" s="1">
        <f>-9.9072955832</f>
        <v>-9.9072955831999998</v>
      </c>
      <c r="B1937">
        <v>-5.2317859933999999</v>
      </c>
    </row>
    <row r="1938" spans="1:2">
      <c r="A1938" s="1">
        <v>3.4514225234999998</v>
      </c>
      <c r="B1938">
        <v>5.5836088785999998</v>
      </c>
    </row>
    <row r="1939" spans="1:2">
      <c r="A1939" s="1">
        <f>-8.8898979609</f>
        <v>-8.8898979609000008</v>
      </c>
      <c r="B1939">
        <v>-5.8239694345000004</v>
      </c>
    </row>
    <row r="1940" spans="1:2">
      <c r="A1940" s="1">
        <f>-10.3227070695</f>
        <v>-10.3227070695</v>
      </c>
      <c r="B1940">
        <v>-5.2669943383</v>
      </c>
    </row>
    <row r="1941" spans="1:2">
      <c r="A1941" s="1">
        <f>-11.1991601148</f>
        <v>-11.1991601148</v>
      </c>
      <c r="B1941">
        <v>-4.3939191933000004</v>
      </c>
    </row>
    <row r="1942" spans="1:2">
      <c r="A1942" s="1">
        <f>-11.0695777626</f>
        <v>-11.0695777626</v>
      </c>
      <c r="B1942">
        <v>-3.9247102749999998</v>
      </c>
    </row>
    <row r="1943" spans="1:2">
      <c r="A1943" s="1">
        <f>-11.0075721869</f>
        <v>-11.007572186899999</v>
      </c>
      <c r="B1943">
        <v>-4.7144914281999997</v>
      </c>
    </row>
    <row r="1944" spans="1:2">
      <c r="A1944" s="1">
        <v>3.3787296850000001</v>
      </c>
      <c r="B1944">
        <v>-9.3455488185999993</v>
      </c>
    </row>
    <row r="1945" spans="1:2">
      <c r="A1945" s="1">
        <f>-10.4385564927</f>
        <v>-10.4385564927</v>
      </c>
      <c r="B1945">
        <v>-5.5111684833999997</v>
      </c>
    </row>
    <row r="1946" spans="1:2">
      <c r="A1946" s="1">
        <f>-11.4605752799</f>
        <v>-11.4605752799</v>
      </c>
      <c r="B1946">
        <v>-4.5616413054000002</v>
      </c>
    </row>
    <row r="1947" spans="1:2">
      <c r="A1947" s="1">
        <v>1.6809057436999999</v>
      </c>
      <c r="B1947">
        <v>3.8658652898999999</v>
      </c>
    </row>
    <row r="1948" spans="1:2">
      <c r="A1948" s="1">
        <f>-11.3159605276</f>
        <v>-11.3159605276</v>
      </c>
      <c r="B1948">
        <v>-4.0451826356999998</v>
      </c>
    </row>
    <row r="1949" spans="1:2">
      <c r="A1949" s="1">
        <v>2.4783620083</v>
      </c>
      <c r="B1949">
        <v>5.6741439834999996</v>
      </c>
    </row>
    <row r="1950" spans="1:2">
      <c r="A1950" s="1">
        <v>1.9887627058999999</v>
      </c>
      <c r="B1950">
        <v>-9.2021432521000008</v>
      </c>
    </row>
    <row r="1951" spans="1:2">
      <c r="A1951" s="1">
        <v>4.4535812536000003</v>
      </c>
      <c r="B1951">
        <v>-9.4807563755000004</v>
      </c>
    </row>
    <row r="1952" spans="1:2">
      <c r="A1952" s="1">
        <v>1.3536233834</v>
      </c>
      <c r="B1952">
        <v>2.7095548734000001</v>
      </c>
    </row>
    <row r="1953" spans="1:2">
      <c r="A1953" s="1">
        <v>1.5940777636000001</v>
      </c>
      <c r="B1953">
        <v>-9.1451468644999991</v>
      </c>
    </row>
    <row r="1954" spans="1:2">
      <c r="A1954" s="1">
        <v>3.8441244722999999</v>
      </c>
      <c r="B1954">
        <v>-8.2582094198</v>
      </c>
    </row>
    <row r="1955" spans="1:2">
      <c r="A1955" s="1">
        <f>-9.7993141954</f>
        <v>-9.7993141953999992</v>
      </c>
      <c r="B1955">
        <v>-5.0265147659</v>
      </c>
    </row>
    <row r="1956" spans="1:2">
      <c r="A1956" s="1">
        <v>4.4283020943000002</v>
      </c>
      <c r="B1956">
        <v>2.3582512208000002</v>
      </c>
    </row>
    <row r="1957" spans="1:2">
      <c r="A1957" s="1">
        <v>2.3230465023</v>
      </c>
      <c r="B1957">
        <v>-9.7953033547999997</v>
      </c>
    </row>
    <row r="1958" spans="1:2">
      <c r="A1958" s="1">
        <f>-11.3999152888</f>
        <v>-11.399915288800001</v>
      </c>
      <c r="B1958">
        <v>-3.1491623046999999</v>
      </c>
    </row>
    <row r="1959" spans="1:2">
      <c r="A1959" s="1">
        <f>-8.7316451815</f>
        <v>-8.7316451814999994</v>
      </c>
      <c r="B1959">
        <v>-7.2371233845000003</v>
      </c>
    </row>
    <row r="1960" spans="1:2">
      <c r="A1960" s="1">
        <f>-9.9948487773</f>
        <v>-9.9948487772999997</v>
      </c>
      <c r="B1960">
        <v>-5.6186229693999996</v>
      </c>
    </row>
    <row r="1961" spans="1:2">
      <c r="A1961" s="1">
        <v>3.7963590013999999</v>
      </c>
      <c r="B1961">
        <v>4.2859029487000004</v>
      </c>
    </row>
    <row r="1962" spans="1:2">
      <c r="A1962" s="1">
        <v>1.0767376521000001</v>
      </c>
      <c r="B1962">
        <v>-9.5771369502999999</v>
      </c>
    </row>
    <row r="1963" spans="1:2">
      <c r="A1963" s="1">
        <v>4.9877239679000001</v>
      </c>
      <c r="B1963">
        <v>3.4962491775000002</v>
      </c>
    </row>
    <row r="1964" spans="1:2">
      <c r="A1964" s="1">
        <v>2.2504068773000001</v>
      </c>
      <c r="B1964">
        <v>-8.9500051495000008</v>
      </c>
    </row>
    <row r="1965" spans="1:2">
      <c r="A1965" s="1">
        <f>-8.9362829859</f>
        <v>-8.9362829859000001</v>
      </c>
      <c r="B1965">
        <v>-4.5779910767000001</v>
      </c>
    </row>
    <row r="1966" spans="1:2">
      <c r="A1966" s="1">
        <v>3.3111432796</v>
      </c>
      <c r="B1966">
        <v>3.6631747443</v>
      </c>
    </row>
    <row r="1967" spans="1:2">
      <c r="A1967" s="1">
        <v>2.6010819818000002</v>
      </c>
      <c r="B1967">
        <v>3.9342279805000002</v>
      </c>
    </row>
    <row r="1968" spans="1:2">
      <c r="A1968" s="1">
        <v>2.8559090925000001</v>
      </c>
      <c r="B1968">
        <v>-7.9286569884000002</v>
      </c>
    </row>
    <row r="1969" spans="1:2">
      <c r="A1969" s="1">
        <f>-10.2259730343</f>
        <v>-10.225973034300001</v>
      </c>
      <c r="B1969">
        <v>-5.0586944679999997</v>
      </c>
    </row>
    <row r="1970" spans="1:2">
      <c r="A1970" s="1">
        <f>-9.5867686146</f>
        <v>-9.5867686146000004</v>
      </c>
      <c r="B1970">
        <v>-3.4043920357999999</v>
      </c>
    </row>
    <row r="1971" spans="1:2">
      <c r="A1971" s="1">
        <v>2.2929297656999998</v>
      </c>
      <c r="B1971">
        <v>-9.8833384846999994</v>
      </c>
    </row>
    <row r="1972" spans="1:2">
      <c r="A1972" s="1">
        <f>-10.5081376147</f>
        <v>-10.508137614700001</v>
      </c>
      <c r="B1972">
        <v>-6.2673503762999996</v>
      </c>
    </row>
    <row r="1973" spans="1:2">
      <c r="A1973" s="1">
        <v>4.4788390093999997</v>
      </c>
      <c r="B1973">
        <v>-8.3911876111999995</v>
      </c>
    </row>
    <row r="1974" spans="1:2">
      <c r="A1974" s="1">
        <v>3.7441487402</v>
      </c>
      <c r="B1974">
        <v>2.9575777132000001</v>
      </c>
    </row>
    <row r="1975" spans="1:2">
      <c r="A1975" s="1">
        <v>3.5147823949000001</v>
      </c>
      <c r="B1975">
        <v>3.5668484793999999</v>
      </c>
    </row>
    <row r="1976" spans="1:2">
      <c r="A1976" s="1">
        <v>2.2606336936</v>
      </c>
      <c r="B1976">
        <v>-11.0753504938</v>
      </c>
    </row>
    <row r="1977" spans="1:2">
      <c r="A1977" s="1">
        <f>-11.4721755645</f>
        <v>-11.472175564500001</v>
      </c>
      <c r="B1977">
        <v>-5.8959641288000002</v>
      </c>
    </row>
    <row r="1978" spans="1:2">
      <c r="A1978" s="1">
        <v>2.4953609334000002</v>
      </c>
      <c r="B1978">
        <v>-9.0873428068000006</v>
      </c>
    </row>
    <row r="1979" spans="1:2">
      <c r="A1979" s="1">
        <v>1.1961764877000001</v>
      </c>
      <c r="B1979">
        <v>-10.2127281951</v>
      </c>
    </row>
    <row r="1980" spans="1:2">
      <c r="A1980" s="1">
        <v>3.7442293058999998</v>
      </c>
      <c r="B1980">
        <v>3.2133956127999999</v>
      </c>
    </row>
    <row r="1981" spans="1:2">
      <c r="A1981" s="1">
        <v>3.3737491009</v>
      </c>
      <c r="B1981">
        <v>3.5289046616999999</v>
      </c>
    </row>
    <row r="1982" spans="1:2">
      <c r="A1982" s="1">
        <v>4.3824851411000001</v>
      </c>
      <c r="B1982">
        <v>3.1642407143</v>
      </c>
    </row>
    <row r="1983" spans="1:2">
      <c r="A1983" s="1">
        <v>3.0956042468999998</v>
      </c>
      <c r="B1983">
        <v>1.7841264483999999</v>
      </c>
    </row>
    <row r="1984" spans="1:2">
      <c r="A1984" s="1">
        <v>4.7997000013999997</v>
      </c>
      <c r="B1984">
        <v>2.5372655419000001</v>
      </c>
    </row>
    <row r="1985" spans="1:2">
      <c r="A1985" s="1">
        <v>3.9634231729999998</v>
      </c>
      <c r="B1985">
        <v>-9.5840774460000002</v>
      </c>
    </row>
    <row r="1986" spans="1:2">
      <c r="A1986" s="1">
        <v>1.2360636710999999</v>
      </c>
      <c r="B1986">
        <v>-9.8414566840000006</v>
      </c>
    </row>
    <row r="1987" spans="1:2">
      <c r="A1987" s="1">
        <v>3.1417497679999999</v>
      </c>
      <c r="B1987">
        <v>-9.1342630300999996</v>
      </c>
    </row>
    <row r="1988" spans="1:2">
      <c r="A1988" s="1">
        <f>-10.3168641444</f>
        <v>-10.3168641444</v>
      </c>
      <c r="B1988">
        <v>-3.7499193463</v>
      </c>
    </row>
    <row r="1989" spans="1:2">
      <c r="A1989" s="1">
        <f>-10.4348320253</f>
        <v>-10.4348320253</v>
      </c>
      <c r="B1989">
        <v>-6.1103092551999998</v>
      </c>
    </row>
    <row r="1990" spans="1:2">
      <c r="A1990" s="1">
        <v>2.4466192221999998</v>
      </c>
      <c r="B1990">
        <v>3.7271780973999999</v>
      </c>
    </row>
    <row r="1991" spans="1:2">
      <c r="A1991" s="1">
        <v>4.2806060456999999</v>
      </c>
      <c r="B1991">
        <v>3.7235777206999998</v>
      </c>
    </row>
    <row r="1992" spans="1:2">
      <c r="A1992" s="1">
        <v>3.6211317656999999</v>
      </c>
      <c r="B1992">
        <v>4.6237126610999999</v>
      </c>
    </row>
    <row r="1993" spans="1:2">
      <c r="A1993" s="1">
        <v>2.7315263411999999</v>
      </c>
      <c r="B1993">
        <v>3.6947193574999999</v>
      </c>
    </row>
    <row r="1994" spans="1:2">
      <c r="A1994" s="1">
        <v>3.7541133513</v>
      </c>
      <c r="B1994">
        <v>4.0834876851999997</v>
      </c>
    </row>
    <row r="1995" spans="1:2">
      <c r="A1995" s="1">
        <v>4.1611111954000002</v>
      </c>
      <c r="B1995">
        <v>-10.525817611400001</v>
      </c>
    </row>
    <row r="1996" spans="1:2">
      <c r="A1996" s="1">
        <v>3.5939416438</v>
      </c>
      <c r="B1996">
        <v>1.9276354322</v>
      </c>
    </row>
    <row r="1997" spans="1:2">
      <c r="A1997" s="1">
        <v>4.1971286281999998</v>
      </c>
      <c r="B1997">
        <v>5.0827144068000001</v>
      </c>
    </row>
    <row r="1998" spans="1:2">
      <c r="A1998" s="1">
        <f>-9.2614145105</f>
        <v>-9.2614145104999999</v>
      </c>
      <c r="B1998">
        <v>-6.3369291216999999</v>
      </c>
    </row>
    <row r="1999" spans="1:2">
      <c r="A1999" s="1">
        <v>2.8400015828999998</v>
      </c>
      <c r="B1999">
        <v>2.1158916510000001</v>
      </c>
    </row>
    <row r="2000" spans="1:2">
      <c r="A2000" s="1">
        <v>3.0280461094</v>
      </c>
      <c r="B2000">
        <v>3.8875611154</v>
      </c>
    </row>
    <row r="2001" spans="1:2">
      <c r="A2001" s="1">
        <v>1.1958983855</v>
      </c>
      <c r="B2001">
        <v>-9.4595294219999992</v>
      </c>
    </row>
    <row r="2002" spans="1:2">
      <c r="A2002" s="1">
        <v>3.1970485453999999</v>
      </c>
      <c r="B2002">
        <v>-8.6641776583999999</v>
      </c>
    </row>
    <row r="2003" spans="1:2">
      <c r="A2003" s="1">
        <v>4.3166087937000004</v>
      </c>
      <c r="B2003">
        <v>-9.3351126394000001</v>
      </c>
    </row>
    <row r="2004" spans="1:2">
      <c r="A2004" s="1">
        <f>-11.5765505554</f>
        <v>-11.576550555400001</v>
      </c>
      <c r="B2004">
        <v>-3.7840869219000002</v>
      </c>
    </row>
    <row r="2005" spans="1:2">
      <c r="A2005" s="1">
        <v>4.0096426119000004</v>
      </c>
      <c r="B2005">
        <v>-8.7907662708000007</v>
      </c>
    </row>
    <row r="2006" spans="1:2">
      <c r="A2006" s="1">
        <v>2.5736265353999999</v>
      </c>
      <c r="B2006">
        <v>3.6573291381000002</v>
      </c>
    </row>
    <row r="2007" spans="1:2">
      <c r="A2007" s="1">
        <v>4.2880100473000002</v>
      </c>
      <c r="B2007">
        <v>1.6119529369000001</v>
      </c>
    </row>
    <row r="2008" spans="1:2">
      <c r="A2008" s="1">
        <v>3.2400254126000001</v>
      </c>
      <c r="B2008">
        <v>-8.9465079259000007</v>
      </c>
    </row>
    <row r="2009" spans="1:2">
      <c r="A2009" s="1">
        <v>1.8277764169999999</v>
      </c>
      <c r="B2009">
        <v>4.7567908291999998</v>
      </c>
    </row>
    <row r="2010" spans="1:2">
      <c r="A2010" s="1">
        <f>-9.5315441584</f>
        <v>-9.5315441583999991</v>
      </c>
      <c r="B2010">
        <v>-5.743926417</v>
      </c>
    </row>
    <row r="2011" spans="1:2">
      <c r="A2011" s="1">
        <v>1.9723391367000001</v>
      </c>
      <c r="B2011">
        <v>-8.9043028080000006</v>
      </c>
    </row>
    <row r="2012" spans="1:2">
      <c r="A2012" s="1">
        <v>3.8873813225</v>
      </c>
      <c r="B2012">
        <v>-9.0748949374999999</v>
      </c>
    </row>
    <row r="2013" spans="1:2">
      <c r="A2013" s="1">
        <v>2.1804041148</v>
      </c>
      <c r="B2013">
        <v>-8.7796601168000006</v>
      </c>
    </row>
    <row r="2014" spans="1:2">
      <c r="A2014" s="1">
        <v>3.1561773995000002</v>
      </c>
      <c r="B2014">
        <v>3.9516721054000001</v>
      </c>
    </row>
    <row r="2015" spans="1:2">
      <c r="A2015" s="1">
        <v>3.4921855041000001</v>
      </c>
      <c r="B2015">
        <v>1.5120156364999999</v>
      </c>
    </row>
    <row r="2016" spans="1:2">
      <c r="A2016" s="1">
        <v>1.6211058253999999</v>
      </c>
      <c r="B2016">
        <v>-10.0635321089</v>
      </c>
    </row>
    <row r="2017" spans="1:2">
      <c r="A2017" s="1">
        <v>4.9763757495999998</v>
      </c>
      <c r="B2017">
        <v>3.1631166998000002</v>
      </c>
    </row>
    <row r="2018" spans="1:2">
      <c r="A2018" s="1">
        <v>4.3899658596000002</v>
      </c>
      <c r="B2018">
        <v>3.3222968550999998</v>
      </c>
    </row>
    <row r="2019" spans="1:2">
      <c r="A2019" s="1">
        <f>-10.2335876704</f>
        <v>-10.2335876704</v>
      </c>
      <c r="B2019">
        <v>-4.5757558996999999</v>
      </c>
    </row>
    <row r="2020" spans="1:2">
      <c r="A2020" s="1">
        <v>3.5849870240000001</v>
      </c>
      <c r="B2020">
        <v>3.8055664232000002</v>
      </c>
    </row>
    <row r="2021" spans="1:2">
      <c r="A2021" s="1">
        <f>-11.5345267705</f>
        <v>-11.534526770499999</v>
      </c>
      <c r="B2021">
        <v>-5.5393835191000003</v>
      </c>
    </row>
    <row r="2022" spans="1:2">
      <c r="A2022" s="1">
        <v>2.7239186900000001</v>
      </c>
      <c r="B2022">
        <v>2.9793369853999998</v>
      </c>
    </row>
    <row r="2023" spans="1:2">
      <c r="A2023" s="1">
        <v>0.96390868100000004</v>
      </c>
      <c r="B2023">
        <v>3.5684997773</v>
      </c>
    </row>
    <row r="2024" spans="1:2">
      <c r="A2024" s="1">
        <v>4.0171743838999996</v>
      </c>
      <c r="B2024">
        <v>3.7651630761999999</v>
      </c>
    </row>
    <row r="2025" spans="1:2">
      <c r="A2025" s="1">
        <v>4.4848491189999997</v>
      </c>
      <c r="B2025">
        <v>4.0591028996</v>
      </c>
    </row>
    <row r="2026" spans="1:2">
      <c r="A2026" s="1">
        <v>2.3566841557</v>
      </c>
      <c r="B2026">
        <v>-10.142388091400001</v>
      </c>
    </row>
    <row r="2027" spans="1:2">
      <c r="A2027" s="1">
        <v>2.6485671027</v>
      </c>
      <c r="B2027">
        <v>2.3611154537000001</v>
      </c>
    </row>
    <row r="2028" spans="1:2">
      <c r="A2028" s="1">
        <v>4.1708532315999998</v>
      </c>
      <c r="B2028">
        <v>-7.3996472754999996</v>
      </c>
    </row>
    <row r="2029" spans="1:2">
      <c r="A2029" s="1">
        <v>1.6562165707000001</v>
      </c>
      <c r="B2029">
        <v>-10.958569249</v>
      </c>
    </row>
    <row r="2030" spans="1:2">
      <c r="A2030" s="1">
        <f>-10.7308851277</f>
        <v>-10.730885127700001</v>
      </c>
      <c r="B2030">
        <v>-6.5519750402000003</v>
      </c>
    </row>
    <row r="2031" spans="1:2">
      <c r="A2031" s="1">
        <f>-9.8636485383</f>
        <v>-9.8636485382999997</v>
      </c>
      <c r="B2031">
        <v>-3.8956319292999999</v>
      </c>
    </row>
    <row r="2032" spans="1:2">
      <c r="A2032" s="1">
        <v>2.6630574631999999</v>
      </c>
      <c r="B2032">
        <v>3.1376481120999999</v>
      </c>
    </row>
    <row r="2033" spans="1:2">
      <c r="A2033" s="1">
        <f>-12.2324301493</f>
        <v>-12.232430149300001</v>
      </c>
      <c r="B2033">
        <v>-3.4179576869999999</v>
      </c>
    </row>
    <row r="2034" spans="1:2">
      <c r="A2034" s="1">
        <f>-9.6262218341</f>
        <v>-9.6262218341000008</v>
      </c>
      <c r="B2034">
        <v>-7.0808418205999999</v>
      </c>
    </row>
    <row r="2035" spans="1:2">
      <c r="A2035" s="1">
        <v>3.9346522708</v>
      </c>
      <c r="B2035">
        <v>-8.9912149041999996</v>
      </c>
    </row>
    <row r="2036" spans="1:2">
      <c r="A2036" s="1">
        <v>3.3270983024</v>
      </c>
      <c r="B2036">
        <v>3.502004983</v>
      </c>
    </row>
    <row r="2037" spans="1:2">
      <c r="A2037" s="1">
        <v>2.2217165004999999</v>
      </c>
      <c r="B2037">
        <v>-9.5718034079999992</v>
      </c>
    </row>
    <row r="2038" spans="1:2">
      <c r="A2038" s="1">
        <v>4.3264378787000002</v>
      </c>
      <c r="B2038">
        <v>1.7689949870999999</v>
      </c>
    </row>
    <row r="2039" spans="1:2">
      <c r="A2039" s="1">
        <f>-10.1135221247</f>
        <v>-10.113522124699999</v>
      </c>
      <c r="B2039">
        <v>-5.0068303388000004</v>
      </c>
    </row>
    <row r="2040" spans="1:2">
      <c r="A2040" s="1">
        <f>-10.4140275047</f>
        <v>-10.4140275047</v>
      </c>
      <c r="B2040">
        <v>-5.0211931213999996</v>
      </c>
    </row>
    <row r="2041" spans="1:2">
      <c r="A2041" s="1">
        <f>-11.2298922078</f>
        <v>-11.229892207800001</v>
      </c>
      <c r="B2041">
        <v>-4.3734716671999996</v>
      </c>
    </row>
    <row r="2042" spans="1:2">
      <c r="A2042" s="1">
        <v>2.9034292466</v>
      </c>
      <c r="B2042">
        <v>3.2562291067000002</v>
      </c>
    </row>
    <row r="2043" spans="1:2">
      <c r="A2043" s="1">
        <f>-8.3645536111</f>
        <v>-8.3645536110999998</v>
      </c>
      <c r="B2043">
        <v>-4.9231642778999998</v>
      </c>
    </row>
    <row r="2044" spans="1:2">
      <c r="A2044" s="1">
        <v>3.5400398498999999</v>
      </c>
      <c r="B2044">
        <v>3.2836993460000001</v>
      </c>
    </row>
    <row r="2045" spans="1:2">
      <c r="A2045" s="1">
        <v>3.9450709770999999</v>
      </c>
      <c r="B2045">
        <v>3.4320267901000001</v>
      </c>
    </row>
    <row r="2046" spans="1:2">
      <c r="A2046" s="1">
        <v>3.2044688298000001</v>
      </c>
      <c r="B2046">
        <v>3.7304154407999999</v>
      </c>
    </row>
    <row r="2047" spans="1:2">
      <c r="A2047" s="1">
        <f>-8.9005104596</f>
        <v>-8.9005104595999995</v>
      </c>
      <c r="B2047">
        <v>-4.8680345950000001</v>
      </c>
    </row>
    <row r="2048" spans="1:2">
      <c r="A2048" s="1">
        <v>4.4121252621</v>
      </c>
      <c r="B2048">
        <v>3.3350728274999999</v>
      </c>
    </row>
    <row r="2049" spans="1:2">
      <c r="A2049" s="1">
        <v>2.9005444595999998</v>
      </c>
      <c r="B2049">
        <v>3.8639231334000002</v>
      </c>
    </row>
    <row r="2050" spans="1:2">
      <c r="A2050" s="1">
        <v>1.6315378405000001</v>
      </c>
      <c r="B2050">
        <v>-10.775811347599999</v>
      </c>
    </row>
    <row r="2051" spans="1:2">
      <c r="A2051" s="1">
        <v>3.1947547179</v>
      </c>
      <c r="B2051">
        <v>-8.7997192915000007</v>
      </c>
    </row>
    <row r="2052" spans="1:2">
      <c r="A2052" s="1">
        <v>3.7536163384000001</v>
      </c>
      <c r="B2052">
        <v>2.6004820066000001</v>
      </c>
    </row>
    <row r="2053" spans="1:2">
      <c r="A2053" s="1">
        <v>2.4119814024999999</v>
      </c>
      <c r="B2053">
        <v>-8.9487622922999996</v>
      </c>
    </row>
    <row r="2054" spans="1:2">
      <c r="A2054" s="1">
        <v>3.7585724910999998</v>
      </c>
      <c r="B2054">
        <v>4.3128592395999998</v>
      </c>
    </row>
    <row r="2055" spans="1:2">
      <c r="A2055" s="1">
        <f>-9.6549832644</f>
        <v>-9.6549832644000002</v>
      </c>
      <c r="B2055">
        <v>-5.1500348369999998</v>
      </c>
    </row>
    <row r="2056" spans="1:2">
      <c r="A2056" s="1">
        <v>3.3204855577000001</v>
      </c>
      <c r="B2056">
        <v>3.3255333648000001</v>
      </c>
    </row>
    <row r="2057" spans="1:2">
      <c r="A2057" s="1">
        <v>0.72126658160000001</v>
      </c>
      <c r="B2057">
        <v>-8.2974881440000008</v>
      </c>
    </row>
    <row r="2058" spans="1:2">
      <c r="A2058" s="1">
        <v>1.3926602335</v>
      </c>
      <c r="B2058">
        <v>-9.0863638498999997</v>
      </c>
    </row>
    <row r="2059" spans="1:2">
      <c r="A2059" s="1">
        <v>3.8526633449999999</v>
      </c>
      <c r="B2059">
        <v>4.4171813965000002</v>
      </c>
    </row>
    <row r="2060" spans="1:2">
      <c r="A2060" s="1">
        <v>4.1894087893999998</v>
      </c>
      <c r="B2060">
        <v>-10.0527567859</v>
      </c>
    </row>
    <row r="2061" spans="1:2">
      <c r="A2061" s="1">
        <v>3.5496911832000002</v>
      </c>
      <c r="B2061">
        <v>-11.1589989585</v>
      </c>
    </row>
    <row r="2062" spans="1:2">
      <c r="A2062" s="1">
        <v>4.0000506181000004</v>
      </c>
      <c r="B2062">
        <v>2.1481623288999998</v>
      </c>
    </row>
    <row r="2063" spans="1:2">
      <c r="A2063" s="1">
        <f>-11.3821032678</f>
        <v>-11.3821032678</v>
      </c>
      <c r="B2063">
        <v>-5.8658137486999999</v>
      </c>
    </row>
    <row r="2064" spans="1:2">
      <c r="A2064" s="1">
        <f>-10.9061856691</f>
        <v>-10.906185669099999</v>
      </c>
      <c r="B2064">
        <v>-6.5722804256999998</v>
      </c>
    </row>
    <row r="2065" spans="1:2">
      <c r="A2065" s="1">
        <v>0.2703250619</v>
      </c>
      <c r="B2065">
        <v>-9.2970868519999996</v>
      </c>
    </row>
    <row r="2066" spans="1:2">
      <c r="A2066" s="1">
        <f>-9.9769088194</f>
        <v>-9.9769088194000002</v>
      </c>
      <c r="B2066">
        <v>-5.7121535120000004</v>
      </c>
    </row>
    <row r="2067" spans="1:2">
      <c r="A2067" s="1">
        <f>-11.0139464591</f>
        <v>-11.0139464591</v>
      </c>
      <c r="B2067">
        <v>-4.2758118740000004</v>
      </c>
    </row>
    <row r="2068" spans="1:2">
      <c r="A2068" s="1">
        <v>0.70371924740000003</v>
      </c>
      <c r="B2068">
        <v>-7.3056768126999998</v>
      </c>
    </row>
    <row r="2069" spans="1:2">
      <c r="A2069" s="1">
        <f>-8.8136401206</f>
        <v>-8.8136401206000006</v>
      </c>
      <c r="B2069">
        <v>-4.4642648596000001</v>
      </c>
    </row>
    <row r="2070" spans="1:2">
      <c r="A2070" s="1">
        <f>-10.4257720882</f>
        <v>-10.4257720882</v>
      </c>
      <c r="B2070">
        <v>-5.0661495023000001</v>
      </c>
    </row>
    <row r="2071" spans="1:2">
      <c r="A2071" s="1">
        <f>-10.159600307</f>
        <v>-10.159600307</v>
      </c>
      <c r="B2071">
        <v>-4.6876582813000001</v>
      </c>
    </row>
    <row r="2072" spans="1:2">
      <c r="A2072" s="1">
        <v>1.7630848065</v>
      </c>
      <c r="B2072">
        <v>2.9281880194999999</v>
      </c>
    </row>
    <row r="2073" spans="1:2">
      <c r="A2073" s="1">
        <v>2.6180730122</v>
      </c>
      <c r="B2073">
        <v>-9.6293436135999997</v>
      </c>
    </row>
    <row r="2074" spans="1:2">
      <c r="A2074" s="1">
        <v>3.4203950762000002</v>
      </c>
      <c r="B2074">
        <v>2.2153207807999999</v>
      </c>
    </row>
    <row r="2075" spans="1:2">
      <c r="A2075" s="1">
        <v>3.5008742065999998</v>
      </c>
      <c r="B2075">
        <v>5.1178734823000003</v>
      </c>
    </row>
    <row r="2076" spans="1:2">
      <c r="A2076" s="1">
        <v>2.8763230369000001</v>
      </c>
      <c r="B2076">
        <v>1.3530815261</v>
      </c>
    </row>
    <row r="2077" spans="1:2">
      <c r="A2077" s="1">
        <f>-9.4534615537</f>
        <v>-9.4534615537000004</v>
      </c>
      <c r="B2077">
        <v>-4.9888522644000002</v>
      </c>
    </row>
    <row r="2078" spans="1:2">
      <c r="A2078" s="1">
        <f>-9.2895064073</f>
        <v>-9.2895064072999993</v>
      </c>
      <c r="B2078">
        <v>-4.5484600851000003</v>
      </c>
    </row>
    <row r="2079" spans="1:2">
      <c r="A2079" s="1">
        <f>-8.5432756672</f>
        <v>-8.5432756671999996</v>
      </c>
      <c r="B2079">
        <v>-5.8743042528</v>
      </c>
    </row>
    <row r="2080" spans="1:2">
      <c r="A2080" s="1">
        <f>-9.8568316277</f>
        <v>-9.8568316277000001</v>
      </c>
      <c r="B2080">
        <v>-5.62559509</v>
      </c>
    </row>
    <row r="2081" spans="1:2">
      <c r="A2081" s="1">
        <f>-10.9967801561</f>
        <v>-10.9967801561</v>
      </c>
      <c r="B2081">
        <v>-2.9027775012000001</v>
      </c>
    </row>
    <row r="2082" spans="1:2">
      <c r="A2082" s="1">
        <v>2.0363730201000001</v>
      </c>
      <c r="B2082">
        <v>-8.6059574313000002</v>
      </c>
    </row>
    <row r="2083" spans="1:2">
      <c r="A2083" s="1">
        <v>4.8008492380999996</v>
      </c>
      <c r="B2083">
        <v>3.5454128832</v>
      </c>
    </row>
    <row r="2084" spans="1:2">
      <c r="A2084" s="1">
        <v>2.9681598319</v>
      </c>
      <c r="B2084">
        <v>2.7527372852999998</v>
      </c>
    </row>
    <row r="2085" spans="1:2">
      <c r="A2085" s="1">
        <f>-11.0536520627</f>
        <v>-11.053652062699999</v>
      </c>
      <c r="B2085">
        <v>-4.4864537128000004</v>
      </c>
    </row>
    <row r="2086" spans="1:2">
      <c r="A2086" s="1">
        <v>1.5573536605</v>
      </c>
      <c r="B2086">
        <v>2.1908549938999999</v>
      </c>
    </row>
    <row r="2087" spans="1:2">
      <c r="A2087" s="1">
        <v>4.0452823044999997</v>
      </c>
      <c r="B2087">
        <v>4.8062935340999999</v>
      </c>
    </row>
    <row r="2088" spans="1:2">
      <c r="A2088" s="1">
        <v>3.8575339928000001</v>
      </c>
      <c r="B2088">
        <v>-9.2696139724000002</v>
      </c>
    </row>
    <row r="2089" spans="1:2">
      <c r="A2089" s="1">
        <v>2.6740876704000001</v>
      </c>
      <c r="B2089">
        <v>-9.8930121431</v>
      </c>
    </row>
    <row r="2090" spans="1:2">
      <c r="A2090" s="1">
        <v>5.0360515719999999</v>
      </c>
      <c r="B2090">
        <v>4.0523150638000001</v>
      </c>
    </row>
    <row r="2091" spans="1:2">
      <c r="A2091" s="1">
        <f>-10.5434309558</f>
        <v>-10.5434309558</v>
      </c>
      <c r="B2091">
        <v>-5.6203381755999997</v>
      </c>
    </row>
    <row r="2092" spans="1:2">
      <c r="A2092" s="1">
        <v>1.2442503622000001</v>
      </c>
      <c r="B2092">
        <v>3.5171632417000001</v>
      </c>
    </row>
    <row r="2093" spans="1:2">
      <c r="A2093" s="1">
        <v>1.6235097995000001</v>
      </c>
      <c r="B2093">
        <v>3.3393582005</v>
      </c>
    </row>
    <row r="2094" spans="1:2">
      <c r="A2094" s="1">
        <v>4.3820402708000001</v>
      </c>
      <c r="B2094">
        <v>3.6587164803999999</v>
      </c>
    </row>
    <row r="2095" spans="1:2">
      <c r="A2095" s="1">
        <v>3.3929327897000001</v>
      </c>
      <c r="B2095">
        <v>1.4785274219</v>
      </c>
    </row>
    <row r="2096" spans="1:2">
      <c r="A2096" s="1">
        <v>1.5155079062000001</v>
      </c>
      <c r="B2096">
        <v>-8.7553773670999995</v>
      </c>
    </row>
    <row r="2097" spans="1:2">
      <c r="A2097" s="1">
        <f>-9.7400901419</f>
        <v>-9.7400901418999997</v>
      </c>
      <c r="B2097">
        <v>-5.3334645362000002</v>
      </c>
    </row>
    <row r="2098" spans="1:2">
      <c r="A2098" s="1">
        <v>1.1557164307000001</v>
      </c>
      <c r="B2098">
        <v>-10.520582982800001</v>
      </c>
    </row>
    <row r="2099" spans="1:2">
      <c r="A2099" s="1">
        <v>1.6558149231999999</v>
      </c>
      <c r="B2099">
        <v>-9.2047906177000005</v>
      </c>
    </row>
    <row r="2100" spans="1:2">
      <c r="A2100" s="1">
        <v>3.2179459981999998</v>
      </c>
      <c r="B2100">
        <v>-7.781616509</v>
      </c>
    </row>
    <row r="2101" spans="1:2">
      <c r="A2101" s="1">
        <v>0.94101718339999996</v>
      </c>
      <c r="B2101">
        <v>-8.6351457503999995</v>
      </c>
    </row>
    <row r="2102" spans="1:2">
      <c r="A2102" s="1">
        <v>2.0800454286000001</v>
      </c>
      <c r="B2102">
        <v>-9.5450065613999993</v>
      </c>
    </row>
    <row r="2103" spans="1:2">
      <c r="A2103" s="1">
        <f>-11.2010942784</f>
        <v>-11.201094278399999</v>
      </c>
      <c r="B2103">
        <v>-5.4111324940000003</v>
      </c>
    </row>
    <row r="2104" spans="1:2">
      <c r="A2104" s="1">
        <f>-10.5043781555</f>
        <v>-10.5043781555</v>
      </c>
      <c r="B2104">
        <v>-5.0762117493999996</v>
      </c>
    </row>
    <row r="2105" spans="1:2">
      <c r="A2105" s="1">
        <v>4.0951002988000003</v>
      </c>
      <c r="B2105">
        <v>3.0530456035000002</v>
      </c>
    </row>
    <row r="2106" spans="1:2">
      <c r="A2106" s="1">
        <v>2.1113764549999998</v>
      </c>
      <c r="B2106">
        <v>4.2050371899999996</v>
      </c>
    </row>
    <row r="2107" spans="1:2">
      <c r="A2107" s="1">
        <f>-10.5967399063</f>
        <v>-10.5967399063</v>
      </c>
      <c r="B2107">
        <v>-3.0250870755000001</v>
      </c>
    </row>
    <row r="2108" spans="1:2">
      <c r="A2108" s="1">
        <v>1.5784683961999999</v>
      </c>
      <c r="B2108">
        <v>-8.9893962980000008</v>
      </c>
    </row>
    <row r="2109" spans="1:2">
      <c r="A2109" s="1">
        <f>-8.8130492878</f>
        <v>-8.8130492878000002</v>
      </c>
      <c r="B2109">
        <v>-4.7540099232999999</v>
      </c>
    </row>
    <row r="2110" spans="1:2">
      <c r="A2110" s="1">
        <v>1.1559410934000001</v>
      </c>
      <c r="B2110">
        <v>-9.1140425302000008</v>
      </c>
    </row>
    <row r="2111" spans="1:2">
      <c r="A2111" s="1">
        <f>-11.9748324203</f>
        <v>-11.9748324203</v>
      </c>
      <c r="B2111">
        <v>-4.7944629941999999</v>
      </c>
    </row>
    <row r="2112" spans="1:2">
      <c r="A2112" s="1">
        <v>1.9516414924000001</v>
      </c>
      <c r="B2112">
        <v>-10.804488448100001</v>
      </c>
    </row>
    <row r="2113" spans="1:2">
      <c r="A2113" s="1">
        <v>1.0377484721000001</v>
      </c>
      <c r="B2113">
        <v>-9.8498969562000003</v>
      </c>
    </row>
    <row r="2114" spans="1:2">
      <c r="A2114" s="1">
        <v>2.2608718578000002</v>
      </c>
      <c r="B2114">
        <v>-9.3982841181999994</v>
      </c>
    </row>
    <row r="2115" spans="1:2">
      <c r="A2115" s="1">
        <v>2.9667511117999998</v>
      </c>
      <c r="B2115">
        <v>-8.3081139855000004</v>
      </c>
    </row>
    <row r="2116" spans="1:2">
      <c r="A2116" s="1">
        <v>4.4643507754999998</v>
      </c>
      <c r="B2116">
        <v>4.2469825492000002</v>
      </c>
    </row>
    <row r="2117" spans="1:2">
      <c r="A2117" s="1">
        <f>-10.1806284167</f>
        <v>-10.180628416699999</v>
      </c>
      <c r="B2117">
        <v>-6.9255734087</v>
      </c>
    </row>
    <row r="2118" spans="1:2">
      <c r="A2118" s="1">
        <v>3.1761299297000001</v>
      </c>
      <c r="B2118">
        <v>4.2582803361000003</v>
      </c>
    </row>
    <row r="2119" spans="1:2">
      <c r="A2119" s="1">
        <v>0.95440632879999998</v>
      </c>
      <c r="B2119">
        <v>-10.377719819299999</v>
      </c>
    </row>
    <row r="2120" spans="1:2">
      <c r="A2120" s="1">
        <v>4.8782552474000003</v>
      </c>
      <c r="B2120">
        <v>3.9127406548999999</v>
      </c>
    </row>
    <row r="2121" spans="1:2">
      <c r="A2121" s="1">
        <f>-9.9789831328</f>
        <v>-9.9789831327999998</v>
      </c>
      <c r="B2121">
        <v>-5.9274018808999998</v>
      </c>
    </row>
    <row r="2122" spans="1:2">
      <c r="A2122" s="1">
        <f>-8.9941930506</f>
        <v>-8.9941930505999999</v>
      </c>
      <c r="B2122">
        <v>-5.1532517006000003</v>
      </c>
    </row>
    <row r="2123" spans="1:2">
      <c r="A2123" s="1">
        <v>4.7456138489999997</v>
      </c>
      <c r="B2123">
        <v>3.1565305480000001</v>
      </c>
    </row>
    <row r="2124" spans="1:2">
      <c r="A2124" s="1">
        <v>4.0170020518999996</v>
      </c>
      <c r="B2124">
        <v>5.4931861211999999</v>
      </c>
    </row>
    <row r="2125" spans="1:2">
      <c r="A2125" s="1">
        <v>3.9925628708000001</v>
      </c>
      <c r="B2125">
        <v>2.7346230449000002</v>
      </c>
    </row>
    <row r="2126" spans="1:2">
      <c r="A2126" s="1">
        <v>1.5472711252</v>
      </c>
      <c r="B2126">
        <v>-9.7800310274999998</v>
      </c>
    </row>
    <row r="2127" spans="1:2">
      <c r="A2127" s="1">
        <f>-10.7818126029</f>
        <v>-10.781812602900001</v>
      </c>
      <c r="B2127">
        <v>-4.6731966905000002</v>
      </c>
    </row>
    <row r="2128" spans="1:2">
      <c r="A2128" s="1">
        <v>2.7111241707999998</v>
      </c>
      <c r="B2128">
        <v>-9.6882983733000003</v>
      </c>
    </row>
    <row r="2129" spans="1:2">
      <c r="A2129" s="1">
        <f>-10.0961179692</f>
        <v>-10.0961179692</v>
      </c>
      <c r="B2129">
        <v>-4.7348055696999998</v>
      </c>
    </row>
    <row r="2130" spans="1:2">
      <c r="A2130" s="1">
        <v>3.0473856226999998</v>
      </c>
      <c r="B2130">
        <v>-8.7800528587999995</v>
      </c>
    </row>
    <row r="2131" spans="1:2">
      <c r="A2131" s="1">
        <v>5.0693422435000004</v>
      </c>
      <c r="B2131">
        <v>3.8116471928000002</v>
      </c>
    </row>
    <row r="2132" spans="1:2">
      <c r="A2132" s="1">
        <f>-10.2951108614</f>
        <v>-10.2951108614</v>
      </c>
      <c r="B2132">
        <v>-2.9550690458000002</v>
      </c>
    </row>
    <row r="2133" spans="1:2">
      <c r="A2133" s="1">
        <f>-9.7701125908</f>
        <v>-9.7701125908000002</v>
      </c>
      <c r="B2133">
        <v>-4.2472723616000003</v>
      </c>
    </row>
    <row r="2134" spans="1:2">
      <c r="A2134" s="1">
        <v>2.2331748768000002</v>
      </c>
      <c r="B2134">
        <v>-11.1362292112</v>
      </c>
    </row>
    <row r="2135" spans="1:2">
      <c r="A2135" s="1">
        <v>4.2057522810999997</v>
      </c>
      <c r="B2135">
        <v>3.6842921796999999</v>
      </c>
    </row>
    <row r="2136" spans="1:2">
      <c r="A2136" s="1">
        <f>-11.1004930823</f>
        <v>-11.1004930823</v>
      </c>
      <c r="B2136">
        <v>-1.5643852964</v>
      </c>
    </row>
    <row r="2137" spans="1:2">
      <c r="A2137" s="1">
        <f>-10.1629678106</f>
        <v>-10.1629678106</v>
      </c>
      <c r="B2137">
        <v>-5.3547111270999999</v>
      </c>
    </row>
    <row r="2138" spans="1:2">
      <c r="A2138" s="1">
        <v>3.5225107340999999</v>
      </c>
      <c r="B2138">
        <v>2.5999939711</v>
      </c>
    </row>
    <row r="2139" spans="1:2">
      <c r="A2139" s="1">
        <v>3.2280231518</v>
      </c>
      <c r="B2139">
        <v>-8.9940328586000007</v>
      </c>
    </row>
    <row r="2140" spans="1:2">
      <c r="A2140" s="1">
        <v>2.3055359437999998</v>
      </c>
      <c r="B2140">
        <v>2.6127270262</v>
      </c>
    </row>
    <row r="2141" spans="1:2">
      <c r="A2141" s="1">
        <f>-11.6186909951</f>
        <v>-11.6186909951</v>
      </c>
      <c r="B2141">
        <v>-4.5870950891</v>
      </c>
    </row>
    <row r="2142" spans="1:2">
      <c r="A2142" s="1">
        <v>3.7801140020999999</v>
      </c>
      <c r="B2142">
        <v>-10.783980125799999</v>
      </c>
    </row>
    <row r="2143" spans="1:2">
      <c r="A2143" s="1">
        <f>-12.745264897</f>
        <v>-12.745264897</v>
      </c>
      <c r="B2143">
        <v>-5.5127174423999996</v>
      </c>
    </row>
    <row r="2144" spans="1:2">
      <c r="A2144" s="1">
        <v>2.2816286034000002</v>
      </c>
      <c r="B2144">
        <v>-9.9907515630999999</v>
      </c>
    </row>
    <row r="2145" spans="1:2">
      <c r="A2145" s="1">
        <f>-11.7019014872</f>
        <v>-11.701901487200001</v>
      </c>
      <c r="B2145">
        <v>-6.4995484288999998</v>
      </c>
    </row>
    <row r="2146" spans="1:2">
      <c r="A2146" s="1">
        <f>-10.8165247345</f>
        <v>-10.8165247345</v>
      </c>
      <c r="B2146">
        <v>-5.4728766955000001</v>
      </c>
    </row>
    <row r="2147" spans="1:2">
      <c r="A2147" s="1">
        <f>-10.4528266102</f>
        <v>-10.452826610200001</v>
      </c>
      <c r="B2147">
        <v>-4.5273247946000001</v>
      </c>
    </row>
    <row r="2148" spans="1:2">
      <c r="A2148" s="1">
        <v>3.8359629398999999</v>
      </c>
      <c r="B2148">
        <v>-9.9192670746000005</v>
      </c>
    </row>
    <row r="2149" spans="1:2">
      <c r="A2149" s="1">
        <v>3.2743640350000001</v>
      </c>
      <c r="B2149">
        <v>-10.9017610635</v>
      </c>
    </row>
    <row r="2150" spans="1:2">
      <c r="A2150" s="1">
        <v>3.8303909738000002</v>
      </c>
      <c r="B2150">
        <v>4.3741478695999998</v>
      </c>
    </row>
    <row r="2151" spans="1:2">
      <c r="A2151" s="1">
        <v>2.272947131</v>
      </c>
      <c r="B2151">
        <v>-10.256005972000001</v>
      </c>
    </row>
    <row r="2152" spans="1:2">
      <c r="A2152" s="1">
        <v>4.8716464551999996</v>
      </c>
      <c r="B2152">
        <v>4.1513913982000004</v>
      </c>
    </row>
    <row r="2153" spans="1:2">
      <c r="A2153" s="1">
        <f>-11.2703166292</f>
        <v>-11.2703166292</v>
      </c>
      <c r="B2153">
        <v>-6.7965966343000002</v>
      </c>
    </row>
    <row r="2154" spans="1:2">
      <c r="A2154" s="1">
        <v>4.5898422675999999</v>
      </c>
      <c r="B2154">
        <v>-8.7812788718999997</v>
      </c>
    </row>
    <row r="2155" spans="1:2">
      <c r="A2155" s="1">
        <v>2.4875641330999998</v>
      </c>
      <c r="B2155">
        <v>1.9748209837999999</v>
      </c>
    </row>
    <row r="2156" spans="1:2">
      <c r="A2156" s="1">
        <v>3.7375971206999998</v>
      </c>
      <c r="B2156">
        <v>3.0570207620000001</v>
      </c>
    </row>
    <row r="2157" spans="1:2">
      <c r="A2157" s="1">
        <v>4.0990881364999998</v>
      </c>
      <c r="B2157">
        <v>-7.6226846669999997</v>
      </c>
    </row>
    <row r="2158" spans="1:2">
      <c r="A2158" s="1">
        <f>-10.8402679592</f>
        <v>-10.8402679592</v>
      </c>
      <c r="B2158">
        <v>-5.3766334250999996</v>
      </c>
    </row>
    <row r="2159" spans="1:2">
      <c r="A2159" s="1">
        <f>-9.350486341</f>
        <v>-9.3504863409999999</v>
      </c>
      <c r="B2159">
        <v>-6.1538081468000003</v>
      </c>
    </row>
    <row r="2160" spans="1:2">
      <c r="A2160" s="1">
        <v>3.0109967178999999</v>
      </c>
      <c r="B2160">
        <v>-8.2018611828000001</v>
      </c>
    </row>
    <row r="2161" spans="1:2">
      <c r="A2161" s="1">
        <v>4.1799644050999998</v>
      </c>
      <c r="B2161">
        <v>-10.992420942700001</v>
      </c>
    </row>
    <row r="2162" spans="1:2">
      <c r="A2162" s="1">
        <f>-10.7518065676</f>
        <v>-10.751806567599999</v>
      </c>
      <c r="B2162">
        <v>-2.9270251853999998</v>
      </c>
    </row>
    <row r="2163" spans="1:2">
      <c r="A2163" s="1">
        <v>2.2006730532000001</v>
      </c>
      <c r="B2163">
        <v>-9.4365435516999998</v>
      </c>
    </row>
    <row r="2164" spans="1:2">
      <c r="A2164" s="1">
        <f>-11.0594216496</f>
        <v>-11.059421649600001</v>
      </c>
      <c r="B2164">
        <v>-4.4848093987000004</v>
      </c>
    </row>
    <row r="2165" spans="1:2">
      <c r="A2165" s="1">
        <f>-10.5519964527</f>
        <v>-10.551996452699999</v>
      </c>
      <c r="B2165">
        <v>-4.3969217469000004</v>
      </c>
    </row>
    <row r="2166" spans="1:2">
      <c r="A2166" s="1">
        <f>-11.0237616623</f>
        <v>-11.0237616623</v>
      </c>
      <c r="B2166">
        <v>-3.7653451387999999</v>
      </c>
    </row>
    <row r="2167" spans="1:2">
      <c r="A2167" s="1">
        <f>-10.3902278752</f>
        <v>-10.390227875200001</v>
      </c>
      <c r="B2167">
        <v>-3.5848534726999999</v>
      </c>
    </row>
    <row r="2168" spans="1:2">
      <c r="A2168" s="1">
        <f>-11.6537450254</f>
        <v>-11.653745025399999</v>
      </c>
      <c r="B2168">
        <v>-3.8746535775000002</v>
      </c>
    </row>
    <row r="2169" spans="1:2">
      <c r="A2169" s="1">
        <f>-11.2629159684</f>
        <v>-11.2629159684</v>
      </c>
      <c r="B2169">
        <v>-5.3185128002999997</v>
      </c>
    </row>
    <row r="2170" spans="1:2">
      <c r="A2170" s="1">
        <f>-10.7943424789</f>
        <v>-10.794342478900001</v>
      </c>
      <c r="B2170">
        <v>-3.8328683956999998</v>
      </c>
    </row>
    <row r="2171" spans="1:2">
      <c r="A2171" s="1">
        <v>4.3708706363000003</v>
      </c>
      <c r="B2171">
        <v>-8.0520595947999993</v>
      </c>
    </row>
    <row r="2172" spans="1:2">
      <c r="A2172" s="1">
        <f>-11.0445139855</f>
        <v>-11.0445139855</v>
      </c>
      <c r="B2172">
        <v>-5.2976325768999999</v>
      </c>
    </row>
    <row r="2173" spans="1:2">
      <c r="A2173" s="1">
        <v>1.6351966848999999</v>
      </c>
      <c r="B2173">
        <v>-9.7056283482999994</v>
      </c>
    </row>
    <row r="2174" spans="1:2">
      <c r="A2174" s="1">
        <f>-11.0985038033</f>
        <v>-11.0985038033</v>
      </c>
      <c r="B2174">
        <v>-6.1724706901999999</v>
      </c>
    </row>
    <row r="2175" spans="1:2">
      <c r="A2175" s="1">
        <v>5.1181677943999997</v>
      </c>
      <c r="B2175">
        <v>-7.4414349568000002</v>
      </c>
    </row>
    <row r="2176" spans="1:2">
      <c r="A2176" s="1">
        <v>1.1460073889</v>
      </c>
      <c r="B2176">
        <v>-9.5961866911999998</v>
      </c>
    </row>
    <row r="2177" spans="1:2">
      <c r="A2177" s="1">
        <f>-9.0055819643</f>
        <v>-9.0055819642999992</v>
      </c>
      <c r="B2177">
        <v>-6.0037766247000004</v>
      </c>
    </row>
    <row r="2178" spans="1:2">
      <c r="A2178" s="1">
        <v>3.6493728514999999</v>
      </c>
      <c r="B2178">
        <v>1.8952444482999999</v>
      </c>
    </row>
    <row r="2179" spans="1:2">
      <c r="A2179" s="1">
        <f>-11.0423822632</f>
        <v>-11.0423822632</v>
      </c>
      <c r="B2179">
        <v>-4.4603051921999999</v>
      </c>
    </row>
    <row r="2180" spans="1:2">
      <c r="A2180" s="1">
        <v>3.7831539492999999</v>
      </c>
      <c r="B2180">
        <v>-9.1732559200000008</v>
      </c>
    </row>
    <row r="2181" spans="1:2">
      <c r="A2181" s="1">
        <v>1.4208655635</v>
      </c>
      <c r="B2181">
        <v>-8.9143978371999992</v>
      </c>
    </row>
    <row r="2182" spans="1:2">
      <c r="A2182" s="1">
        <v>2.2938611185000002</v>
      </c>
      <c r="B2182">
        <v>-11.070130451400001</v>
      </c>
    </row>
    <row r="2183" spans="1:2">
      <c r="A2183" s="1">
        <f>-11.9947303783</f>
        <v>-11.9947303783</v>
      </c>
      <c r="B2183">
        <v>-6.0141762720000003</v>
      </c>
    </row>
    <row r="2184" spans="1:2">
      <c r="A2184" s="1">
        <f>-10.6986145522</f>
        <v>-10.6986145522</v>
      </c>
      <c r="B2184">
        <v>-5.2945773266999998</v>
      </c>
    </row>
    <row r="2185" spans="1:2">
      <c r="A2185" s="1">
        <v>1.3837273319000001</v>
      </c>
      <c r="B2185">
        <v>-9.0177875678999992</v>
      </c>
    </row>
    <row r="2186" spans="1:2">
      <c r="A2186" s="1">
        <v>1.5717881950999999</v>
      </c>
      <c r="B2186">
        <v>-8.8015983802999997</v>
      </c>
    </row>
    <row r="2187" spans="1:2">
      <c r="A2187" s="1">
        <f>-9.1843106944</f>
        <v>-9.1843106944000006</v>
      </c>
      <c r="B2187">
        <v>-4.8579748681000003</v>
      </c>
    </row>
    <row r="2188" spans="1:2">
      <c r="A2188" s="1">
        <v>4.9092631526000003</v>
      </c>
      <c r="B2188">
        <v>-0.18262412610000001</v>
      </c>
    </row>
    <row r="2189" spans="1:2">
      <c r="A2189" s="1">
        <v>4.3023912098999997</v>
      </c>
      <c r="B2189">
        <v>6.0389914808</v>
      </c>
    </row>
    <row r="2190" spans="1:2">
      <c r="A2190" s="1">
        <f>-10.0313794911</f>
        <v>-10.031379491099999</v>
      </c>
      <c r="B2190">
        <v>-4.0044981154999997</v>
      </c>
    </row>
    <row r="2191" spans="1:2">
      <c r="A2191" s="1">
        <v>2.8349766654000002</v>
      </c>
      <c r="B2191">
        <v>-9.2952263365000007</v>
      </c>
    </row>
    <row r="2192" spans="1:2">
      <c r="A2192" s="1">
        <f>-11.7268781878</f>
        <v>-11.726878187800001</v>
      </c>
      <c r="B2192">
        <v>-5.2290357823000004</v>
      </c>
    </row>
    <row r="2193" spans="1:2">
      <c r="A2193" s="1">
        <v>6.6338801099999997E-2</v>
      </c>
      <c r="B2193">
        <v>-8.5614783622000008</v>
      </c>
    </row>
    <row r="2194" spans="1:2">
      <c r="A2194" s="1">
        <v>3.8245416952000002</v>
      </c>
      <c r="B2194">
        <v>3.3682061497000002</v>
      </c>
    </row>
    <row r="2195" spans="1:2">
      <c r="A2195" s="1">
        <v>1.8550318659</v>
      </c>
      <c r="B2195">
        <v>2.9401719123999999</v>
      </c>
    </row>
    <row r="2196" spans="1:2">
      <c r="A2196" s="1">
        <f>-10.5643953679</f>
        <v>-10.5643953679</v>
      </c>
      <c r="B2196">
        <v>-4.8596123016000004</v>
      </c>
    </row>
    <row r="2197" spans="1:2">
      <c r="A2197" s="1">
        <f>-11.9117083687</f>
        <v>-11.911708368699999</v>
      </c>
      <c r="B2197">
        <v>-5.1197981582000001</v>
      </c>
    </row>
    <row r="2198" spans="1:2">
      <c r="A2198" s="1">
        <v>1.8451823669</v>
      </c>
      <c r="B2198">
        <v>-8.8119614504000001</v>
      </c>
    </row>
    <row r="2199" spans="1:2">
      <c r="A2199" s="1">
        <v>4.4267709964000002</v>
      </c>
      <c r="B2199">
        <v>-12.137403965200001</v>
      </c>
    </row>
    <row r="2200" spans="1:2">
      <c r="A2200" s="1">
        <f>-9.9108025351</f>
        <v>-9.9108025351000002</v>
      </c>
      <c r="B2200">
        <v>-5.1838008594999998</v>
      </c>
    </row>
    <row r="2201" spans="1:2">
      <c r="A2201" s="1">
        <v>1.3233905559000001</v>
      </c>
      <c r="B2201">
        <v>-8.7690251630000002</v>
      </c>
    </row>
    <row r="2202" spans="1:2">
      <c r="A2202" s="1">
        <v>3.8612154156999998</v>
      </c>
      <c r="B2202">
        <v>4.0732193884000001</v>
      </c>
    </row>
    <row r="2203" spans="1:2">
      <c r="A2203" s="1">
        <v>2.2932402975000001</v>
      </c>
      <c r="B2203">
        <v>3.0778272584000002</v>
      </c>
    </row>
    <row r="2204" spans="1:2">
      <c r="A2204" s="1">
        <v>3.0961787685000002</v>
      </c>
      <c r="B2204">
        <v>3.2418196950999998</v>
      </c>
    </row>
    <row r="2205" spans="1:2">
      <c r="A2205" s="1">
        <v>4.3902451820000001</v>
      </c>
      <c r="B2205">
        <v>1.4077988179000001</v>
      </c>
    </row>
    <row r="2206" spans="1:2">
      <c r="A2206" s="1">
        <f>-0.1034545722</f>
        <v>-0.1034545722</v>
      </c>
      <c r="B2206">
        <v>-10.323361369900001</v>
      </c>
    </row>
    <row r="2207" spans="1:2">
      <c r="A2207" s="1">
        <v>2.9895256746999999</v>
      </c>
      <c r="B2207">
        <v>2.5472176796000001</v>
      </c>
    </row>
    <row r="2208" spans="1:2">
      <c r="A2208" s="1">
        <v>2.8007043746</v>
      </c>
      <c r="B2208">
        <v>-9.3707333953000003</v>
      </c>
    </row>
    <row r="2209" spans="1:2">
      <c r="A2209" s="1">
        <v>2.8886019645999998</v>
      </c>
      <c r="B2209">
        <v>3.2021670461</v>
      </c>
    </row>
    <row r="2210" spans="1:2">
      <c r="A2210" s="1">
        <f>-11.5132672174</f>
        <v>-11.513267217399999</v>
      </c>
      <c r="B2210">
        <v>-4.6796332048</v>
      </c>
    </row>
    <row r="2211" spans="1:2">
      <c r="A2211" s="1">
        <v>1.5264638935999999</v>
      </c>
      <c r="B2211">
        <v>-10.039680585999999</v>
      </c>
    </row>
    <row r="2212" spans="1:2">
      <c r="A2212" s="1">
        <v>3.4164552127999999</v>
      </c>
      <c r="B2212">
        <v>4.1769325606000001</v>
      </c>
    </row>
    <row r="2213" spans="1:2">
      <c r="A2213" s="1">
        <v>4.0828553078000001</v>
      </c>
      <c r="B2213">
        <v>2.2636797856999999</v>
      </c>
    </row>
    <row r="2214" spans="1:2">
      <c r="A2214" s="1">
        <v>2.2096747110999999</v>
      </c>
      <c r="B2214">
        <v>-9.7915921853000008</v>
      </c>
    </row>
    <row r="2215" spans="1:2">
      <c r="A2215" s="1">
        <v>2.7338507388000002</v>
      </c>
      <c r="B2215">
        <v>-10.2446897396</v>
      </c>
    </row>
    <row r="2216" spans="1:2">
      <c r="A2216" s="1">
        <v>1.3314172188</v>
      </c>
      <c r="B2216">
        <v>-8.6590454930000007</v>
      </c>
    </row>
    <row r="2217" spans="1:2">
      <c r="A2217" s="1">
        <v>3.5277064849999999</v>
      </c>
      <c r="B2217">
        <v>4.1360443849999999</v>
      </c>
    </row>
    <row r="2218" spans="1:2">
      <c r="A2218" s="1">
        <v>3.5329343732999998</v>
      </c>
      <c r="B2218">
        <v>2.6199284852</v>
      </c>
    </row>
    <row r="2219" spans="1:2">
      <c r="A2219" s="1">
        <v>2.4807639441</v>
      </c>
      <c r="B2219">
        <v>-8.4574591949000002</v>
      </c>
    </row>
    <row r="2220" spans="1:2">
      <c r="A2220" s="1">
        <v>2.6070798242</v>
      </c>
      <c r="B2220">
        <v>-10.1841669574</v>
      </c>
    </row>
    <row r="2221" spans="1:2">
      <c r="A2221" s="1">
        <v>0.69970982479999999</v>
      </c>
      <c r="B2221">
        <v>-8.6530659436999997</v>
      </c>
    </row>
    <row r="2222" spans="1:2">
      <c r="A2222" s="1">
        <v>4.1438952344000004</v>
      </c>
      <c r="B2222">
        <v>-8.8340385012000002</v>
      </c>
    </row>
    <row r="2223" spans="1:2">
      <c r="A2223" s="1">
        <f>-9.6167775922</f>
        <v>-9.6167775922000001</v>
      </c>
      <c r="B2223">
        <v>-3.9435416213000001</v>
      </c>
    </row>
    <row r="2224" spans="1:2">
      <c r="A2224" s="1">
        <v>2.9740149348</v>
      </c>
      <c r="B2224">
        <v>1.980273143</v>
      </c>
    </row>
    <row r="2225" spans="1:2">
      <c r="A2225" s="1">
        <v>4.0771203795000002</v>
      </c>
      <c r="B2225">
        <v>2.0730348172999999</v>
      </c>
    </row>
    <row r="2226" spans="1:2">
      <c r="A2226" s="1">
        <f>-10.1960545704</f>
        <v>-10.196054570399999</v>
      </c>
      <c r="B2226">
        <v>-6.5639634817000001</v>
      </c>
    </row>
    <row r="2227" spans="1:2">
      <c r="A2227" s="1">
        <f>-12.0811578102</f>
        <v>-12.081157810200001</v>
      </c>
      <c r="B2227">
        <v>-5.1563565869000003</v>
      </c>
    </row>
    <row r="2228" spans="1:2">
      <c r="A2228" s="1">
        <v>2.3715624535000002</v>
      </c>
      <c r="B2228">
        <v>5.4743283388000004</v>
      </c>
    </row>
    <row r="2229" spans="1:2">
      <c r="A2229" s="1">
        <v>3.5764976600999998</v>
      </c>
      <c r="B2229">
        <v>2.5490839637999998</v>
      </c>
    </row>
    <row r="2230" spans="1:2">
      <c r="A2230" s="1">
        <v>1.6229249921</v>
      </c>
      <c r="B2230">
        <v>-8.6946544448999994</v>
      </c>
    </row>
    <row r="2231" spans="1:2">
      <c r="A2231" s="1">
        <v>1.9107803434999999</v>
      </c>
      <c r="B2231">
        <v>-10.0353804497</v>
      </c>
    </row>
    <row r="2232" spans="1:2">
      <c r="A2232" s="1">
        <v>5.3205867225999999</v>
      </c>
      <c r="B2232">
        <v>3.8630217391000001</v>
      </c>
    </row>
    <row r="2233" spans="1:2">
      <c r="A2233" s="1">
        <v>1.9648910174000001</v>
      </c>
      <c r="B2233">
        <v>-9.8201196789999994</v>
      </c>
    </row>
    <row r="2234" spans="1:2">
      <c r="A2234" s="1">
        <f>-11.3495620851</f>
        <v>-11.349562085100001</v>
      </c>
      <c r="B2234">
        <v>-3.3449239546</v>
      </c>
    </row>
    <row r="2235" spans="1:2">
      <c r="A2235" s="1">
        <f>-9.6339389607</f>
        <v>-9.6339389607000001</v>
      </c>
      <c r="B2235">
        <v>-4.6659767818000004</v>
      </c>
    </row>
    <row r="2236" spans="1:2">
      <c r="A2236" s="1">
        <v>1.3371426429</v>
      </c>
      <c r="B2236">
        <v>-9.6785748042000002</v>
      </c>
    </row>
    <row r="2237" spans="1:2">
      <c r="A2237" s="1">
        <f>-10.5876594517</f>
        <v>-10.5876594517</v>
      </c>
      <c r="B2237">
        <v>-5.3317744398000002</v>
      </c>
    </row>
    <row r="2238" spans="1:2">
      <c r="A2238" s="1">
        <v>1.6261958300999999</v>
      </c>
      <c r="B2238">
        <v>3.6218571698000002</v>
      </c>
    </row>
    <row r="2239" spans="1:2">
      <c r="A2239" s="1">
        <f>-9.453060851</f>
        <v>-9.453060851</v>
      </c>
      <c r="B2239">
        <v>-5.7930723235999997</v>
      </c>
    </row>
    <row r="2240" spans="1:2">
      <c r="A2240" s="1">
        <v>2.0499850379</v>
      </c>
      <c r="B2240">
        <v>-8.1045420236000005</v>
      </c>
    </row>
    <row r="2241" spans="1:2">
      <c r="A2241" s="1">
        <f>-11.3435671053</f>
        <v>-11.3435671053</v>
      </c>
      <c r="B2241">
        <v>-3.1439181890999999</v>
      </c>
    </row>
    <row r="2242" spans="1:2">
      <c r="A2242" s="1">
        <f>-11.5373243592</f>
        <v>-11.537324359199999</v>
      </c>
      <c r="B2242">
        <v>-5.5944605663999996</v>
      </c>
    </row>
    <row r="2243" spans="1:2">
      <c r="A2243" s="1">
        <v>2.2206719557999999</v>
      </c>
      <c r="B2243">
        <v>2.9497164726</v>
      </c>
    </row>
    <row r="2244" spans="1:2">
      <c r="A2244" s="1">
        <v>1.817051092</v>
      </c>
      <c r="B2244">
        <v>-9.6549445534</v>
      </c>
    </row>
    <row r="2245" spans="1:2">
      <c r="A2245" s="1">
        <v>1.7843847611999999</v>
      </c>
      <c r="B2245">
        <v>2.4097999472999998</v>
      </c>
    </row>
    <row r="2246" spans="1:2">
      <c r="A2246" s="1">
        <v>0.74624380410000002</v>
      </c>
      <c r="B2246">
        <v>-10.547767689100001</v>
      </c>
    </row>
    <row r="2247" spans="1:2">
      <c r="A2247" s="1">
        <v>2.0455353516999999</v>
      </c>
      <c r="B2247">
        <v>-9.5181496419999991</v>
      </c>
    </row>
    <row r="2248" spans="1:2">
      <c r="A2248" s="1">
        <v>4.9435950425000001</v>
      </c>
      <c r="B2248">
        <v>5.9855807074999996</v>
      </c>
    </row>
    <row r="2249" spans="1:2">
      <c r="A2249" s="1">
        <v>2.0461815625000002</v>
      </c>
      <c r="B2249">
        <v>-8.8934536602000005</v>
      </c>
    </row>
    <row r="2250" spans="1:2">
      <c r="A2250" s="1">
        <v>5.2963506647000003</v>
      </c>
      <c r="B2250">
        <v>6.3624434564000003</v>
      </c>
    </row>
    <row r="2251" spans="1:2">
      <c r="A2251" s="1">
        <v>4.0986198202999997</v>
      </c>
      <c r="B2251">
        <v>2.5638991218</v>
      </c>
    </row>
    <row r="2252" spans="1:2">
      <c r="A2252" s="1">
        <f>-10.7450199894</f>
        <v>-10.745019989399999</v>
      </c>
      <c r="B2252">
        <v>-4.8888119132999996</v>
      </c>
    </row>
    <row r="2253" spans="1:2">
      <c r="A2253" s="1">
        <f>-10.5095231802</f>
        <v>-10.5095231802</v>
      </c>
      <c r="B2253">
        <v>-4.8196400166000002</v>
      </c>
    </row>
    <row r="2254" spans="1:2">
      <c r="A2254" s="1">
        <v>2.7983747863000001</v>
      </c>
      <c r="B2254">
        <v>-10.102688816800001</v>
      </c>
    </row>
    <row r="2255" spans="1:2">
      <c r="A2255" s="1">
        <v>2.4257751107000001</v>
      </c>
      <c r="B2255">
        <v>-8.9243412036999992</v>
      </c>
    </row>
    <row r="2256" spans="1:2">
      <c r="A2256" s="1">
        <f>-12.10749579</f>
        <v>-12.10749579</v>
      </c>
      <c r="B2256">
        <v>-7.1409396698999998</v>
      </c>
    </row>
    <row r="2257" spans="1:2">
      <c r="A2257" s="1">
        <v>4.2596046618000001</v>
      </c>
      <c r="B2257">
        <v>2.9203226309999999</v>
      </c>
    </row>
    <row r="2258" spans="1:2">
      <c r="A2258" s="1">
        <f>-11.0857005753</f>
        <v>-11.085700575300001</v>
      </c>
      <c r="B2258">
        <v>-5.6615140424000003</v>
      </c>
    </row>
    <row r="2259" spans="1:2">
      <c r="A2259" s="1">
        <f>-8.5262432459</f>
        <v>-8.5262432458999999</v>
      </c>
      <c r="B2259">
        <v>-5.7962196397000003</v>
      </c>
    </row>
    <row r="2260" spans="1:2">
      <c r="A2260" s="1">
        <v>1.447174567</v>
      </c>
      <c r="B2260">
        <v>-9.1608278398999996</v>
      </c>
    </row>
    <row r="2261" spans="1:2">
      <c r="A2261" s="1">
        <v>3.6862386411000001</v>
      </c>
      <c r="B2261">
        <v>3.9528777061999998</v>
      </c>
    </row>
    <row r="2262" spans="1:2">
      <c r="A2262" s="1">
        <f>-9.6786614279</f>
        <v>-9.6786614278999998</v>
      </c>
      <c r="B2262">
        <v>-4.5213297532999999</v>
      </c>
    </row>
    <row r="2263" spans="1:2">
      <c r="A2263" s="1">
        <f>-9.3068594093</f>
        <v>-9.3068594092999994</v>
      </c>
      <c r="B2263">
        <v>-4.0171912738</v>
      </c>
    </row>
    <row r="2264" spans="1:2">
      <c r="A2264" s="1">
        <v>3.7812546762000001</v>
      </c>
      <c r="B2264">
        <v>4.2735269020000004</v>
      </c>
    </row>
    <row r="2265" spans="1:2">
      <c r="A2265" s="1">
        <v>3.3708374060000001</v>
      </c>
      <c r="B2265">
        <v>1.1186331056000001</v>
      </c>
    </row>
    <row r="2266" spans="1:2">
      <c r="A2266" s="1">
        <v>3.2759052695999999</v>
      </c>
      <c r="B2266">
        <v>-8.9585249637000004</v>
      </c>
    </row>
    <row r="2267" spans="1:2">
      <c r="A2267" s="1">
        <f>-10.0363949998</f>
        <v>-10.036394999800001</v>
      </c>
      <c r="B2267">
        <v>-4.6844495301000002</v>
      </c>
    </row>
    <row r="2268" spans="1:2">
      <c r="A2268" s="1">
        <f>-11.8315075598</f>
        <v>-11.8315075598</v>
      </c>
      <c r="B2268">
        <v>-2.9408647182999998</v>
      </c>
    </row>
    <row r="2269" spans="1:2">
      <c r="A2269" s="1">
        <v>1.602662037</v>
      </c>
      <c r="B2269">
        <v>-9.4527468668000001</v>
      </c>
    </row>
    <row r="2270" spans="1:2">
      <c r="A2270" s="1">
        <v>4.1609821841999999</v>
      </c>
      <c r="B2270">
        <v>3.7598640355000001</v>
      </c>
    </row>
    <row r="2271" spans="1:2">
      <c r="A2271" s="1">
        <f>-9.4976723218</f>
        <v>-9.4976723217999997</v>
      </c>
      <c r="B2271">
        <v>-4.9132396167000003</v>
      </c>
    </row>
    <row r="2272" spans="1:2">
      <c r="A2272" s="1">
        <v>1.9683458277000001</v>
      </c>
      <c r="B2272">
        <v>-8.4389866700000002</v>
      </c>
    </row>
    <row r="2273" spans="1:2">
      <c r="A2273" s="1">
        <v>2.6069273417000001</v>
      </c>
      <c r="B2273">
        <v>-7.8463067178000001</v>
      </c>
    </row>
    <row r="2274" spans="1:2">
      <c r="A2274" s="1">
        <v>3.0436034038000002</v>
      </c>
      <c r="B2274">
        <v>-8.5480662454999994</v>
      </c>
    </row>
    <row r="2275" spans="1:2">
      <c r="A2275" s="1">
        <f>-9.6691808227</f>
        <v>-9.6691808226999996</v>
      </c>
      <c r="B2275">
        <v>-3.8737727182000001</v>
      </c>
    </row>
    <row r="2276" spans="1:2">
      <c r="A2276" s="1">
        <f>-9.9656016397</f>
        <v>-9.9656016396999991</v>
      </c>
      <c r="B2276">
        <v>-5.2199789066999998</v>
      </c>
    </row>
    <row r="2277" spans="1:2">
      <c r="A2277" s="1">
        <f>-11.4116311855</f>
        <v>-11.411631185499999</v>
      </c>
      <c r="B2277">
        <v>-3.8057554467000001</v>
      </c>
    </row>
    <row r="2278" spans="1:2">
      <c r="A2278" s="1">
        <f>-11.7918372091</f>
        <v>-11.791837209100001</v>
      </c>
      <c r="B2278">
        <v>-5.2560335383999996</v>
      </c>
    </row>
    <row r="2279" spans="1:2">
      <c r="A2279" s="1">
        <f>-11.5919624733</f>
        <v>-11.591962473300001</v>
      </c>
      <c r="B2279">
        <v>-6.6807815544000002</v>
      </c>
    </row>
    <row r="2280" spans="1:2">
      <c r="A2280" s="1">
        <v>2.5243541526</v>
      </c>
      <c r="B2280">
        <v>2.8521286092999998</v>
      </c>
    </row>
    <row r="2281" spans="1:2">
      <c r="A2281" s="1">
        <v>5.1259628852999999</v>
      </c>
      <c r="B2281">
        <v>2.2354630121999999</v>
      </c>
    </row>
    <row r="2282" spans="1:2">
      <c r="A2282" s="1">
        <v>3.0620566888999998</v>
      </c>
      <c r="B2282">
        <v>2.4806130629999998</v>
      </c>
    </row>
    <row r="2283" spans="1:2">
      <c r="A2283" s="1">
        <f>-9.4799375959</f>
        <v>-9.4799375958999992</v>
      </c>
      <c r="B2283">
        <v>-4.4331929684000002</v>
      </c>
    </row>
    <row r="2284" spans="1:2">
      <c r="A2284" s="1">
        <v>2.8191243655</v>
      </c>
      <c r="B2284">
        <v>-9.6943832838000006</v>
      </c>
    </row>
    <row r="2285" spans="1:2">
      <c r="A2285" s="1">
        <f>-10.0344796652</f>
        <v>-10.034479665199999</v>
      </c>
      <c r="B2285">
        <v>-4.2594168502</v>
      </c>
    </row>
    <row r="2286" spans="1:2">
      <c r="A2286" s="1">
        <f>-10.0765398774</f>
        <v>-10.0765398774</v>
      </c>
      <c r="B2286">
        <v>-4.1501267960000003</v>
      </c>
    </row>
    <row r="2287" spans="1:2">
      <c r="A2287" s="1">
        <f>-10.2409014024</f>
        <v>-10.2409014024</v>
      </c>
      <c r="B2287">
        <v>-5.6379856743000003</v>
      </c>
    </row>
    <row r="2288" spans="1:2">
      <c r="A2288" s="1">
        <v>2.6538973797000001</v>
      </c>
      <c r="B2288">
        <v>3.0349280828</v>
      </c>
    </row>
    <row r="2289" spans="1:2">
      <c r="A2289" s="1">
        <v>3.5236190838999999</v>
      </c>
      <c r="B2289">
        <v>-10.1791276257</v>
      </c>
    </row>
    <row r="2290" spans="1:2">
      <c r="A2290" s="1">
        <v>2.5318424740999999</v>
      </c>
      <c r="B2290">
        <v>2.9255979452999998</v>
      </c>
    </row>
    <row r="2291" spans="1:2">
      <c r="A2291" s="1">
        <f>-8.555789548</f>
        <v>-8.5557895479999999</v>
      </c>
      <c r="B2291">
        <v>-3.8828843971999998</v>
      </c>
    </row>
    <row r="2292" spans="1:2">
      <c r="A2292" s="1">
        <v>3.8469021194000002</v>
      </c>
      <c r="B2292">
        <v>-8.8988354970000003</v>
      </c>
    </row>
    <row r="2293" spans="1:2">
      <c r="A2293" s="1">
        <f>-10.439294038</f>
        <v>-10.439294038</v>
      </c>
      <c r="B2293">
        <v>-4.7451830778000001</v>
      </c>
    </row>
    <row r="2294" spans="1:2">
      <c r="A2294" s="1">
        <f>-9.4829602988</f>
        <v>-9.4829602988000001</v>
      </c>
      <c r="B2294">
        <v>-4.6279748073000002</v>
      </c>
    </row>
    <row r="2295" spans="1:2">
      <c r="A2295" s="1">
        <v>2.4939366553000002</v>
      </c>
      <c r="B2295">
        <v>-10.064637875500001</v>
      </c>
    </row>
    <row r="2296" spans="1:2">
      <c r="A2296" s="1">
        <f>-11.6344844163</f>
        <v>-11.634484416299999</v>
      </c>
      <c r="B2296">
        <v>-4.8912763586999999</v>
      </c>
    </row>
    <row r="2297" spans="1:2">
      <c r="A2297" s="1">
        <v>3.6547409906000001</v>
      </c>
      <c r="B2297">
        <v>3.7911790450999998</v>
      </c>
    </row>
    <row r="2298" spans="1:2">
      <c r="A2298" s="1">
        <f>-10.0554858153</f>
        <v>-10.055485815300001</v>
      </c>
      <c r="B2298">
        <v>-3.4650256183999999</v>
      </c>
    </row>
    <row r="2299" spans="1:2">
      <c r="A2299" s="1">
        <v>4.0952107822999997</v>
      </c>
      <c r="B2299">
        <v>3.5001700698999998</v>
      </c>
    </row>
    <row r="2300" spans="1:2">
      <c r="A2300" s="1">
        <f>-10.4842125154</f>
        <v>-10.484212515399999</v>
      </c>
      <c r="B2300">
        <v>-6.7387577810000003</v>
      </c>
    </row>
    <row r="2301" spans="1:2">
      <c r="A2301" s="1">
        <v>2.0219606922</v>
      </c>
      <c r="B2301">
        <v>-8.6421398660000008</v>
      </c>
    </row>
    <row r="2302" spans="1:2">
      <c r="A2302" s="1">
        <v>2.8028435281999999</v>
      </c>
      <c r="B2302">
        <v>2.6088132972999998</v>
      </c>
    </row>
    <row r="2303" spans="1:2">
      <c r="A2303" s="1">
        <v>2.0616052679000001</v>
      </c>
      <c r="B2303">
        <v>-7.4381193537000003</v>
      </c>
    </row>
    <row r="2304" spans="1:2">
      <c r="A2304" s="1">
        <f>-9.3996912543</f>
        <v>-9.3996912543000004</v>
      </c>
      <c r="B2304">
        <v>-4.9214638788</v>
      </c>
    </row>
    <row r="2305" spans="1:2">
      <c r="A2305" s="1">
        <v>2.3844598113000002</v>
      </c>
      <c r="B2305">
        <v>-8.4204641980999995</v>
      </c>
    </row>
    <row r="2306" spans="1:2">
      <c r="A2306" s="1">
        <v>1.0708524206000001</v>
      </c>
      <c r="B2306">
        <v>-7.9944598674999998</v>
      </c>
    </row>
    <row r="2307" spans="1:2">
      <c r="A2307" s="1">
        <f>-10.977461605</f>
        <v>-10.977461605</v>
      </c>
      <c r="B2307">
        <v>-6.2819228601999999</v>
      </c>
    </row>
    <row r="2308" spans="1:2">
      <c r="A2308" s="1">
        <v>1.9897212248</v>
      </c>
      <c r="B2308">
        <v>-7.4306599233000004</v>
      </c>
    </row>
    <row r="2309" spans="1:2">
      <c r="A2309" s="1">
        <v>3.8442859290000002</v>
      </c>
      <c r="B2309">
        <v>-10.574184671299999</v>
      </c>
    </row>
    <row r="2310" spans="1:2">
      <c r="A2310" s="1">
        <v>2.8324121918</v>
      </c>
      <c r="B2310">
        <v>-10.126924706400001</v>
      </c>
    </row>
    <row r="2311" spans="1:2">
      <c r="A2311" s="1">
        <f>-10.4782328348</f>
        <v>-10.4782328348</v>
      </c>
      <c r="B2311">
        <v>-5.6348800379000004</v>
      </c>
    </row>
    <row r="2312" spans="1:2">
      <c r="A2312" s="1">
        <f>-10.8283589031</f>
        <v>-10.8283589031</v>
      </c>
      <c r="B2312">
        <v>-5.3994749945000002</v>
      </c>
    </row>
    <row r="2313" spans="1:2">
      <c r="A2313" s="1">
        <f>-11.0872945186</f>
        <v>-11.0872945186</v>
      </c>
      <c r="B2313">
        <v>-4.5194221571000002</v>
      </c>
    </row>
    <row r="2314" spans="1:2">
      <c r="A2314" s="1">
        <v>2.1986750996</v>
      </c>
      <c r="B2314">
        <v>-10.4268196477</v>
      </c>
    </row>
    <row r="2315" spans="1:2">
      <c r="A2315" s="1">
        <v>3.1121489249000001</v>
      </c>
      <c r="B2315">
        <v>2.6185554576999999</v>
      </c>
    </row>
    <row r="2316" spans="1:2">
      <c r="A2316" s="1">
        <v>3.4865914197999999</v>
      </c>
      <c r="B2316">
        <v>5.5402288728000002</v>
      </c>
    </row>
    <row r="2317" spans="1:2">
      <c r="A2317" s="1">
        <v>3.8211089933000002</v>
      </c>
      <c r="B2317">
        <v>3.3158732369999999</v>
      </c>
    </row>
    <row r="2318" spans="1:2">
      <c r="A2318" s="1">
        <v>3.340530636</v>
      </c>
      <c r="B2318">
        <v>-8.2737952675000006</v>
      </c>
    </row>
    <row r="2319" spans="1:2">
      <c r="A2319" s="1">
        <v>2.9661852313999999</v>
      </c>
      <c r="B2319">
        <v>3.0339092509999999</v>
      </c>
    </row>
    <row r="2320" spans="1:2">
      <c r="A2320" s="1">
        <v>1.3712467963999999</v>
      </c>
      <c r="B2320">
        <v>-8.6953692133999994</v>
      </c>
    </row>
    <row r="2321" spans="1:2">
      <c r="A2321" s="1">
        <v>3.7141534609</v>
      </c>
      <c r="B2321">
        <v>3.3330448967000001</v>
      </c>
    </row>
    <row r="2322" spans="1:2">
      <c r="A2322" s="1">
        <v>1.6831472463999999</v>
      </c>
      <c r="B2322">
        <v>-9.5400857927999994</v>
      </c>
    </row>
    <row r="2323" spans="1:2">
      <c r="A2323" s="1">
        <v>2.0451292994000001</v>
      </c>
      <c r="B2323">
        <v>-9.4269244072999996</v>
      </c>
    </row>
    <row r="2324" spans="1:2">
      <c r="A2324" s="1">
        <f>-9.7002216529</f>
        <v>-9.7002216528999998</v>
      </c>
      <c r="B2324">
        <v>-2.8751286725999998</v>
      </c>
    </row>
    <row r="2325" spans="1:2">
      <c r="A2325" s="1">
        <v>4.0024023442000001</v>
      </c>
      <c r="B2325">
        <v>2.4418409353000001</v>
      </c>
    </row>
    <row r="2326" spans="1:2">
      <c r="A2326" s="1">
        <v>2.1221894296000001</v>
      </c>
      <c r="B2326">
        <v>-10.869309703600001</v>
      </c>
    </row>
    <row r="2327" spans="1:2">
      <c r="A2327" s="1">
        <f>-10.4302886743</f>
        <v>-10.4302886743</v>
      </c>
      <c r="B2327">
        <v>-5.5332309197000002</v>
      </c>
    </row>
    <row r="2328" spans="1:2">
      <c r="A2328" s="1">
        <f>-11.7390318088</f>
        <v>-11.7390318088</v>
      </c>
      <c r="B2328">
        <v>-5.2311636539000004</v>
      </c>
    </row>
    <row r="2329" spans="1:2">
      <c r="A2329" s="1">
        <v>3.9388475076999998</v>
      </c>
      <c r="B2329">
        <v>3.0100884664000001</v>
      </c>
    </row>
    <row r="2330" spans="1:2">
      <c r="A2330" s="1">
        <v>2.0269748232000002</v>
      </c>
      <c r="B2330">
        <v>4.0700052622999996</v>
      </c>
    </row>
    <row r="2331" spans="1:2">
      <c r="A2331" s="1">
        <v>2.8273401376999998</v>
      </c>
      <c r="B2331">
        <v>-11.5870312568</v>
      </c>
    </row>
    <row r="2332" spans="1:2">
      <c r="A2332" s="1">
        <v>3.3876699877999998</v>
      </c>
      <c r="B2332">
        <v>-9.2128779114999997</v>
      </c>
    </row>
    <row r="2333" spans="1:2">
      <c r="A2333" s="1">
        <f>-10.7634904401</f>
        <v>-10.7634904401</v>
      </c>
      <c r="B2333">
        <v>-4.1208592799000003</v>
      </c>
    </row>
    <row r="2334" spans="1:2">
      <c r="A2334" s="1">
        <v>3.7295414889999998</v>
      </c>
      <c r="B2334">
        <v>-8.8931236621000007</v>
      </c>
    </row>
    <row r="2335" spans="1:2">
      <c r="A2335" s="1">
        <v>2.6135047312999999</v>
      </c>
      <c r="B2335">
        <v>-9.1094871835000006</v>
      </c>
    </row>
    <row r="2336" spans="1:2">
      <c r="A2336" s="1">
        <v>3.5102915282999998</v>
      </c>
      <c r="B2336">
        <v>-9.1232679715000007</v>
      </c>
    </row>
    <row r="2337" spans="1:2">
      <c r="A2337" s="1">
        <v>2.4062079398999998</v>
      </c>
      <c r="B2337">
        <v>3.9014075734999998</v>
      </c>
    </row>
    <row r="2338" spans="1:2">
      <c r="A2338" s="1">
        <v>0.38785843419999999</v>
      </c>
      <c r="B2338">
        <v>-10.004884836</v>
      </c>
    </row>
    <row r="2339" spans="1:2">
      <c r="A2339" s="1">
        <f>-9.5932800811</f>
        <v>-9.5932800810999996</v>
      </c>
      <c r="B2339">
        <v>-6.3362027509000001</v>
      </c>
    </row>
    <row r="2340" spans="1:2">
      <c r="A2340" s="1">
        <v>2.7005513788000002</v>
      </c>
      <c r="B2340">
        <v>-9.3144207543000004</v>
      </c>
    </row>
    <row r="2341" spans="1:2">
      <c r="A2341" s="1">
        <v>3.6601231789000002</v>
      </c>
      <c r="B2341">
        <v>-7.2613596185000002</v>
      </c>
    </row>
    <row r="2342" spans="1:2">
      <c r="A2342" s="1">
        <f>-12.3193646559</f>
        <v>-12.319364655899999</v>
      </c>
      <c r="B2342">
        <v>-3.8400891544000002</v>
      </c>
    </row>
    <row r="2343" spans="1:2">
      <c r="A2343" s="1">
        <f>-9.9681795442</f>
        <v>-9.9681795441999999</v>
      </c>
      <c r="B2343">
        <v>-3.2828061698000002</v>
      </c>
    </row>
    <row r="2344" spans="1:2">
      <c r="A2344" s="1">
        <v>1.2239914410999999</v>
      </c>
      <c r="B2344">
        <v>4.5059718348000004</v>
      </c>
    </row>
    <row r="2345" spans="1:2">
      <c r="A2345" s="1">
        <f>-10.7446320439</f>
        <v>-10.744632043899999</v>
      </c>
      <c r="B2345">
        <v>-3.7444123248999999</v>
      </c>
    </row>
    <row r="2346" spans="1:2">
      <c r="A2346" s="1">
        <f>-8.1229426967</f>
        <v>-8.1229426966999991</v>
      </c>
      <c r="B2346">
        <v>-3.1162729090000001</v>
      </c>
    </row>
    <row r="2347" spans="1:2">
      <c r="A2347" s="1">
        <v>2.1299697345999999</v>
      </c>
      <c r="B2347">
        <v>-11.1369863384</v>
      </c>
    </row>
    <row r="2348" spans="1:2">
      <c r="A2348" s="1">
        <f>-10.4119128446</f>
        <v>-10.4119128446</v>
      </c>
      <c r="B2348">
        <v>-5.2019103126999999</v>
      </c>
    </row>
    <row r="2349" spans="1:2">
      <c r="A2349" s="1">
        <f>-11.1342134859</f>
        <v>-11.1342134859</v>
      </c>
      <c r="B2349">
        <v>-4.4913105442000001</v>
      </c>
    </row>
    <row r="2350" spans="1:2">
      <c r="A2350" s="1">
        <v>2.9084419116000002</v>
      </c>
      <c r="B2350">
        <v>-10.888599620800001</v>
      </c>
    </row>
    <row r="2351" spans="1:2">
      <c r="A2351" s="1">
        <f>-10.4863994595</f>
        <v>-10.486399459499999</v>
      </c>
      <c r="B2351">
        <v>-5.3892368339000001</v>
      </c>
    </row>
    <row r="2352" spans="1:2">
      <c r="A2352" s="1">
        <v>3.9271768228999999</v>
      </c>
      <c r="B2352">
        <v>2.8002794095999999</v>
      </c>
    </row>
    <row r="2353" spans="1:2">
      <c r="A2353" s="1">
        <v>2.0453945290000002</v>
      </c>
      <c r="B2353">
        <v>-9.4807745836000006</v>
      </c>
    </row>
    <row r="2354" spans="1:2">
      <c r="A2354" s="1">
        <f>-10.8978010007</f>
        <v>-10.897801000699999</v>
      </c>
      <c r="B2354">
        <v>-5.9829303770999998</v>
      </c>
    </row>
    <row r="2355" spans="1:2">
      <c r="A2355" s="1">
        <v>3.634500616</v>
      </c>
      <c r="B2355">
        <v>-9.4767520953000002</v>
      </c>
    </row>
    <row r="2356" spans="1:2">
      <c r="A2356" s="1">
        <v>3.1176174740000002</v>
      </c>
      <c r="B2356">
        <v>2.0870698237999998</v>
      </c>
    </row>
    <row r="2357" spans="1:2">
      <c r="A2357" s="1">
        <v>5.8450900733999998</v>
      </c>
      <c r="B2357">
        <v>2.4851802608</v>
      </c>
    </row>
    <row r="2358" spans="1:2">
      <c r="A2358" s="1">
        <v>3.7654966999999999</v>
      </c>
      <c r="B2358">
        <v>4.5444807164999999</v>
      </c>
    </row>
    <row r="2359" spans="1:2">
      <c r="A2359" s="1">
        <v>4.1479201609</v>
      </c>
      <c r="B2359">
        <v>-9.2878329856999997</v>
      </c>
    </row>
    <row r="2360" spans="1:2">
      <c r="A2360" s="1">
        <f>-10.520153273</f>
        <v>-10.520153273</v>
      </c>
      <c r="B2360">
        <v>-4.5101776500000001</v>
      </c>
    </row>
    <row r="2361" spans="1:2">
      <c r="A2361" s="1">
        <v>2.1092484263000002</v>
      </c>
      <c r="B2361">
        <v>-9.8375187057000009</v>
      </c>
    </row>
    <row r="2362" spans="1:2">
      <c r="A2362" s="1">
        <f>-9.8125099175</f>
        <v>-9.8125099174999999</v>
      </c>
      <c r="B2362">
        <v>-5.1288439122999998</v>
      </c>
    </row>
    <row r="2363" spans="1:2">
      <c r="A2363" s="1">
        <v>1.9086163269</v>
      </c>
      <c r="B2363">
        <v>-10.4174082796</v>
      </c>
    </row>
    <row r="2364" spans="1:2">
      <c r="A2364" s="1">
        <v>2.4839528654</v>
      </c>
      <c r="B2364">
        <v>-9.2573295112</v>
      </c>
    </row>
    <row r="2365" spans="1:2">
      <c r="A2365" s="1">
        <f>-11.5457856904</f>
        <v>-11.545785690400001</v>
      </c>
      <c r="B2365">
        <v>-4.2635208412000001</v>
      </c>
    </row>
    <row r="2366" spans="1:2">
      <c r="A2366" s="1">
        <v>1.8861468801000001</v>
      </c>
      <c r="B2366">
        <v>-8.9931148934999996</v>
      </c>
    </row>
    <row r="2367" spans="1:2">
      <c r="A2367" s="1">
        <f>-10.8886502894</f>
        <v>-10.888650289399999</v>
      </c>
      <c r="B2367">
        <v>-3.0593004690000001</v>
      </c>
    </row>
    <row r="2368" spans="1:2">
      <c r="A2368" s="1">
        <f>-8.8200616999</f>
        <v>-8.8200616999000001</v>
      </c>
      <c r="B2368">
        <v>-6.1679366596999996</v>
      </c>
    </row>
    <row r="2369" spans="1:2">
      <c r="A2369" s="1">
        <f>-10.9697368902</f>
        <v>-10.9697368902</v>
      </c>
      <c r="B2369">
        <v>-3.5263234003999999</v>
      </c>
    </row>
    <row r="2370" spans="1:2">
      <c r="A2370" s="1">
        <v>0.98834940250000003</v>
      </c>
      <c r="B2370">
        <v>-9.1519060300999993</v>
      </c>
    </row>
    <row r="2371" spans="1:2">
      <c r="A2371" s="1">
        <v>1.3886234748999999</v>
      </c>
      <c r="B2371">
        <v>2.8049538246000001</v>
      </c>
    </row>
    <row r="2372" spans="1:2">
      <c r="A2372" s="1">
        <v>3.4856109875999999</v>
      </c>
      <c r="B2372">
        <v>3.3311957228</v>
      </c>
    </row>
    <row r="2373" spans="1:2">
      <c r="A2373" s="1">
        <v>4.3029304363999996</v>
      </c>
      <c r="B2373">
        <v>3.1924630504999998</v>
      </c>
    </row>
    <row r="2374" spans="1:2">
      <c r="A2374" s="1">
        <f>-9.7098069738</f>
        <v>-9.7098069737999992</v>
      </c>
      <c r="B2374">
        <v>-3.7742392055999998</v>
      </c>
    </row>
    <row r="2375" spans="1:2">
      <c r="A2375" s="1">
        <v>3.6985834207999999</v>
      </c>
      <c r="B2375">
        <v>2.9539312072000001</v>
      </c>
    </row>
    <row r="2376" spans="1:2">
      <c r="A2376" s="1">
        <f>-9.5613616965</f>
        <v>-9.5613616965000006</v>
      </c>
      <c r="B2376">
        <v>-6.4855133236000002</v>
      </c>
    </row>
    <row r="2377" spans="1:2">
      <c r="A2377" s="1">
        <f>-10.4087108299</f>
        <v>-10.4087108299</v>
      </c>
      <c r="B2377">
        <v>-3.6537887126999999</v>
      </c>
    </row>
    <row r="2378" spans="1:2">
      <c r="A2378" s="1">
        <f>-10.1278214993</f>
        <v>-10.1278214993</v>
      </c>
      <c r="B2378">
        <v>-4.1702998462999998</v>
      </c>
    </row>
    <row r="2379" spans="1:2">
      <c r="A2379" s="1">
        <v>3.3864418111000001</v>
      </c>
      <c r="B2379">
        <v>-8.9581320471999994</v>
      </c>
    </row>
    <row r="2380" spans="1:2">
      <c r="A2380" s="1">
        <v>5.0542611205999997</v>
      </c>
      <c r="B2380">
        <v>5.1898845167000003</v>
      </c>
    </row>
    <row r="2381" spans="1:2">
      <c r="A2381" s="1">
        <v>2.2704426107</v>
      </c>
      <c r="B2381">
        <v>-9.7750987517999999</v>
      </c>
    </row>
    <row r="2382" spans="1:2">
      <c r="A2382" s="1">
        <v>4.5893432274999997</v>
      </c>
      <c r="B2382">
        <v>2.4271339443</v>
      </c>
    </row>
    <row r="2383" spans="1:2">
      <c r="A2383" s="1">
        <f>-9.715591592</f>
        <v>-9.7155915920000009</v>
      </c>
      <c r="B2383">
        <v>-4.5320916172999999</v>
      </c>
    </row>
    <row r="2384" spans="1:2">
      <c r="A2384" s="1">
        <f>-9.2323923163</f>
        <v>-9.2323923163000003</v>
      </c>
      <c r="B2384">
        <v>-6.9603005730999996</v>
      </c>
    </row>
    <row r="2385" spans="1:2">
      <c r="A2385" s="1">
        <f>-9.3370085289</f>
        <v>-9.3370085289000002</v>
      </c>
      <c r="B2385">
        <v>-4.2160195447</v>
      </c>
    </row>
    <row r="2386" spans="1:2">
      <c r="A2386" s="1">
        <v>3.2000678486999998</v>
      </c>
      <c r="B2386">
        <v>-10.5432892199</v>
      </c>
    </row>
    <row r="2387" spans="1:2">
      <c r="A2387" s="1">
        <f>-10.9530744615</f>
        <v>-10.9530744615</v>
      </c>
      <c r="B2387">
        <v>-4.1454731387999999</v>
      </c>
    </row>
    <row r="2388" spans="1:2">
      <c r="A2388" s="1">
        <v>3.0997627114999999</v>
      </c>
      <c r="B2388">
        <v>3.1327904701999998</v>
      </c>
    </row>
    <row r="2389" spans="1:2">
      <c r="A2389" s="1">
        <v>3.3794408725</v>
      </c>
      <c r="B2389">
        <v>-9.9119568527999995</v>
      </c>
    </row>
    <row r="2390" spans="1:2">
      <c r="A2390" s="1">
        <v>4.1308467722</v>
      </c>
      <c r="B2390">
        <v>1.9113094791</v>
      </c>
    </row>
    <row r="2391" spans="1:2">
      <c r="A2391" s="1">
        <v>2.6756683739999998</v>
      </c>
      <c r="B2391">
        <v>4.3195694584000002</v>
      </c>
    </row>
    <row r="2392" spans="1:2">
      <c r="A2392" s="1">
        <f>-9.0026967455</f>
        <v>-9.0026967454999998</v>
      </c>
      <c r="B2392">
        <v>-5.7543799147000003</v>
      </c>
    </row>
    <row r="2393" spans="1:2">
      <c r="A2393" s="1">
        <f>-9.3133347588</f>
        <v>-9.3133347587999999</v>
      </c>
      <c r="B2393">
        <v>-4.8661538681999996</v>
      </c>
    </row>
    <row r="2394" spans="1:2">
      <c r="A2394" s="1">
        <v>0.86330393029999997</v>
      </c>
      <c r="B2394">
        <v>-10.187837250299999</v>
      </c>
    </row>
    <row r="2395" spans="1:2">
      <c r="A2395" s="1">
        <v>4.2583493060000004</v>
      </c>
      <c r="B2395">
        <v>4.9283773991000004</v>
      </c>
    </row>
    <row r="2396" spans="1:2">
      <c r="A2396" s="1">
        <v>3.9684517105000001</v>
      </c>
      <c r="B2396">
        <v>5.3201652071999996</v>
      </c>
    </row>
    <row r="2397" spans="1:2">
      <c r="A2397" s="1">
        <f>-11.5856137983</f>
        <v>-11.585613798300001</v>
      </c>
      <c r="B2397">
        <v>-5.9977769996000001</v>
      </c>
    </row>
    <row r="2398" spans="1:2">
      <c r="A2398" s="1">
        <v>4.1236458155999998</v>
      </c>
      <c r="B2398">
        <v>-8.8895719929000006</v>
      </c>
    </row>
    <row r="2399" spans="1:2">
      <c r="A2399" s="1">
        <v>2.7399939517999998</v>
      </c>
      <c r="B2399">
        <v>-8.2548314307999995</v>
      </c>
    </row>
    <row r="2400" spans="1:2">
      <c r="A2400" s="1">
        <v>1.10822113</v>
      </c>
      <c r="B2400">
        <v>5.1674478703000002</v>
      </c>
    </row>
    <row r="2401" spans="1:2">
      <c r="A2401" s="1">
        <f>-10.3182340036</f>
        <v>-10.318234003600001</v>
      </c>
      <c r="B2401">
        <v>-5.2108917936000001</v>
      </c>
    </row>
    <row r="2402" spans="1:2">
      <c r="A2402" s="1">
        <f>-11.9618027656</f>
        <v>-11.9618027656</v>
      </c>
      <c r="B2402">
        <v>-5.1814794187000004</v>
      </c>
    </row>
    <row r="2403" spans="1:2">
      <c r="A2403" s="1">
        <f>-12.4574817716</f>
        <v>-12.457481771599999</v>
      </c>
      <c r="B2403">
        <v>-4.9153826690000004</v>
      </c>
    </row>
    <row r="2404" spans="1:2">
      <c r="A2404" s="1">
        <v>1.7844738121999999</v>
      </c>
      <c r="B2404">
        <v>-10.020245087799999</v>
      </c>
    </row>
    <row r="2405" spans="1:2">
      <c r="A2405" s="1">
        <v>3.7635310734999998</v>
      </c>
      <c r="B2405">
        <v>2.5812719180000001</v>
      </c>
    </row>
    <row r="2406" spans="1:2">
      <c r="A2406" s="1">
        <v>3.1915499661000002</v>
      </c>
      <c r="B2406">
        <v>-8.9889206488000006</v>
      </c>
    </row>
    <row r="2407" spans="1:2">
      <c r="A2407" s="1">
        <v>2.3465306873</v>
      </c>
      <c r="B2407">
        <v>-8.3004667490999999</v>
      </c>
    </row>
    <row r="2408" spans="1:2">
      <c r="A2408" s="1">
        <v>3.4738694051999999</v>
      </c>
      <c r="B2408">
        <v>3.0381466488000002</v>
      </c>
    </row>
    <row r="2409" spans="1:2">
      <c r="A2409" s="1">
        <v>2.6376488146999999</v>
      </c>
      <c r="B2409">
        <v>-8.5579109761000005</v>
      </c>
    </row>
    <row r="2410" spans="1:2">
      <c r="A2410" s="1">
        <v>3.4304528055999999</v>
      </c>
      <c r="B2410">
        <v>2.8803110337</v>
      </c>
    </row>
    <row r="2411" spans="1:2">
      <c r="A2411" s="1">
        <v>1.3834645189000001</v>
      </c>
      <c r="B2411">
        <v>-10.0391103063</v>
      </c>
    </row>
    <row r="2412" spans="1:2">
      <c r="A2412" s="1">
        <f>-10.1888686471</f>
        <v>-10.1888686471</v>
      </c>
      <c r="B2412">
        <v>-6.8260664477999997</v>
      </c>
    </row>
    <row r="2413" spans="1:2">
      <c r="A2413" s="1">
        <v>3.6179327807999999</v>
      </c>
      <c r="B2413">
        <v>3.7972343102999999</v>
      </c>
    </row>
    <row r="2414" spans="1:2">
      <c r="A2414" s="1">
        <v>1.3309346123000001</v>
      </c>
      <c r="B2414">
        <v>3.7109595390000001</v>
      </c>
    </row>
    <row r="2415" spans="1:2">
      <c r="A2415" s="1">
        <v>0.5865899456</v>
      </c>
      <c r="B2415">
        <v>-8.9613047577000007</v>
      </c>
    </row>
    <row r="2416" spans="1:2">
      <c r="A2416" s="1">
        <f>-11.0909828851</f>
        <v>-11.090982885100001</v>
      </c>
      <c r="B2416">
        <v>-6.2352573430999998</v>
      </c>
    </row>
    <row r="2417" spans="1:2">
      <c r="A2417" s="1">
        <v>4.1457185293999999</v>
      </c>
      <c r="B2417">
        <v>4.3502623381000003</v>
      </c>
    </row>
    <row r="2418" spans="1:2">
      <c r="A2418" s="1">
        <v>2.9347463005000001</v>
      </c>
      <c r="B2418">
        <v>-6.8085077634999998</v>
      </c>
    </row>
    <row r="2419" spans="1:2">
      <c r="A2419" s="1">
        <f>-10.0851043432</f>
        <v>-10.085104343199999</v>
      </c>
      <c r="B2419">
        <v>-5.1266433037999999</v>
      </c>
    </row>
    <row r="2420" spans="1:2">
      <c r="A2420" s="1">
        <f>-10.7006361602</f>
        <v>-10.7006361602</v>
      </c>
      <c r="B2420">
        <v>-5.0367072946000002</v>
      </c>
    </row>
    <row r="2421" spans="1:2">
      <c r="A2421" s="1">
        <v>0.96928358240000001</v>
      </c>
      <c r="B2421">
        <v>-10.6711681057</v>
      </c>
    </row>
    <row r="2422" spans="1:2">
      <c r="A2422" s="1">
        <v>4.6220847428000003</v>
      </c>
      <c r="B2422">
        <v>3.3378284089000001</v>
      </c>
    </row>
    <row r="2423" spans="1:2">
      <c r="A2423" s="1">
        <f>-10.1670530442</f>
        <v>-10.167053044199999</v>
      </c>
      <c r="B2423">
        <v>-3.5578157699999999</v>
      </c>
    </row>
    <row r="2424" spans="1:2">
      <c r="A2424" s="1">
        <v>3.8030752244000001</v>
      </c>
      <c r="B2424">
        <v>-9.7219886741000003</v>
      </c>
    </row>
    <row r="2425" spans="1:2">
      <c r="A2425" s="1">
        <f>-10.831554617</f>
        <v>-10.831554617</v>
      </c>
      <c r="B2425">
        <v>-5.6939115885999998</v>
      </c>
    </row>
    <row r="2426" spans="1:2">
      <c r="A2426" s="1">
        <v>4.6138103664000001</v>
      </c>
      <c r="B2426">
        <v>0.90701553010000002</v>
      </c>
    </row>
    <row r="2427" spans="1:2">
      <c r="A2427" s="1">
        <f>-10.7774232455</f>
        <v>-10.7774232455</v>
      </c>
      <c r="B2427">
        <v>-3.8968771277999998</v>
      </c>
    </row>
    <row r="2428" spans="1:2">
      <c r="A2428" s="1">
        <f>-10.0475928684</f>
        <v>-10.047592868400001</v>
      </c>
      <c r="B2428">
        <v>-3.7603974485</v>
      </c>
    </row>
    <row r="2429" spans="1:2">
      <c r="A2429" s="1">
        <f>-10.858908622</f>
        <v>-10.858908622</v>
      </c>
      <c r="B2429">
        <v>-4.0100858084000004</v>
      </c>
    </row>
    <row r="2430" spans="1:2">
      <c r="A2430" s="1">
        <v>1.3166247056</v>
      </c>
      <c r="B2430">
        <v>-10.2109824571</v>
      </c>
    </row>
    <row r="2431" spans="1:2">
      <c r="A2431" s="1">
        <v>3.3369606002999999</v>
      </c>
      <c r="B2431">
        <v>-9.8065728341000007</v>
      </c>
    </row>
    <row r="2432" spans="1:2">
      <c r="A2432" s="1">
        <v>2.9237844501999999</v>
      </c>
      <c r="B2432">
        <v>4.3777101304999997</v>
      </c>
    </row>
    <row r="2433" spans="1:2">
      <c r="A2433" s="1">
        <v>1.0690173446</v>
      </c>
      <c r="B2433">
        <v>-10.301419021899999</v>
      </c>
    </row>
    <row r="2434" spans="1:2">
      <c r="A2434" s="1">
        <v>2.4774723508999998</v>
      </c>
      <c r="B2434">
        <v>2.4041945432</v>
      </c>
    </row>
    <row r="2435" spans="1:2">
      <c r="A2435" s="1">
        <f>-11.0774913384</f>
        <v>-11.0774913384</v>
      </c>
      <c r="B2435">
        <v>-5.1099765929999998</v>
      </c>
    </row>
    <row r="2436" spans="1:2">
      <c r="A2436" s="1">
        <f>-9.443016353</f>
        <v>-9.4430163530000009</v>
      </c>
      <c r="B2436">
        <v>-4.7102094602999998</v>
      </c>
    </row>
    <row r="2437" spans="1:2">
      <c r="A2437" s="1">
        <f>-11.1947065159</f>
        <v>-11.1947065159</v>
      </c>
      <c r="B2437">
        <v>-5.8668652215000003</v>
      </c>
    </row>
    <row r="2438" spans="1:2">
      <c r="A2438" s="1">
        <v>2.1397620600999998</v>
      </c>
      <c r="B2438">
        <v>-9.3067347609999995</v>
      </c>
    </row>
    <row r="2439" spans="1:2">
      <c r="A2439" s="1">
        <v>1.4184957477</v>
      </c>
      <c r="B2439">
        <v>-8.8657823936</v>
      </c>
    </row>
    <row r="2440" spans="1:2">
      <c r="A2440" s="1">
        <v>5.4524767673000003</v>
      </c>
      <c r="B2440">
        <v>3.7960996277999999</v>
      </c>
    </row>
    <row r="2441" spans="1:2">
      <c r="A2441" s="1">
        <v>2.9275715269</v>
      </c>
      <c r="B2441">
        <v>-11.4730510668</v>
      </c>
    </row>
    <row r="2442" spans="1:2">
      <c r="A2442" s="1">
        <f>-9.5127111095</f>
        <v>-9.5127111094999997</v>
      </c>
      <c r="B2442">
        <v>-4.0695217670000003</v>
      </c>
    </row>
    <row r="2443" spans="1:2">
      <c r="A2443" s="1">
        <v>2.5340162524999998</v>
      </c>
      <c r="B2443">
        <v>-10.327583157099999</v>
      </c>
    </row>
    <row r="2444" spans="1:2">
      <c r="A2444" s="1">
        <f>-11.4031952368</f>
        <v>-11.4031952368</v>
      </c>
      <c r="B2444">
        <v>-6.0606579567000001</v>
      </c>
    </row>
    <row r="2445" spans="1:2">
      <c r="A2445" s="1">
        <f>-9.4907235103</f>
        <v>-9.4907235103000005</v>
      </c>
      <c r="B2445">
        <v>-6.9055586035000003</v>
      </c>
    </row>
    <row r="2446" spans="1:2">
      <c r="A2446" s="1">
        <f>-10.5261222284</f>
        <v>-10.5261222284</v>
      </c>
      <c r="B2446">
        <v>-5.4185581612</v>
      </c>
    </row>
    <row r="2447" spans="1:2">
      <c r="A2447" s="1">
        <f>-10.1172334305</f>
        <v>-10.117233430500001</v>
      </c>
      <c r="B2447">
        <v>-5.2603092857</v>
      </c>
    </row>
    <row r="2448" spans="1:2">
      <c r="A2448" s="1">
        <v>1.1917923491</v>
      </c>
      <c r="B2448">
        <v>-11.1468682459</v>
      </c>
    </row>
    <row r="2449" spans="1:2">
      <c r="A2449" s="1">
        <v>2.9324242357000001</v>
      </c>
      <c r="B2449">
        <v>-9.1762801377999992</v>
      </c>
    </row>
    <row r="2450" spans="1:2">
      <c r="A2450" s="1">
        <f>-11.1211156622</f>
        <v>-11.121115662199999</v>
      </c>
      <c r="B2450">
        <v>-4.8711110790000003</v>
      </c>
    </row>
    <row r="2451" spans="1:2">
      <c r="A2451" s="1">
        <v>3.0238015987</v>
      </c>
      <c r="B2451">
        <v>2.4103129069999998</v>
      </c>
    </row>
    <row r="2452" spans="1:2">
      <c r="A2452" s="1">
        <f>-10.8662166846</f>
        <v>-10.866216684599999</v>
      </c>
      <c r="B2452">
        <v>-4.8829920853999997</v>
      </c>
    </row>
    <row r="2453" spans="1:2">
      <c r="A2453" s="1">
        <v>3.3936930591999999</v>
      </c>
      <c r="B2453">
        <v>-10.0141865929</v>
      </c>
    </row>
    <row r="2454" spans="1:2">
      <c r="A2454" s="1">
        <f>-10.2545705591</f>
        <v>-10.254570559099999</v>
      </c>
      <c r="B2454">
        <v>-5.0466139705000002</v>
      </c>
    </row>
    <row r="2455" spans="1:2">
      <c r="A2455" s="1">
        <f>-11.4143386514</f>
        <v>-11.4143386514</v>
      </c>
      <c r="B2455">
        <v>-5.8239302866999996</v>
      </c>
    </row>
    <row r="2456" spans="1:2">
      <c r="A2456" s="1">
        <v>2.4175383103999999</v>
      </c>
      <c r="B2456">
        <v>-8.7420217643000004</v>
      </c>
    </row>
    <row r="2457" spans="1:2">
      <c r="A2457" s="1">
        <v>2.687364884</v>
      </c>
      <c r="B2457">
        <v>1.7296040806999999</v>
      </c>
    </row>
    <row r="2458" spans="1:2">
      <c r="A2458" s="1">
        <v>3.4617708374</v>
      </c>
      <c r="B2458">
        <v>-8.7841502867999992</v>
      </c>
    </row>
    <row r="2459" spans="1:2">
      <c r="A2459" s="1">
        <v>1.8610322564999999</v>
      </c>
      <c r="B2459">
        <v>-10.083787193299999</v>
      </c>
    </row>
    <row r="2460" spans="1:2">
      <c r="A2460" s="1">
        <v>3.0402978303000001</v>
      </c>
      <c r="B2460">
        <v>4.6921008195000002</v>
      </c>
    </row>
    <row r="2461" spans="1:2">
      <c r="A2461" s="1">
        <v>3.2439089750000001</v>
      </c>
      <c r="B2461">
        <v>-9.6073916695000001</v>
      </c>
    </row>
    <row r="2462" spans="1:2">
      <c r="A2462" s="1">
        <f>-10.4178713886</f>
        <v>-10.4178713886</v>
      </c>
      <c r="B2462">
        <v>-2.3414966423000001</v>
      </c>
    </row>
    <row r="2463" spans="1:2">
      <c r="A2463" s="1">
        <v>3.1414258783000002</v>
      </c>
      <c r="B2463">
        <v>4.5032253200000003</v>
      </c>
    </row>
    <row r="2464" spans="1:2">
      <c r="A2464" s="1">
        <v>1.3210490035</v>
      </c>
      <c r="B2464">
        <v>-8.6903491551999998</v>
      </c>
    </row>
    <row r="2465" spans="1:2">
      <c r="A2465" s="1">
        <v>4.3252580164000003</v>
      </c>
      <c r="B2465">
        <v>-9.3040987222999991</v>
      </c>
    </row>
    <row r="2466" spans="1:2">
      <c r="A2466" s="1">
        <v>2.8488774117000002</v>
      </c>
      <c r="B2466">
        <v>2.2677401311000001</v>
      </c>
    </row>
    <row r="2467" spans="1:2">
      <c r="A2467" s="1">
        <v>3.0215546052</v>
      </c>
      <c r="B2467">
        <v>-6.4063438529000001</v>
      </c>
    </row>
    <row r="2468" spans="1:2">
      <c r="A2468" s="1">
        <v>5.8416114676999999</v>
      </c>
      <c r="B2468">
        <v>3.4746668207</v>
      </c>
    </row>
    <row r="2469" spans="1:2">
      <c r="A2469" s="1">
        <v>2.0372853343999999</v>
      </c>
      <c r="B2469">
        <v>-10.141263926900001</v>
      </c>
    </row>
    <row r="2470" spans="1:2">
      <c r="A2470" s="1">
        <v>3.5267946391999998</v>
      </c>
      <c r="B2470">
        <v>2.5684398262000001</v>
      </c>
    </row>
    <row r="2471" spans="1:2">
      <c r="A2471" s="1">
        <v>2.1219987303000001</v>
      </c>
      <c r="B2471">
        <v>-7.9626130915999997</v>
      </c>
    </row>
    <row r="2472" spans="1:2">
      <c r="A2472" s="1">
        <v>5.3827234408000004</v>
      </c>
      <c r="B2472">
        <v>1.0483350025</v>
      </c>
    </row>
    <row r="2473" spans="1:2">
      <c r="A2473" s="1">
        <v>2.1207198250000001</v>
      </c>
      <c r="B2473">
        <v>-8.7837560852000003</v>
      </c>
    </row>
    <row r="2474" spans="1:2">
      <c r="A2474" s="1">
        <v>2.4497753019999999</v>
      </c>
      <c r="B2474">
        <v>-9.0051819362999996</v>
      </c>
    </row>
    <row r="2475" spans="1:2">
      <c r="A2475" s="1">
        <v>2.7164391698000001</v>
      </c>
      <c r="B2475">
        <v>3.8768163162999998</v>
      </c>
    </row>
    <row r="2476" spans="1:2">
      <c r="A2476" s="1">
        <v>3.7741614572</v>
      </c>
      <c r="B2476">
        <v>3.4448433888999999</v>
      </c>
    </row>
    <row r="2477" spans="1:2">
      <c r="A2477" s="1">
        <v>3.9978299980999998</v>
      </c>
      <c r="B2477">
        <v>1.2192349733000001</v>
      </c>
    </row>
    <row r="2478" spans="1:2">
      <c r="A2478" s="1">
        <f>-8.9426881743</f>
        <v>-8.9426881743000006</v>
      </c>
      <c r="B2478">
        <v>-3.9867957305999999</v>
      </c>
    </row>
    <row r="2479" spans="1:2">
      <c r="A2479" s="1">
        <v>2.4071833530000002</v>
      </c>
      <c r="B2479">
        <v>-9.6076992301999997</v>
      </c>
    </row>
    <row r="2480" spans="1:2">
      <c r="A2480" s="1">
        <v>3.5933545454</v>
      </c>
      <c r="B2480">
        <v>3.3737459436999999</v>
      </c>
    </row>
    <row r="2481" spans="1:2">
      <c r="A2481" s="1">
        <v>3.0978500124999999</v>
      </c>
      <c r="B2481">
        <v>-10.8463884576</v>
      </c>
    </row>
    <row r="2482" spans="1:2">
      <c r="A2482" s="1">
        <v>2.8488584838</v>
      </c>
      <c r="B2482">
        <v>-9.9658844358999996</v>
      </c>
    </row>
    <row r="2483" spans="1:2">
      <c r="A2483" s="1">
        <f>-11.1971073612</f>
        <v>-11.1971073612</v>
      </c>
      <c r="B2483">
        <v>-5.4455607786</v>
      </c>
    </row>
    <row r="2484" spans="1:2">
      <c r="A2484" s="1">
        <v>4.6429041323</v>
      </c>
      <c r="B2484">
        <v>3.1533922998000001</v>
      </c>
    </row>
    <row r="2485" spans="1:2">
      <c r="A2485" s="1">
        <f>-10.7554840068</f>
        <v>-10.7554840068</v>
      </c>
      <c r="B2485">
        <v>-3.0487480617</v>
      </c>
    </row>
    <row r="2486" spans="1:2">
      <c r="A2486" s="1">
        <f>-11.0764334537</f>
        <v>-11.0764334537</v>
      </c>
      <c r="B2486">
        <v>-4.1828142254999996</v>
      </c>
    </row>
    <row r="2487" spans="1:2">
      <c r="A2487" s="1">
        <v>4.0690188572999997</v>
      </c>
      <c r="B2487">
        <v>3.2218959739000002</v>
      </c>
    </row>
    <row r="2488" spans="1:2">
      <c r="A2488" s="1">
        <f>-10.9174711003</f>
        <v>-10.9174711003</v>
      </c>
      <c r="B2488">
        <v>-4.1065829390999999</v>
      </c>
    </row>
    <row r="2489" spans="1:2">
      <c r="A2489" s="1">
        <f>-8.0488166407</f>
        <v>-8.0488166407000001</v>
      </c>
      <c r="B2489">
        <v>-4.9220018653000004</v>
      </c>
    </row>
    <row r="2490" spans="1:2">
      <c r="A2490" s="1">
        <f>-10.5642582871</f>
        <v>-10.564258287099999</v>
      </c>
      <c r="B2490">
        <v>-5.6713887658999997</v>
      </c>
    </row>
    <row r="2491" spans="1:2">
      <c r="A2491" s="1">
        <f>-10.2258682191</f>
        <v>-10.225868219100001</v>
      </c>
      <c r="B2491">
        <v>-4.2166630955000004</v>
      </c>
    </row>
    <row r="2492" spans="1:2">
      <c r="A2492" s="1">
        <v>3.3341122057999999</v>
      </c>
      <c r="B2492">
        <v>-7.9926487417000001</v>
      </c>
    </row>
    <row r="2493" spans="1:2">
      <c r="A2493" s="1">
        <v>2.1010251539999998</v>
      </c>
      <c r="B2493">
        <v>-8.6616602266000005</v>
      </c>
    </row>
    <row r="2494" spans="1:2">
      <c r="A2494" s="1">
        <f>-11.2843492188</f>
        <v>-11.284349218799999</v>
      </c>
      <c r="B2494">
        <v>-4.0562584356000002</v>
      </c>
    </row>
    <row r="2495" spans="1:2">
      <c r="A2495" s="1">
        <v>4.1129571353000003</v>
      </c>
      <c r="B2495">
        <v>2.8854795542999998</v>
      </c>
    </row>
    <row r="2496" spans="1:2">
      <c r="A2496" s="1">
        <v>0.94655965070000003</v>
      </c>
      <c r="B2496">
        <v>-10.6324169295</v>
      </c>
    </row>
    <row r="2497" spans="1:2">
      <c r="A2497" s="1">
        <v>3.8352323073000001</v>
      </c>
      <c r="B2497">
        <v>2.6542437182</v>
      </c>
    </row>
    <row r="2498" spans="1:2">
      <c r="A2498" s="1">
        <f>-10.7365429176</f>
        <v>-10.7365429176</v>
      </c>
      <c r="B2498">
        <v>-3.6533795998</v>
      </c>
    </row>
    <row r="2499" spans="1:2">
      <c r="A2499" s="1">
        <v>2.9372263865999999</v>
      </c>
      <c r="B2499">
        <v>1.8532282908</v>
      </c>
    </row>
    <row r="2500" spans="1:2">
      <c r="A2500" s="1">
        <v>0.91988407599999999</v>
      </c>
      <c r="B2500">
        <v>-9.968729884</v>
      </c>
    </row>
    <row r="2501" spans="1:2">
      <c r="A2501" s="1">
        <f>-10.5476958131</f>
        <v>-10.547695813100001</v>
      </c>
      <c r="B2501">
        <v>-4.132640973</v>
      </c>
    </row>
    <row r="2502" spans="1:2">
      <c r="A2502" s="1">
        <v>2.7204609674000002</v>
      </c>
      <c r="B2502">
        <v>-11.603521433899999</v>
      </c>
    </row>
    <row r="2503" spans="1:2">
      <c r="A2503" s="1">
        <f>-10.5906213343</f>
        <v>-10.5906213343</v>
      </c>
      <c r="B2503">
        <v>-5.2234090281999999</v>
      </c>
    </row>
    <row r="2504" spans="1:2">
      <c r="A2504" s="1">
        <v>1.0997154776</v>
      </c>
      <c r="B2504">
        <v>-7.7904047851999998</v>
      </c>
    </row>
    <row r="2505" spans="1:2">
      <c r="A2505" s="1">
        <v>2.6269747149999998</v>
      </c>
      <c r="B2505">
        <v>-9.3190492197000001</v>
      </c>
    </row>
    <row r="2506" spans="1:2">
      <c r="A2506" s="1">
        <f>-10.7289080265</f>
        <v>-10.728908026499999</v>
      </c>
      <c r="B2506">
        <v>-7.5787944226999997</v>
      </c>
    </row>
    <row r="2507" spans="1:2">
      <c r="A2507" s="1">
        <f>-8.9331941493</f>
        <v>-8.9331941493000002</v>
      </c>
      <c r="B2507">
        <v>-5.2583609449999997</v>
      </c>
    </row>
    <row r="2508" spans="1:2">
      <c r="A2508" s="1">
        <v>3.0017145580000002</v>
      </c>
      <c r="B2508">
        <v>2.4512660917</v>
      </c>
    </row>
    <row r="2509" spans="1:2">
      <c r="A2509" s="1">
        <f>-11.0151390865</f>
        <v>-11.0151390865</v>
      </c>
      <c r="B2509">
        <v>-5.6070554323000001</v>
      </c>
    </row>
    <row r="2510" spans="1:2">
      <c r="A2510" s="1">
        <v>1.3411148072000001</v>
      </c>
      <c r="B2510">
        <v>-8.8643658323000007</v>
      </c>
    </row>
    <row r="2511" spans="1:2">
      <c r="A2511" s="1">
        <v>2.0891573234999998</v>
      </c>
      <c r="B2511">
        <v>-10.0530713754</v>
      </c>
    </row>
    <row r="2512" spans="1:2">
      <c r="A2512" s="1">
        <v>4.1691858577999996</v>
      </c>
      <c r="B2512">
        <v>3.2810520207999998</v>
      </c>
    </row>
    <row r="2513" spans="1:2">
      <c r="A2513" s="1">
        <v>4.9278476012999999</v>
      </c>
      <c r="B2513">
        <v>3.2465062986</v>
      </c>
    </row>
    <row r="2514" spans="1:2">
      <c r="A2514" s="1">
        <v>1.74675812</v>
      </c>
      <c r="B2514">
        <v>3.9814519342999999</v>
      </c>
    </row>
    <row r="2515" spans="1:2">
      <c r="A2515" s="1">
        <v>3.54461293</v>
      </c>
      <c r="B2515">
        <v>-10.4024918842</v>
      </c>
    </row>
    <row r="2516" spans="1:2">
      <c r="A2516" s="1">
        <f>-9.8489202179</f>
        <v>-9.8489202178999999</v>
      </c>
      <c r="B2516">
        <v>-4.7047377532999999</v>
      </c>
    </row>
    <row r="2517" spans="1:2">
      <c r="A2517" s="1">
        <v>2.0455238793000001</v>
      </c>
      <c r="B2517">
        <v>-9.0415169946000002</v>
      </c>
    </row>
    <row r="2518" spans="1:2">
      <c r="A2518" s="1">
        <v>2.3410564679000001</v>
      </c>
      <c r="B2518">
        <v>-10.215216916399999</v>
      </c>
    </row>
    <row r="2519" spans="1:2">
      <c r="A2519" s="1">
        <v>2.7614161311999998</v>
      </c>
      <c r="B2519">
        <v>-9.8553467430000001</v>
      </c>
    </row>
    <row r="2520" spans="1:2">
      <c r="A2520" s="1">
        <f>-10.8378228993</f>
        <v>-10.837822899300001</v>
      </c>
      <c r="B2520">
        <v>-4.4322233464999998</v>
      </c>
    </row>
    <row r="2521" spans="1:2">
      <c r="A2521" s="1">
        <v>4.4136097395</v>
      </c>
      <c r="B2521">
        <v>3.4726400387999998</v>
      </c>
    </row>
    <row r="2522" spans="1:2">
      <c r="A2522" s="1">
        <f>-9.3073078788</f>
        <v>-9.3073078787999997</v>
      </c>
      <c r="B2522">
        <v>-6.5508310354999999</v>
      </c>
    </row>
    <row r="2523" spans="1:2">
      <c r="A2523" s="1">
        <v>1.1314447552</v>
      </c>
      <c r="B2523">
        <v>-7.6056030472999998</v>
      </c>
    </row>
    <row r="2524" spans="1:2">
      <c r="A2524" s="1">
        <v>2.3116593007000001</v>
      </c>
      <c r="B2524">
        <v>2.8440832375</v>
      </c>
    </row>
    <row r="2525" spans="1:2">
      <c r="A2525" s="1">
        <v>4.1609035545999999</v>
      </c>
      <c r="B2525">
        <v>1.487689102</v>
      </c>
    </row>
    <row r="2526" spans="1:2">
      <c r="A2526" s="1">
        <v>1.9396496491999999</v>
      </c>
      <c r="B2526">
        <v>-7.8247112016000004</v>
      </c>
    </row>
    <row r="2527" spans="1:2">
      <c r="A2527" s="1">
        <f>-10.8820959878</f>
        <v>-10.8820959878</v>
      </c>
      <c r="B2527">
        <v>-6.1246670794</v>
      </c>
    </row>
    <row r="2528" spans="1:2">
      <c r="A2528" s="1">
        <f>-10.6870876376</f>
        <v>-10.687087637599999</v>
      </c>
      <c r="B2528">
        <v>-4.4806718833000003</v>
      </c>
    </row>
    <row r="2529" spans="1:2">
      <c r="A2529" s="1">
        <f>-10.492323684</f>
        <v>-10.492323684</v>
      </c>
      <c r="B2529">
        <v>-4.9586095406000004</v>
      </c>
    </row>
    <row r="2530" spans="1:2">
      <c r="A2530" s="1">
        <f>-10.6356179071</f>
        <v>-10.6356179071</v>
      </c>
      <c r="B2530">
        <v>-5.3361536333000004</v>
      </c>
    </row>
    <row r="2531" spans="1:2">
      <c r="A2531" s="1">
        <v>2.3317894718000001</v>
      </c>
      <c r="B2531">
        <v>-8.5795364812999999</v>
      </c>
    </row>
    <row r="2532" spans="1:2">
      <c r="A2532" s="1">
        <v>2.4297552366000001</v>
      </c>
      <c r="B2532">
        <v>-8.6726412899999996</v>
      </c>
    </row>
    <row r="2533" spans="1:2">
      <c r="A2533" s="1">
        <f>-11.439037528</f>
        <v>-11.439037528</v>
      </c>
      <c r="B2533">
        <v>-4.9159841236000004</v>
      </c>
    </row>
    <row r="2534" spans="1:2">
      <c r="A2534" s="1">
        <f>-10.6641175705</f>
        <v>-10.6641175705</v>
      </c>
      <c r="B2534">
        <v>-6.8403724175000002</v>
      </c>
    </row>
    <row r="2535" spans="1:2">
      <c r="A2535" s="1">
        <v>1.3830230695000001</v>
      </c>
      <c r="B2535">
        <v>-11.574674510099999</v>
      </c>
    </row>
    <row r="2536" spans="1:2">
      <c r="A2536" s="1">
        <f>-10.497512723</f>
        <v>-10.497512723</v>
      </c>
      <c r="B2536">
        <v>-6.6798107218</v>
      </c>
    </row>
    <row r="2537" spans="1:2">
      <c r="A2537" s="1">
        <v>2.9263031834</v>
      </c>
      <c r="B2537">
        <v>-9.756617576</v>
      </c>
    </row>
    <row r="2538" spans="1:2">
      <c r="A2538" s="1">
        <f>-10.1311464876</f>
        <v>-10.131146487600001</v>
      </c>
      <c r="B2538">
        <v>-5.2402328583999997</v>
      </c>
    </row>
    <row r="2539" spans="1:2">
      <c r="A2539" s="1">
        <v>2.7625708961000002</v>
      </c>
      <c r="B2539">
        <v>-8.4463070729999998</v>
      </c>
    </row>
    <row r="2540" spans="1:2">
      <c r="A2540" s="1">
        <v>2.4756059933999999</v>
      </c>
      <c r="B2540">
        <v>4.0131889305000001</v>
      </c>
    </row>
    <row r="2541" spans="1:2">
      <c r="A2541" s="1">
        <v>3.4209194695999998</v>
      </c>
      <c r="B2541">
        <v>-10.4621503998</v>
      </c>
    </row>
    <row r="2542" spans="1:2">
      <c r="A2542" s="1">
        <f>-11.9240976379</f>
        <v>-11.924097637899999</v>
      </c>
      <c r="B2542">
        <v>-4.1611709551000002</v>
      </c>
    </row>
    <row r="2543" spans="1:2">
      <c r="A2543" s="1">
        <f>-10.971888606</f>
        <v>-10.971888606</v>
      </c>
      <c r="B2543">
        <v>-5.7337991448999999</v>
      </c>
    </row>
    <row r="2544" spans="1:2">
      <c r="A2544" s="1">
        <v>4.5769813511999997</v>
      </c>
      <c r="B2544">
        <v>3.8510237383999999</v>
      </c>
    </row>
    <row r="2545" spans="1:2">
      <c r="A2545" s="1">
        <f>-9.7987732399</f>
        <v>-9.7987732398999992</v>
      </c>
      <c r="B2545">
        <v>-3.9382590578999999</v>
      </c>
    </row>
    <row r="2546" spans="1:2">
      <c r="A2546" s="1">
        <f>-10.9161699846</f>
        <v>-10.9161699846</v>
      </c>
      <c r="B2546">
        <v>-5.8023212207999997</v>
      </c>
    </row>
    <row r="2547" spans="1:2">
      <c r="A2547" s="1">
        <v>2.9971944416</v>
      </c>
      <c r="B2547">
        <v>2.1511975289</v>
      </c>
    </row>
    <row r="2548" spans="1:2">
      <c r="A2548" s="1">
        <v>2.7592000883000001</v>
      </c>
      <c r="B2548">
        <v>-9.5457593680000006</v>
      </c>
    </row>
    <row r="2549" spans="1:2">
      <c r="A2549" s="1">
        <v>1.8120521368</v>
      </c>
      <c r="B2549">
        <v>-8.1787148242000001</v>
      </c>
    </row>
    <row r="2550" spans="1:2">
      <c r="A2550" s="1">
        <v>2.7385155209000001</v>
      </c>
      <c r="B2550">
        <v>-8.5458713969000009</v>
      </c>
    </row>
    <row r="2551" spans="1:2">
      <c r="A2551" s="1">
        <f>-12.2210607672</f>
        <v>-12.221060767199999</v>
      </c>
      <c r="B2551">
        <v>-5.7818322181999999</v>
      </c>
    </row>
    <row r="2552" spans="1:2">
      <c r="A2552" s="1">
        <v>2.3078175223000001</v>
      </c>
      <c r="B2552">
        <v>4.1504824596000001</v>
      </c>
    </row>
    <row r="2553" spans="1:2">
      <c r="A2553" s="1">
        <v>5.8956822409000003</v>
      </c>
      <c r="B2553">
        <v>3.7999274833999999</v>
      </c>
    </row>
    <row r="2554" spans="1:2">
      <c r="A2554" s="1">
        <v>1.0612900042</v>
      </c>
      <c r="B2554">
        <v>-11.2538344749</v>
      </c>
    </row>
    <row r="2555" spans="1:2">
      <c r="A2555" s="1">
        <f>-11.527043872</f>
        <v>-11.527043872</v>
      </c>
      <c r="B2555">
        <v>-6.1237648676000003</v>
      </c>
    </row>
    <row r="2556" spans="1:2">
      <c r="A2556" s="1">
        <f>-10.6982607779</f>
        <v>-10.6982607779</v>
      </c>
      <c r="B2556">
        <v>-5.0883292467999999</v>
      </c>
    </row>
    <row r="2557" spans="1:2">
      <c r="A2557" s="1">
        <v>2.7267260522000001</v>
      </c>
      <c r="B2557">
        <v>-8.2147140761999999</v>
      </c>
    </row>
    <row r="2558" spans="1:2">
      <c r="A2558" s="1">
        <v>3.4467552313000001</v>
      </c>
      <c r="B2558">
        <v>-7.4606177872000004</v>
      </c>
    </row>
    <row r="2559" spans="1:2">
      <c r="A2559" s="1">
        <f>-12.0453267367</f>
        <v>-12.0453267367</v>
      </c>
      <c r="B2559">
        <v>-4.5903867737999997</v>
      </c>
    </row>
    <row r="2560" spans="1:2">
      <c r="A2560" s="1">
        <v>1.6933532078</v>
      </c>
      <c r="B2560">
        <v>-10.2196982488</v>
      </c>
    </row>
    <row r="2561" spans="1:2">
      <c r="A2561" s="1">
        <v>2.4356180489999999</v>
      </c>
      <c r="B2561">
        <v>3.4566262878999998</v>
      </c>
    </row>
    <row r="2562" spans="1:2">
      <c r="A2562" s="1">
        <v>1.1165496683</v>
      </c>
      <c r="B2562">
        <v>-10.2690048067</v>
      </c>
    </row>
    <row r="2563" spans="1:2">
      <c r="A2563" s="1">
        <v>2.414370152</v>
      </c>
      <c r="B2563">
        <v>2.5225383634999998</v>
      </c>
    </row>
    <row r="2564" spans="1:2">
      <c r="A2564" s="1">
        <f>-11.2172784301</f>
        <v>-11.2172784301</v>
      </c>
      <c r="B2564">
        <v>-4.6432484430000001</v>
      </c>
    </row>
    <row r="2565" spans="1:2">
      <c r="A2565" s="1">
        <v>2.5527770208999998</v>
      </c>
      <c r="B2565">
        <v>3.1396279157000002</v>
      </c>
    </row>
    <row r="2566" spans="1:2">
      <c r="A2566" s="1">
        <v>2.9408010696</v>
      </c>
      <c r="B2566">
        <v>1.9367978961000001</v>
      </c>
    </row>
    <row r="2567" spans="1:2">
      <c r="A2567" s="1">
        <f>-9.8656603136</f>
        <v>-9.8656603135999994</v>
      </c>
      <c r="B2567">
        <v>-3.4542629466000001</v>
      </c>
    </row>
    <row r="2568" spans="1:2">
      <c r="A2568" s="1">
        <v>2.8244441390000001</v>
      </c>
      <c r="B2568">
        <v>-11.153018017200001</v>
      </c>
    </row>
    <row r="2569" spans="1:2">
      <c r="A2569" s="1">
        <f>-9.9884865075</f>
        <v>-9.9884865074999993</v>
      </c>
      <c r="B2569">
        <v>-4.9172124497</v>
      </c>
    </row>
    <row r="2570" spans="1:2">
      <c r="A2570" s="1">
        <v>4.7599020501</v>
      </c>
      <c r="B2570">
        <v>4.5111673572999997</v>
      </c>
    </row>
    <row r="2571" spans="1:2">
      <c r="A2571" s="1">
        <v>1.5415272781</v>
      </c>
      <c r="B2571">
        <v>4.5900503345999999</v>
      </c>
    </row>
    <row r="2572" spans="1:2">
      <c r="A2572" s="1">
        <v>4.4070520284999999</v>
      </c>
      <c r="B2572">
        <v>3.2854661281999999</v>
      </c>
    </row>
    <row r="2573" spans="1:2">
      <c r="A2573" s="1">
        <v>4.4085239261</v>
      </c>
      <c r="B2573">
        <v>3.9785126470000001</v>
      </c>
    </row>
    <row r="2574" spans="1:2">
      <c r="A2574" s="1">
        <v>3.9357111958000002</v>
      </c>
      <c r="B2574">
        <v>2.5980769425000001</v>
      </c>
    </row>
    <row r="2575" spans="1:2">
      <c r="A2575" s="1">
        <v>1.5575305639000001</v>
      </c>
      <c r="B2575">
        <v>-8.5989514149000001</v>
      </c>
    </row>
    <row r="2576" spans="1:2">
      <c r="A2576" s="1">
        <f>-0.0596740782</f>
        <v>-5.9674078200000001E-2</v>
      </c>
      <c r="B2576">
        <v>-9.9255625878</v>
      </c>
    </row>
    <row r="2577" spans="1:2">
      <c r="A2577" s="1">
        <v>3.5135194218999999</v>
      </c>
      <c r="B2577">
        <v>2.2367259042000001</v>
      </c>
    </row>
    <row r="2578" spans="1:2">
      <c r="A2578" s="1">
        <v>3.1156721656999999</v>
      </c>
      <c r="B2578">
        <v>-8.8314717714000004</v>
      </c>
    </row>
    <row r="2579" spans="1:2">
      <c r="A2579" s="1">
        <v>3.3954272257999998</v>
      </c>
      <c r="B2579">
        <v>2.8381313281999998</v>
      </c>
    </row>
    <row r="2580" spans="1:2">
      <c r="A2580" s="1">
        <v>2.2821524015999999</v>
      </c>
      <c r="B2580">
        <v>4.7790589604999996</v>
      </c>
    </row>
    <row r="2581" spans="1:2">
      <c r="A2581" s="1">
        <f>-11.4704303659</f>
        <v>-11.4704303659</v>
      </c>
      <c r="B2581">
        <v>-4.3149931983999998</v>
      </c>
    </row>
    <row r="2582" spans="1:2">
      <c r="A2582" s="1">
        <f>-0.2278968241</f>
        <v>-0.22789682410000001</v>
      </c>
      <c r="B2582">
        <v>-8.8564551406999996</v>
      </c>
    </row>
    <row r="2583" spans="1:2">
      <c r="A2583" s="1">
        <f>-11.4811233097</f>
        <v>-11.481123309699999</v>
      </c>
      <c r="B2583">
        <v>-3.9207902696999999</v>
      </c>
    </row>
    <row r="2584" spans="1:2">
      <c r="A2584" s="1">
        <v>1.3090039616</v>
      </c>
      <c r="B2584">
        <v>4.5980844213000003</v>
      </c>
    </row>
    <row r="2585" spans="1:2">
      <c r="A2585" s="1">
        <v>2.4083637755999998</v>
      </c>
      <c r="B2585">
        <v>3.3061432571</v>
      </c>
    </row>
    <row r="2586" spans="1:2">
      <c r="A2586" s="1">
        <v>2.6299782784999999</v>
      </c>
      <c r="B2586">
        <v>-9.9254336320000007</v>
      </c>
    </row>
    <row r="2587" spans="1:2">
      <c r="A2587" s="1">
        <v>3.3368954257999999</v>
      </c>
      <c r="B2587">
        <v>2.2921722149999999</v>
      </c>
    </row>
    <row r="2588" spans="1:2">
      <c r="A2588" s="1">
        <v>2.7071365325999999</v>
      </c>
      <c r="B2588">
        <v>3.4783702536000001</v>
      </c>
    </row>
    <row r="2589" spans="1:2">
      <c r="A2589" s="1">
        <v>2.4844316942</v>
      </c>
      <c r="B2589">
        <v>-9.9748864385000005</v>
      </c>
    </row>
    <row r="2590" spans="1:2">
      <c r="A2590" s="1">
        <v>2.4662924665000001</v>
      </c>
      <c r="B2590">
        <v>-9.0201059604000005</v>
      </c>
    </row>
    <row r="2591" spans="1:2">
      <c r="A2591" s="1">
        <f>-9.2544267916</f>
        <v>-9.2544267916000003</v>
      </c>
      <c r="B2591">
        <v>-4.1245377678999997</v>
      </c>
    </row>
    <row r="2592" spans="1:2">
      <c r="A2592" s="1">
        <v>2.0191672455999998</v>
      </c>
      <c r="B2592">
        <v>3.5884592592</v>
      </c>
    </row>
    <row r="2593" spans="1:2">
      <c r="A2593" s="1">
        <v>3.631106275</v>
      </c>
      <c r="B2593">
        <v>1.9637963395</v>
      </c>
    </row>
    <row r="2594" spans="1:2">
      <c r="A2594" s="1">
        <v>4.6139512071000004</v>
      </c>
      <c r="B2594">
        <v>3.7739893550999999</v>
      </c>
    </row>
    <row r="2595" spans="1:2">
      <c r="A2595" s="1">
        <f>-9.5139326357</f>
        <v>-9.5139326356999998</v>
      </c>
      <c r="B2595">
        <v>-4.4505554323999998</v>
      </c>
    </row>
    <row r="2596" spans="1:2">
      <c r="A2596" s="1">
        <v>2.4403430779000002</v>
      </c>
      <c r="B2596">
        <v>-8.8768616811999994</v>
      </c>
    </row>
    <row r="2597" spans="1:2">
      <c r="A2597" s="1">
        <v>3.42348673</v>
      </c>
      <c r="B2597">
        <v>-8.3370922413000006</v>
      </c>
    </row>
    <row r="2598" spans="1:2">
      <c r="A2598" s="1">
        <v>3.6998157812999999</v>
      </c>
      <c r="B2598">
        <v>2.3240875706000002</v>
      </c>
    </row>
    <row r="2599" spans="1:2">
      <c r="A2599" s="1">
        <v>1.4740729242999999</v>
      </c>
      <c r="B2599">
        <v>-10.162089050200001</v>
      </c>
    </row>
    <row r="2600" spans="1:2">
      <c r="A2600" s="1">
        <f>-11.2712277798</f>
        <v>-11.2712277798</v>
      </c>
      <c r="B2600">
        <v>-6.4116002047</v>
      </c>
    </row>
    <row r="2601" spans="1:2">
      <c r="A2601" s="1">
        <v>0.6705169004</v>
      </c>
      <c r="B2601">
        <v>-9.0318491628000004</v>
      </c>
    </row>
    <row r="2602" spans="1:2">
      <c r="A2602" s="1">
        <v>2.1781510029</v>
      </c>
      <c r="B2602">
        <v>2.5859463922999999</v>
      </c>
    </row>
    <row r="2603" spans="1:2">
      <c r="A2603" s="1">
        <v>0.65192422419999996</v>
      </c>
      <c r="B2603">
        <v>-11.450398480900001</v>
      </c>
    </row>
    <row r="2604" spans="1:2">
      <c r="A2604" s="1">
        <f>-12.3089095523</f>
        <v>-12.308909552299999</v>
      </c>
      <c r="B2604">
        <v>-5.4761917001000002</v>
      </c>
    </row>
    <row r="2605" spans="1:2">
      <c r="A2605" s="1">
        <v>1.7985930213000001</v>
      </c>
      <c r="B2605">
        <v>-8.1889929262999992</v>
      </c>
    </row>
    <row r="2606" spans="1:2">
      <c r="A2606" s="1">
        <v>2.7128955480000001</v>
      </c>
      <c r="B2606">
        <v>-9.2738482531000006</v>
      </c>
    </row>
    <row r="2607" spans="1:2">
      <c r="A2607" s="1">
        <f>-9.8720640657</f>
        <v>-9.8720640657000001</v>
      </c>
      <c r="B2607">
        <v>-4.5229425121000002</v>
      </c>
    </row>
    <row r="2608" spans="1:2">
      <c r="A2608" s="1">
        <f>-11.6303597236</f>
        <v>-11.6303597236</v>
      </c>
      <c r="B2608">
        <v>-4.8125365725</v>
      </c>
    </row>
    <row r="2609" spans="1:2">
      <c r="A2609" s="1">
        <v>0.9382503284</v>
      </c>
      <c r="B2609">
        <v>-10.3200055941</v>
      </c>
    </row>
    <row r="2610" spans="1:2">
      <c r="A2610" s="1">
        <v>1.5805948412999999</v>
      </c>
      <c r="B2610">
        <v>-8.9452180152</v>
      </c>
    </row>
    <row r="2611" spans="1:2">
      <c r="A2611" s="1">
        <f>-9.1572636009</f>
        <v>-9.1572636009000004</v>
      </c>
      <c r="B2611">
        <v>-5.459795562</v>
      </c>
    </row>
    <row r="2612" spans="1:2">
      <c r="A2612" s="1">
        <f>-10.0724848609</f>
        <v>-10.0724848609</v>
      </c>
      <c r="B2612">
        <v>-4.6831036855999999</v>
      </c>
    </row>
    <row r="2613" spans="1:2">
      <c r="A2613" s="1">
        <v>3.148212853</v>
      </c>
      <c r="B2613">
        <v>2.7477683628</v>
      </c>
    </row>
    <row r="2614" spans="1:2">
      <c r="A2614" s="1">
        <f>-8.7669890794</f>
        <v>-8.7669890794000001</v>
      </c>
      <c r="B2614">
        <v>-5.6690807156999998</v>
      </c>
    </row>
    <row r="2615" spans="1:2">
      <c r="A2615" s="1">
        <f>-9.3733981267</f>
        <v>-9.3733981266999997</v>
      </c>
      <c r="B2615">
        <v>-5.5493621756999998</v>
      </c>
    </row>
    <row r="2616" spans="1:2">
      <c r="A2616" s="1">
        <v>5.0406156438999998</v>
      </c>
      <c r="B2616">
        <v>4.8036874999999997</v>
      </c>
    </row>
    <row r="2617" spans="1:2">
      <c r="A2617" s="1">
        <v>2.5025669715999999</v>
      </c>
      <c r="B2617">
        <v>3.2405492959000002</v>
      </c>
    </row>
    <row r="2618" spans="1:2">
      <c r="A2618" s="1">
        <f>-10.7022316572</f>
        <v>-10.7022316572</v>
      </c>
      <c r="B2618">
        <v>-5.8673821402000002</v>
      </c>
    </row>
    <row r="2619" spans="1:2">
      <c r="A2619" s="1">
        <v>2.7022958767</v>
      </c>
      <c r="B2619">
        <v>-10.227760838</v>
      </c>
    </row>
    <row r="2620" spans="1:2">
      <c r="A2620" s="1">
        <v>3.2875043163000002</v>
      </c>
      <c r="B2620">
        <v>1.2052389633</v>
      </c>
    </row>
    <row r="2621" spans="1:2">
      <c r="A2621" s="1">
        <v>2.606858479</v>
      </c>
      <c r="B2621">
        <v>-7.7219459661999998</v>
      </c>
    </row>
    <row r="2622" spans="1:2">
      <c r="A2622" s="1">
        <v>5.3846636379000001</v>
      </c>
      <c r="B2622">
        <v>1.2791753184000001</v>
      </c>
    </row>
    <row r="2623" spans="1:2">
      <c r="A2623" s="1">
        <v>1.7789178403999999</v>
      </c>
      <c r="B2623">
        <v>-10.538105116100001</v>
      </c>
    </row>
    <row r="2624" spans="1:2">
      <c r="A2624" s="1">
        <f>-10.1899829319</f>
        <v>-10.189982931899999</v>
      </c>
      <c r="B2624">
        <v>-4.5823746971999997</v>
      </c>
    </row>
    <row r="2625" spans="1:2">
      <c r="A2625" s="1">
        <v>1.1810956042</v>
      </c>
      <c r="B2625">
        <v>-10.1959001709</v>
      </c>
    </row>
    <row r="2626" spans="1:2">
      <c r="A2626" s="1">
        <v>1.1555262715000001</v>
      </c>
      <c r="B2626">
        <v>-9.4799139766000007</v>
      </c>
    </row>
    <row r="2627" spans="1:2">
      <c r="A2627" s="1">
        <v>0.35284145309999998</v>
      </c>
      <c r="B2627">
        <v>-9.0591169140000005</v>
      </c>
    </row>
    <row r="2628" spans="1:2">
      <c r="A2628" s="1">
        <f>-12.1252405681</f>
        <v>-12.125240568100001</v>
      </c>
      <c r="B2628">
        <v>-4.8992321729999997</v>
      </c>
    </row>
    <row r="2629" spans="1:2">
      <c r="A2629" s="1">
        <f>-9.4447270582</f>
        <v>-9.4447270581999998</v>
      </c>
      <c r="B2629">
        <v>-5.0873177492000003</v>
      </c>
    </row>
    <row r="2630" spans="1:2">
      <c r="A2630" s="1">
        <v>2.8910081847</v>
      </c>
      <c r="B2630">
        <v>2.7322499329999999</v>
      </c>
    </row>
    <row r="2631" spans="1:2">
      <c r="A2631" s="1">
        <v>1.7082171706</v>
      </c>
      <c r="B2631">
        <v>-9.8501224200999999</v>
      </c>
    </row>
    <row r="2632" spans="1:2">
      <c r="A2632" s="1">
        <f>-9.9061290153</f>
        <v>-9.9061290152999995</v>
      </c>
      <c r="B2632">
        <v>-6.2015799277000001</v>
      </c>
    </row>
    <row r="2633" spans="1:2">
      <c r="A2633" s="1">
        <f>-11.0138381642</f>
        <v>-11.013838164199999</v>
      </c>
      <c r="B2633">
        <v>-6.1439512996000003</v>
      </c>
    </row>
    <row r="2634" spans="1:2">
      <c r="A2634" s="1">
        <v>3.4170616473000002</v>
      </c>
      <c r="B2634">
        <v>-9.7903331677000001</v>
      </c>
    </row>
    <row r="2635" spans="1:2">
      <c r="A2635" s="1">
        <v>2.9628681406999999</v>
      </c>
      <c r="B2635">
        <v>-7.5748201341000003</v>
      </c>
    </row>
    <row r="2636" spans="1:2">
      <c r="A2636" s="1">
        <v>1.4784018650999999</v>
      </c>
      <c r="B2636">
        <v>4.0253586674999999</v>
      </c>
    </row>
    <row r="2637" spans="1:2">
      <c r="A2637" s="1">
        <v>1.3571926415</v>
      </c>
      <c r="B2637">
        <v>2.1928441825</v>
      </c>
    </row>
    <row r="2638" spans="1:2">
      <c r="A2638" s="1">
        <v>2.0056476339999998</v>
      </c>
      <c r="B2638">
        <v>-10.2544830753</v>
      </c>
    </row>
    <row r="2639" spans="1:2">
      <c r="A2639" s="1">
        <v>3.4342906282999999</v>
      </c>
      <c r="B2639">
        <v>4.0425379271999997</v>
      </c>
    </row>
    <row r="2640" spans="1:2">
      <c r="A2640" s="1">
        <v>2.5554071388000001</v>
      </c>
      <c r="B2640">
        <v>0.78220307950000001</v>
      </c>
    </row>
    <row r="2641" spans="1:2">
      <c r="A2641" s="1">
        <v>1.5020826147999999</v>
      </c>
      <c r="B2641">
        <v>-9.0258215907999997</v>
      </c>
    </row>
    <row r="2642" spans="1:2">
      <c r="A2642" s="1">
        <f>-9.0391663191</f>
        <v>-9.0391663190999996</v>
      </c>
      <c r="B2642">
        <v>-4.2919509472000001</v>
      </c>
    </row>
    <row r="2643" spans="1:2">
      <c r="A2643" s="1">
        <f>-11.0430533733</f>
        <v>-11.043053373299999</v>
      </c>
      <c r="B2643">
        <v>-5.4927739006999996</v>
      </c>
    </row>
    <row r="2644" spans="1:2">
      <c r="A2644" s="1">
        <v>4.2846786526000002</v>
      </c>
      <c r="B2644">
        <v>3.3651590193000001</v>
      </c>
    </row>
    <row r="2645" spans="1:2">
      <c r="A2645" s="1">
        <f>-9.3724632351</f>
        <v>-9.3724632350999997</v>
      </c>
      <c r="B2645">
        <v>-6.1234462629999999</v>
      </c>
    </row>
    <row r="2646" spans="1:2">
      <c r="A2646" s="1">
        <f>-10.1133308351</f>
        <v>-10.113330835099999</v>
      </c>
      <c r="B2646">
        <v>-4.4715446153</v>
      </c>
    </row>
    <row r="2647" spans="1:2">
      <c r="A2647" s="1">
        <v>1.6812647065999999</v>
      </c>
      <c r="B2647">
        <v>-8.4248643525000002</v>
      </c>
    </row>
    <row r="2648" spans="1:2">
      <c r="A2648" s="1">
        <f>-0.0021509747</f>
        <v>-2.1509747000000002E-3</v>
      </c>
      <c r="B2648">
        <v>-10.162321196800001</v>
      </c>
    </row>
    <row r="2649" spans="1:2">
      <c r="A2649" s="1">
        <v>1.7744824495</v>
      </c>
      <c r="B2649">
        <v>2.1362993449999998</v>
      </c>
    </row>
    <row r="2650" spans="1:2">
      <c r="A2650" s="1">
        <v>2.6500863007</v>
      </c>
      <c r="B2650">
        <v>-7.5764121672</v>
      </c>
    </row>
    <row r="2651" spans="1:2">
      <c r="A2651" s="1">
        <v>1.8157669863000001</v>
      </c>
      <c r="B2651">
        <v>4.3653271718999997</v>
      </c>
    </row>
    <row r="2652" spans="1:2">
      <c r="A2652" s="1">
        <v>1.7179308853999999</v>
      </c>
      <c r="B2652">
        <v>-9.3117657143999999</v>
      </c>
    </row>
    <row r="2653" spans="1:2">
      <c r="A2653" s="1">
        <v>2.4212874026</v>
      </c>
      <c r="B2653">
        <v>4.1369887863999999</v>
      </c>
    </row>
    <row r="2654" spans="1:2">
      <c r="A2654" s="1">
        <v>2.0411184734000001</v>
      </c>
      <c r="B2654">
        <v>-8.4573386835999997</v>
      </c>
    </row>
    <row r="2655" spans="1:2">
      <c r="A2655" s="1">
        <v>2.4747726689</v>
      </c>
      <c r="B2655">
        <v>-9.1432047110999992</v>
      </c>
    </row>
    <row r="2656" spans="1:2">
      <c r="A2656" s="1">
        <f>-8.0482492217</f>
        <v>-8.0482492217000008</v>
      </c>
      <c r="B2656">
        <v>-5.0589638320999999</v>
      </c>
    </row>
    <row r="2657" spans="1:2">
      <c r="A2657" s="1">
        <v>3.2405022359000002</v>
      </c>
      <c r="B2657">
        <v>-8.8820697768999999</v>
      </c>
    </row>
    <row r="2658" spans="1:2">
      <c r="A2658" s="1">
        <f>-9.0925070789</f>
        <v>-9.0925070789000006</v>
      </c>
      <c r="B2658">
        <v>-5.4871905308000004</v>
      </c>
    </row>
    <row r="2659" spans="1:2">
      <c r="A2659" s="1">
        <v>2.1949748214999998</v>
      </c>
      <c r="B2659">
        <v>2.1647882471000002</v>
      </c>
    </row>
    <row r="2660" spans="1:2">
      <c r="A2660" s="1">
        <v>2.2339817236999999</v>
      </c>
      <c r="B2660">
        <v>2.9945755236</v>
      </c>
    </row>
    <row r="2661" spans="1:2">
      <c r="A2661" s="1">
        <v>2.5325437006999998</v>
      </c>
      <c r="B2661">
        <v>-10.8508064265</v>
      </c>
    </row>
    <row r="2662" spans="1:2">
      <c r="A2662" s="1">
        <f>-11.4314083785</f>
        <v>-11.4314083785</v>
      </c>
      <c r="B2662">
        <v>-4.9818984887999997</v>
      </c>
    </row>
    <row r="2663" spans="1:2">
      <c r="A2663" s="1">
        <f>-12.7385097445</f>
        <v>-12.7385097445</v>
      </c>
      <c r="B2663">
        <v>-4.5170527026</v>
      </c>
    </row>
    <row r="2664" spans="1:2">
      <c r="A2664" s="1">
        <v>1.9944363899999999</v>
      </c>
      <c r="B2664">
        <v>-8.9430412398999994</v>
      </c>
    </row>
    <row r="2665" spans="1:2">
      <c r="A2665" s="1">
        <f>-12.868189711</f>
        <v>-12.868189710999999</v>
      </c>
      <c r="B2665">
        <v>-5.4494948414</v>
      </c>
    </row>
    <row r="2666" spans="1:2">
      <c r="A2666" s="1">
        <v>3.6522921456000002</v>
      </c>
      <c r="B2666">
        <v>2.2513956204999999</v>
      </c>
    </row>
    <row r="2667" spans="1:2">
      <c r="A2667" s="1">
        <f>-12.8808553946</f>
        <v>-12.880855394599999</v>
      </c>
      <c r="B2667">
        <v>-4.6875490508000004</v>
      </c>
    </row>
    <row r="2668" spans="1:2">
      <c r="A2668" s="1">
        <v>3.8028216325000002</v>
      </c>
      <c r="B2668">
        <v>-7.9370974204999998</v>
      </c>
    </row>
    <row r="2669" spans="1:2">
      <c r="A2669" s="1">
        <v>2.0933839931999998</v>
      </c>
      <c r="B2669">
        <v>-9.8468260282000006</v>
      </c>
    </row>
    <row r="2670" spans="1:2">
      <c r="A2670" s="1">
        <v>4.4482864162000002</v>
      </c>
      <c r="B2670">
        <v>3.4282692063</v>
      </c>
    </row>
    <row r="2671" spans="1:2">
      <c r="A2671" s="1">
        <f>-9.8465845141</f>
        <v>-9.8465845140999999</v>
      </c>
      <c r="B2671">
        <v>-5.8606671242999999</v>
      </c>
    </row>
    <row r="2672" spans="1:2">
      <c r="A2672" s="1">
        <v>2.5163361163000002</v>
      </c>
      <c r="B2672">
        <v>-9.8180840019000009</v>
      </c>
    </row>
    <row r="2673" spans="1:2">
      <c r="A2673" s="1">
        <f>-9.3590163284</f>
        <v>-9.3590163283999992</v>
      </c>
      <c r="B2673">
        <v>-5.4840533463999996</v>
      </c>
    </row>
    <row r="2674" spans="1:2">
      <c r="A2674" s="1">
        <v>1.9568867380999999</v>
      </c>
      <c r="B2674">
        <v>-9.3568623705</v>
      </c>
    </row>
    <row r="2675" spans="1:2">
      <c r="A2675" s="1">
        <f>-9.7421704517</f>
        <v>-9.7421704516999998</v>
      </c>
      <c r="B2675">
        <v>-3.0276895339999998</v>
      </c>
    </row>
    <row r="2676" spans="1:2">
      <c r="A2676" s="1">
        <v>4.3617798239000001</v>
      </c>
      <c r="B2676">
        <v>2.3166481665999998</v>
      </c>
    </row>
    <row r="2677" spans="1:2">
      <c r="A2677" s="1">
        <f>-11.3446264441</f>
        <v>-11.344626444099999</v>
      </c>
      <c r="B2677">
        <v>-5.6698731350999996</v>
      </c>
    </row>
    <row r="2678" spans="1:2">
      <c r="A2678" s="1">
        <v>2.6643910952000001</v>
      </c>
      <c r="B2678">
        <v>1.5610966811</v>
      </c>
    </row>
    <row r="2679" spans="1:2">
      <c r="A2679" s="1">
        <f>-10.9728685874</f>
        <v>-10.972868587400001</v>
      </c>
      <c r="B2679">
        <v>-5.8313440793</v>
      </c>
    </row>
    <row r="2680" spans="1:2">
      <c r="A2680" s="1">
        <f>-11.5752525894</f>
        <v>-11.5752525894</v>
      </c>
      <c r="B2680">
        <v>-5.1242699786000001</v>
      </c>
    </row>
    <row r="2681" spans="1:2">
      <c r="A2681" s="1">
        <v>1.655958544</v>
      </c>
      <c r="B2681">
        <v>-9.0192364606000002</v>
      </c>
    </row>
    <row r="2682" spans="1:2">
      <c r="A2682" s="1">
        <v>1.892119541</v>
      </c>
      <c r="B2682">
        <v>-8.9168817414999992</v>
      </c>
    </row>
    <row r="2683" spans="1:2">
      <c r="A2683" s="1">
        <f>-11.7405287157</f>
        <v>-11.7405287157</v>
      </c>
      <c r="B2683">
        <v>-1.0410986762000001</v>
      </c>
    </row>
    <row r="2684" spans="1:2">
      <c r="A2684" s="1">
        <f>-10.535160608</f>
        <v>-10.535160608</v>
      </c>
      <c r="B2684">
        <v>-6.1323078964000004</v>
      </c>
    </row>
    <row r="2685" spans="1:2">
      <c r="A2685" s="1">
        <f>-10.2417624829</f>
        <v>-10.2417624829</v>
      </c>
      <c r="B2685">
        <v>-4.5313112341000004</v>
      </c>
    </row>
    <row r="2686" spans="1:2">
      <c r="A2686" s="1">
        <v>3.2225648399</v>
      </c>
      <c r="B2686">
        <v>2.8080118780999999</v>
      </c>
    </row>
    <row r="2687" spans="1:2">
      <c r="A2687" s="1">
        <v>2.2145379804999998</v>
      </c>
      <c r="B2687">
        <v>4.8283605539999996</v>
      </c>
    </row>
    <row r="2688" spans="1:2">
      <c r="A2688" s="1">
        <v>1.3608590032000001</v>
      </c>
      <c r="B2688">
        <v>-9.3499207036000005</v>
      </c>
    </row>
    <row r="2689" spans="1:2">
      <c r="A2689" s="1">
        <f>-11.1852713214</f>
        <v>-11.1852713214</v>
      </c>
      <c r="B2689">
        <v>-4.8079137229000004</v>
      </c>
    </row>
    <row r="2690" spans="1:2">
      <c r="A2690" s="1">
        <v>3.0895100866999998</v>
      </c>
      <c r="B2690">
        <v>4.8451510822000001</v>
      </c>
    </row>
    <row r="2691" spans="1:2">
      <c r="A2691" s="1">
        <v>1.6335095309000001</v>
      </c>
      <c r="B2691">
        <v>4.2365148193</v>
      </c>
    </row>
    <row r="2692" spans="1:2">
      <c r="A2692" s="1">
        <f>-12.8575343445</f>
        <v>-12.857534344499999</v>
      </c>
      <c r="B2692">
        <v>-4.1957302257000002</v>
      </c>
    </row>
    <row r="2693" spans="1:2">
      <c r="A2693" s="1">
        <v>3.7899060053000002</v>
      </c>
      <c r="B2693">
        <v>3.2444073045000001</v>
      </c>
    </row>
    <row r="2694" spans="1:2">
      <c r="A2694" s="1">
        <v>3.3316978095000001</v>
      </c>
      <c r="B2694">
        <v>-8.6059236627000004</v>
      </c>
    </row>
    <row r="2695" spans="1:2">
      <c r="A2695" s="1">
        <v>3.7425465681999999</v>
      </c>
      <c r="B2695">
        <v>-10.108565414999999</v>
      </c>
    </row>
    <row r="2696" spans="1:2">
      <c r="A2696" s="1">
        <v>5.6715805923999998</v>
      </c>
      <c r="B2696">
        <v>2.5213377173999998</v>
      </c>
    </row>
    <row r="2697" spans="1:2">
      <c r="A2697" s="1">
        <v>2.4674017385</v>
      </c>
      <c r="B2697">
        <v>-7.7694002501000003</v>
      </c>
    </row>
    <row r="2698" spans="1:2">
      <c r="A2698" s="1">
        <v>1.8274631785</v>
      </c>
      <c r="B2698">
        <v>-8.9611798809999996</v>
      </c>
    </row>
    <row r="2699" spans="1:2">
      <c r="A2699" s="1">
        <f>-9.7975718735</f>
        <v>-9.7975718735000008</v>
      </c>
      <c r="B2699">
        <v>-5.6818068705</v>
      </c>
    </row>
    <row r="2700" spans="1:2">
      <c r="A2700" s="1">
        <v>4.3728058907999996</v>
      </c>
      <c r="B2700">
        <v>-8.8047706248999997</v>
      </c>
    </row>
    <row r="2701" spans="1:2">
      <c r="A2701" s="1">
        <v>2.0083286903999999</v>
      </c>
      <c r="B2701">
        <v>-8.6891973850999999</v>
      </c>
    </row>
    <row r="2702" spans="1:2">
      <c r="A2702" s="1">
        <f>-10.940516463</f>
        <v>-10.940516463</v>
      </c>
      <c r="B2702">
        <v>-5.0793478906000002</v>
      </c>
    </row>
    <row r="2703" spans="1:2">
      <c r="A2703" s="1">
        <v>2.7347016029</v>
      </c>
      <c r="B2703">
        <v>3.9186790383000001</v>
      </c>
    </row>
    <row r="2704" spans="1:2">
      <c r="A2704" s="1">
        <f>-9.8979504509</f>
        <v>-9.8979504508999998</v>
      </c>
      <c r="B2704">
        <v>-5.5134710854</v>
      </c>
    </row>
    <row r="2705" spans="1:2">
      <c r="A2705" s="1">
        <f>-9.9653174733</f>
        <v>-9.9653174733000007</v>
      </c>
      <c r="B2705">
        <v>-5.0488827833999999</v>
      </c>
    </row>
    <row r="2706" spans="1:2">
      <c r="A2706" s="1">
        <f>-11.7501904676</f>
        <v>-11.7501904676</v>
      </c>
      <c r="B2706">
        <v>-5.5668546793999996</v>
      </c>
    </row>
    <row r="2707" spans="1:2">
      <c r="A2707" s="1">
        <v>2.1717470861999999</v>
      </c>
      <c r="B2707">
        <v>-9.4273332088000004</v>
      </c>
    </row>
    <row r="2708" spans="1:2">
      <c r="A2708" s="1">
        <f>-11.3830150242</f>
        <v>-11.383015024200001</v>
      </c>
      <c r="B2708">
        <v>-4.6826174680000001</v>
      </c>
    </row>
    <row r="2709" spans="1:2">
      <c r="A2709" s="1">
        <v>0.87075707499999999</v>
      </c>
      <c r="B2709">
        <v>-8.5013637987999999</v>
      </c>
    </row>
    <row r="2710" spans="1:2">
      <c r="A2710" s="1">
        <v>2.1436877937999999</v>
      </c>
      <c r="B2710">
        <v>3.0616536767999998</v>
      </c>
    </row>
    <row r="2711" spans="1:2">
      <c r="A2711" s="1">
        <f>-10.3301737515</f>
        <v>-10.3301737515</v>
      </c>
      <c r="B2711">
        <v>-4.4979705748000001</v>
      </c>
    </row>
    <row r="2712" spans="1:2">
      <c r="A2712" s="1">
        <f>-10.0000800542</f>
        <v>-10.0000800542</v>
      </c>
      <c r="B2712">
        <v>-4.1608200899999996</v>
      </c>
    </row>
    <row r="2713" spans="1:2">
      <c r="A2713" s="1">
        <f>-10.3299191969</f>
        <v>-10.329919196900001</v>
      </c>
      <c r="B2713">
        <v>-4.3162503753000001</v>
      </c>
    </row>
    <row r="2714" spans="1:2">
      <c r="A2714" s="1">
        <v>3.5382206588999998</v>
      </c>
      <c r="B2714">
        <v>1.9081577433000001</v>
      </c>
    </row>
    <row r="2715" spans="1:2">
      <c r="A2715" s="1">
        <v>1.1703538296</v>
      </c>
      <c r="B2715">
        <v>-10.232232595099999</v>
      </c>
    </row>
    <row r="2716" spans="1:2">
      <c r="A2716" s="1">
        <f>-9.1308195752</f>
        <v>-9.1308195752000003</v>
      </c>
      <c r="B2716">
        <v>-5.9396556884000002</v>
      </c>
    </row>
    <row r="2717" spans="1:2">
      <c r="A2717" s="1">
        <f>-13.0190716499</f>
        <v>-13.019071649900001</v>
      </c>
      <c r="B2717">
        <v>-4.8038644132000003</v>
      </c>
    </row>
    <row r="2718" spans="1:2">
      <c r="A2718" s="1">
        <v>3.3381547893999999</v>
      </c>
      <c r="B2718">
        <v>-9.8295775201000009</v>
      </c>
    </row>
    <row r="2719" spans="1:2">
      <c r="A2719" s="1">
        <v>1.02905245</v>
      </c>
      <c r="B2719">
        <v>-9.1532436456999999</v>
      </c>
    </row>
    <row r="2720" spans="1:2">
      <c r="A2720" s="1">
        <f>-10.9722943028</f>
        <v>-10.9722943028</v>
      </c>
      <c r="B2720">
        <v>-5.1394859990999997</v>
      </c>
    </row>
    <row r="2721" spans="1:2">
      <c r="A2721" s="1">
        <v>2.0692444010000002</v>
      </c>
      <c r="B2721">
        <v>2.6571705565000001</v>
      </c>
    </row>
    <row r="2722" spans="1:2">
      <c r="A2722" s="1">
        <v>3.2667033633</v>
      </c>
      <c r="B2722">
        <v>4.4191259747</v>
      </c>
    </row>
    <row r="2723" spans="1:2">
      <c r="A2723" s="1">
        <f>-10.5730070705</f>
        <v>-10.573007070499999</v>
      </c>
      <c r="B2723">
        <v>-6.4750256963000004</v>
      </c>
    </row>
    <row r="2724" spans="1:2">
      <c r="A2724" s="1">
        <f>-10.6026116079</f>
        <v>-10.6026116079</v>
      </c>
      <c r="B2724">
        <v>-4.1702309629999998</v>
      </c>
    </row>
    <row r="2725" spans="1:2">
      <c r="A2725" s="1">
        <f>-11.4424738469</f>
        <v>-11.4424738469</v>
      </c>
      <c r="B2725">
        <v>-5.4914873792999996</v>
      </c>
    </row>
    <row r="2726" spans="1:2">
      <c r="A2726" s="1">
        <v>2.6697659572000001</v>
      </c>
      <c r="B2726">
        <v>2.2069506904999998</v>
      </c>
    </row>
    <row r="2727" spans="1:2">
      <c r="A2727" s="1">
        <v>5.0438753287999996</v>
      </c>
      <c r="B2727">
        <v>2.4960182874000001</v>
      </c>
    </row>
    <row r="2728" spans="1:2">
      <c r="A2728" s="1">
        <f>-10.010654939</f>
        <v>-10.010654939</v>
      </c>
      <c r="B2728">
        <v>-4.3092067102999998</v>
      </c>
    </row>
    <row r="2729" spans="1:2">
      <c r="A2729" s="1">
        <v>4.8530387518999998</v>
      </c>
      <c r="B2729">
        <v>1.8854930005999999</v>
      </c>
    </row>
    <row r="2730" spans="1:2">
      <c r="A2730" s="1">
        <v>2.9082924077999999</v>
      </c>
      <c r="B2730">
        <v>4.1505238330000003</v>
      </c>
    </row>
    <row r="2731" spans="1:2">
      <c r="A2731" s="1">
        <v>2.3873343820000001</v>
      </c>
      <c r="B2731">
        <v>2.1552093708000002</v>
      </c>
    </row>
    <row r="2732" spans="1:2">
      <c r="A2732" s="1">
        <v>4.4521189537000003</v>
      </c>
      <c r="B2732">
        <v>3.2992398176000002</v>
      </c>
    </row>
    <row r="2733" spans="1:2">
      <c r="A2733" s="1">
        <f>-10.3197932844</f>
        <v>-10.319793284399999</v>
      </c>
      <c r="B2733">
        <v>-4.5906260554999996</v>
      </c>
    </row>
    <row r="2734" spans="1:2">
      <c r="A2734" s="1">
        <v>2.5486311239999999</v>
      </c>
      <c r="B2734">
        <v>3.3208725796</v>
      </c>
    </row>
    <row r="2735" spans="1:2">
      <c r="A2735" s="1">
        <v>3.5972799932999999</v>
      </c>
      <c r="B2735">
        <v>3.8759670824999999</v>
      </c>
    </row>
    <row r="2736" spans="1:2">
      <c r="A2736" s="1">
        <v>3.2996781201999998</v>
      </c>
      <c r="B2736">
        <v>-9.5265376105000001</v>
      </c>
    </row>
    <row r="2737" spans="1:2">
      <c r="A2737" s="1">
        <f>-10.8666685689</f>
        <v>-10.8666685689</v>
      </c>
      <c r="B2737">
        <v>-4.6984859899</v>
      </c>
    </row>
    <row r="2738" spans="1:2">
      <c r="A2738" s="1">
        <v>0.75051903720000002</v>
      </c>
      <c r="B2738">
        <v>-11.0544744396</v>
      </c>
    </row>
    <row r="2739" spans="1:2">
      <c r="A2739" s="1">
        <v>2.0714264736999999</v>
      </c>
      <c r="B2739">
        <v>-8.0351974418999994</v>
      </c>
    </row>
    <row r="2740" spans="1:2">
      <c r="A2740" s="1">
        <f>-10.0390510777</f>
        <v>-10.0390510777</v>
      </c>
      <c r="B2740">
        <v>-5.1649693884000003</v>
      </c>
    </row>
    <row r="2741" spans="1:2">
      <c r="A2741" s="1">
        <f>-10.1111551642</f>
        <v>-10.111155164199999</v>
      </c>
      <c r="B2741">
        <v>-3.8059739593000002</v>
      </c>
    </row>
    <row r="2742" spans="1:2">
      <c r="A2742" s="1">
        <v>3.2868203915</v>
      </c>
      <c r="B2742">
        <v>-9.5053382174000003</v>
      </c>
    </row>
    <row r="2743" spans="1:2">
      <c r="A2743" s="1">
        <f>-12.2545756038</f>
        <v>-12.254575603799999</v>
      </c>
      <c r="B2743">
        <v>-5.4783676472999998</v>
      </c>
    </row>
    <row r="2744" spans="1:2">
      <c r="A2744" s="1">
        <v>2.6974464449000002</v>
      </c>
      <c r="B2744">
        <v>3.4154541379999999</v>
      </c>
    </row>
    <row r="2745" spans="1:2">
      <c r="A2745" s="1">
        <f>-9.8148547054</f>
        <v>-9.8148547054000002</v>
      </c>
      <c r="B2745">
        <v>-5.9117062335000004</v>
      </c>
    </row>
    <row r="2746" spans="1:2">
      <c r="A2746" s="1">
        <v>2.8363385373000001</v>
      </c>
      <c r="B2746">
        <v>-9.6142074695000002</v>
      </c>
    </row>
    <row r="2747" spans="1:2">
      <c r="A2747" s="1">
        <v>3.1845761273000002</v>
      </c>
      <c r="B2747">
        <v>-8.4539734930999995</v>
      </c>
    </row>
    <row r="2748" spans="1:2">
      <c r="A2748" s="1">
        <v>1.6075826880999999</v>
      </c>
      <c r="B2748">
        <v>-9.0152367541</v>
      </c>
    </row>
    <row r="2749" spans="1:2">
      <c r="A2749" s="1">
        <v>2.7460975117999999</v>
      </c>
      <c r="B2749">
        <v>-8.9186986061999995</v>
      </c>
    </row>
    <row r="2750" spans="1:2">
      <c r="A2750" s="1">
        <v>2.6902273801000001</v>
      </c>
      <c r="B2750">
        <v>3.5996302176000001</v>
      </c>
    </row>
    <row r="2751" spans="1:2">
      <c r="A2751" s="1">
        <f>-10.67191191</f>
        <v>-10.67191191</v>
      </c>
      <c r="B2751">
        <v>-4.3027424421999996</v>
      </c>
    </row>
    <row r="2752" spans="1:2">
      <c r="A2752" s="1">
        <v>4.0685945285000003</v>
      </c>
      <c r="B2752">
        <v>4.6370936903000004</v>
      </c>
    </row>
    <row r="2753" spans="1:2">
      <c r="A2753" s="1">
        <v>4.6574653028000004</v>
      </c>
      <c r="B2753">
        <v>3.0971594896000001</v>
      </c>
    </row>
    <row r="2754" spans="1:2">
      <c r="A2754" s="1">
        <v>2.6335404433999998</v>
      </c>
      <c r="B2754">
        <v>3.4591454322000001</v>
      </c>
    </row>
    <row r="2755" spans="1:2">
      <c r="A2755" s="1">
        <v>2.3295272307000001</v>
      </c>
      <c r="B2755">
        <v>-6.8482865148999998</v>
      </c>
    </row>
    <row r="2756" spans="1:2">
      <c r="A2756" s="1">
        <f>-10.3474282302</f>
        <v>-10.3474282302</v>
      </c>
      <c r="B2756">
        <v>-3.9987177359000001</v>
      </c>
    </row>
    <row r="2757" spans="1:2">
      <c r="A2757" s="1">
        <v>3.0741173046000001</v>
      </c>
      <c r="B2757">
        <v>3.5073381642000001</v>
      </c>
    </row>
    <row r="2758" spans="1:2">
      <c r="A2758" s="1">
        <v>4.2536583882999999</v>
      </c>
      <c r="B2758">
        <v>3.8779658896</v>
      </c>
    </row>
    <row r="2759" spans="1:2">
      <c r="A2759" s="1">
        <f>-11.4369856719</f>
        <v>-11.4369856719</v>
      </c>
      <c r="B2759">
        <v>-4.1819895343000004</v>
      </c>
    </row>
    <row r="2760" spans="1:2">
      <c r="A2760" s="1">
        <v>5.1654519598000004</v>
      </c>
      <c r="B2760">
        <v>2.1164827510999999</v>
      </c>
    </row>
    <row r="2761" spans="1:2">
      <c r="A2761" s="1">
        <f>-10.8619845403</f>
        <v>-10.8619845403</v>
      </c>
      <c r="B2761">
        <v>-6.0224862435000004</v>
      </c>
    </row>
    <row r="2762" spans="1:2">
      <c r="A2762" s="1">
        <v>4.3487722284999997</v>
      </c>
      <c r="B2762">
        <v>2.4745236137000002</v>
      </c>
    </row>
    <row r="2763" spans="1:2">
      <c r="A2763" s="1">
        <f>-9.3300593343</f>
        <v>-9.3300593342999996</v>
      </c>
      <c r="B2763">
        <v>-3.8689279234999998</v>
      </c>
    </row>
    <row r="2764" spans="1:2">
      <c r="A2764" s="1">
        <v>3.5965234857000001</v>
      </c>
      <c r="B2764">
        <v>-9.3971352572000004</v>
      </c>
    </row>
    <row r="2765" spans="1:2">
      <c r="A2765" s="1">
        <f>-10.2276959019</f>
        <v>-10.227695901900001</v>
      </c>
      <c r="B2765">
        <v>-4.7197866603999996</v>
      </c>
    </row>
    <row r="2766" spans="1:2">
      <c r="A2766" s="1">
        <v>4.2641801373000003</v>
      </c>
      <c r="B2766">
        <v>2.6978199460000001</v>
      </c>
    </row>
    <row r="2767" spans="1:2">
      <c r="A2767" s="1">
        <v>2.2683734062999998</v>
      </c>
      <c r="B2767">
        <v>-8.8860766291999997</v>
      </c>
    </row>
    <row r="2768" spans="1:2">
      <c r="A2768" s="1">
        <v>4.0964796576999998</v>
      </c>
      <c r="B2768">
        <v>2.9846499302999998</v>
      </c>
    </row>
    <row r="2769" spans="1:2">
      <c r="A2769" s="1">
        <v>3.0460669874000001</v>
      </c>
      <c r="B2769">
        <v>-7.6686778598999998</v>
      </c>
    </row>
    <row r="2770" spans="1:2">
      <c r="A2770" s="1">
        <f>-10.0449707021</f>
        <v>-10.044970702100001</v>
      </c>
      <c r="B2770">
        <v>-5.0734190831000001</v>
      </c>
    </row>
    <row r="2771" spans="1:2">
      <c r="A2771" s="1">
        <v>2.5833591838999999</v>
      </c>
      <c r="B2771">
        <v>3.2751750614000001</v>
      </c>
    </row>
    <row r="2772" spans="1:2">
      <c r="A2772" s="1">
        <f>-11.0420684922</f>
        <v>-11.0420684922</v>
      </c>
      <c r="B2772">
        <v>-6.2179166101999996</v>
      </c>
    </row>
    <row r="2773" spans="1:2">
      <c r="A2773" s="1">
        <f>-10.9788029465</f>
        <v>-10.9788029465</v>
      </c>
      <c r="B2773">
        <v>-5.3780305444999996</v>
      </c>
    </row>
    <row r="2774" spans="1:2">
      <c r="A2774" s="1">
        <v>2.8623094870000001</v>
      </c>
      <c r="B2774">
        <v>3.0541343518000001</v>
      </c>
    </row>
    <row r="2775" spans="1:2">
      <c r="A2775" s="1">
        <v>2.4196268436000001</v>
      </c>
      <c r="B2775">
        <v>-9.0175420591000002</v>
      </c>
    </row>
    <row r="2776" spans="1:2">
      <c r="A2776" s="1">
        <v>4.1328029409000004</v>
      </c>
      <c r="B2776">
        <v>-9.2356938658000001</v>
      </c>
    </row>
    <row r="2777" spans="1:2">
      <c r="A2777" s="1">
        <f>-11.6924350845</f>
        <v>-11.6924350845</v>
      </c>
      <c r="B2777">
        <v>-5.8251076935999997</v>
      </c>
    </row>
    <row r="2778" spans="1:2">
      <c r="A2778" s="1">
        <f>-9.4331594498</f>
        <v>-9.4331594497999998</v>
      </c>
      <c r="B2778">
        <v>-4.3189847501000003</v>
      </c>
    </row>
    <row r="2779" spans="1:2">
      <c r="A2779" s="1">
        <f>-10.7830803354</f>
        <v>-10.783080335399999</v>
      </c>
      <c r="B2779">
        <v>-5.9069071755999998</v>
      </c>
    </row>
    <row r="2780" spans="1:2">
      <c r="A2780" s="1">
        <f>-10.3504975717</f>
        <v>-10.3504975717</v>
      </c>
      <c r="B2780">
        <v>-5.3468973649000002</v>
      </c>
    </row>
    <row r="2781" spans="1:2">
      <c r="A2781" s="1">
        <v>3.4712680635000002</v>
      </c>
      <c r="B2781">
        <v>-7.8681484552000001</v>
      </c>
    </row>
    <row r="2782" spans="1:2">
      <c r="A2782" s="1">
        <v>1.5354709445000001</v>
      </c>
      <c r="B2782">
        <v>-8.0278847688999999</v>
      </c>
    </row>
    <row r="2783" spans="1:2">
      <c r="A2783" s="1">
        <v>3.6728452466000001</v>
      </c>
      <c r="B2783">
        <v>2.057978893</v>
      </c>
    </row>
    <row r="2784" spans="1:2">
      <c r="A2784" s="1">
        <f>-10.3946612382</f>
        <v>-10.394661238199999</v>
      </c>
      <c r="B2784">
        <v>-6.2811327638999996</v>
      </c>
    </row>
    <row r="2785" spans="1:2">
      <c r="A2785" s="1">
        <f>-9.2706896239</f>
        <v>-9.2706896238999992</v>
      </c>
      <c r="B2785">
        <v>-3.8020449128</v>
      </c>
    </row>
    <row r="2786" spans="1:2">
      <c r="A2786" s="1">
        <v>3.482216384</v>
      </c>
      <c r="B2786">
        <v>2.3025447748999999</v>
      </c>
    </row>
    <row r="2787" spans="1:2">
      <c r="A2787" s="1">
        <v>1.0018272551</v>
      </c>
      <c r="B2787">
        <v>-9.1714503642</v>
      </c>
    </row>
    <row r="2788" spans="1:2">
      <c r="A2788" s="1">
        <v>4.3973342040999999</v>
      </c>
      <c r="B2788">
        <v>1.7139754301000001</v>
      </c>
    </row>
    <row r="2789" spans="1:2">
      <c r="A2789" s="1">
        <v>3.8727613204</v>
      </c>
      <c r="B2789">
        <v>3.1288974649000001</v>
      </c>
    </row>
    <row r="2790" spans="1:2">
      <c r="A2790" s="1">
        <v>3.8117213000999999</v>
      </c>
      <c r="B2790">
        <v>2.8100714394000001</v>
      </c>
    </row>
    <row r="2791" spans="1:2">
      <c r="A2791" s="1">
        <v>4.7899668708999998</v>
      </c>
      <c r="B2791">
        <v>2.5505196577999998</v>
      </c>
    </row>
    <row r="2792" spans="1:2">
      <c r="A2792" s="1">
        <f>-10.4957348058</f>
        <v>-10.4957348058</v>
      </c>
      <c r="B2792">
        <v>-3.6602070115999998</v>
      </c>
    </row>
    <row r="2793" spans="1:2">
      <c r="A2793" s="1">
        <f>-10.3523208785</f>
        <v>-10.3523208785</v>
      </c>
      <c r="B2793">
        <v>-5.3272230761000001</v>
      </c>
    </row>
    <row r="2794" spans="1:2">
      <c r="A2794" s="1">
        <f>-7.7793470026</f>
        <v>-7.7793470025999998</v>
      </c>
      <c r="B2794">
        <v>-4.8406370432000001</v>
      </c>
    </row>
    <row r="2795" spans="1:2">
      <c r="A2795" s="1">
        <f>-10.9093759742</f>
        <v>-10.9093759742</v>
      </c>
      <c r="B2795">
        <v>-5.2284119010000003</v>
      </c>
    </row>
    <row r="2796" spans="1:2">
      <c r="A2796" s="1">
        <v>3.9908546039999999</v>
      </c>
      <c r="B2796">
        <v>2.5981010261000002</v>
      </c>
    </row>
    <row r="2797" spans="1:2">
      <c r="A2797" s="1">
        <f>-11.1094177382</f>
        <v>-11.109417738199999</v>
      </c>
      <c r="B2797">
        <v>-4.7381686724999996</v>
      </c>
    </row>
    <row r="2798" spans="1:2">
      <c r="A2798" s="1">
        <f>-11.0830257635</f>
        <v>-11.0830257635</v>
      </c>
      <c r="B2798">
        <v>-4.6886370753</v>
      </c>
    </row>
    <row r="2799" spans="1:2">
      <c r="A2799" s="1">
        <v>3.6393219585000001</v>
      </c>
      <c r="B2799">
        <v>2.853442474</v>
      </c>
    </row>
    <row r="2800" spans="1:2">
      <c r="A2800" s="1">
        <f>-9.8819362966</f>
        <v>-9.8819362965999993</v>
      </c>
      <c r="B2800">
        <v>-4.3823234297999996</v>
      </c>
    </row>
    <row r="2801" spans="1:2">
      <c r="A2801" s="1">
        <v>2.7447420635999999</v>
      </c>
      <c r="B2801">
        <v>3.595485467</v>
      </c>
    </row>
    <row r="2802" spans="1:2">
      <c r="A2802" s="1">
        <f>-9.9768799076</f>
        <v>-9.9768799076000008</v>
      </c>
      <c r="B2802">
        <v>-5.9478532949999998</v>
      </c>
    </row>
    <row r="2803" spans="1:2">
      <c r="A2803" s="1">
        <v>3.3985504565000002</v>
      </c>
      <c r="B2803">
        <v>2.9775984836</v>
      </c>
    </row>
    <row r="2804" spans="1:2">
      <c r="A2804" s="1">
        <f>-10.4826826958</f>
        <v>-10.482682695799999</v>
      </c>
      <c r="B2804">
        <v>-3.9702917470000001</v>
      </c>
    </row>
    <row r="2805" spans="1:2">
      <c r="A2805" s="1">
        <f>-10.9750765983</f>
        <v>-10.975076598299999</v>
      </c>
      <c r="B2805">
        <v>-4.0165831638</v>
      </c>
    </row>
    <row r="2806" spans="1:2">
      <c r="A2806" s="1">
        <f>-8.0522563408</f>
        <v>-8.0522563407999996</v>
      </c>
      <c r="B2806">
        <v>-4.3345769059999997</v>
      </c>
    </row>
    <row r="2807" spans="1:2">
      <c r="A2807" s="1">
        <v>4.3835038788</v>
      </c>
      <c r="B2807">
        <v>4.1944263350000002</v>
      </c>
    </row>
    <row r="2808" spans="1:2">
      <c r="A2808" s="1">
        <f>-10.1295400079</f>
        <v>-10.129540007899999</v>
      </c>
      <c r="B2808">
        <v>-4.3490608942</v>
      </c>
    </row>
    <row r="2809" spans="1:2">
      <c r="A2809" s="1">
        <f>-12.1882577773</f>
        <v>-12.1882577773</v>
      </c>
      <c r="B2809">
        <v>-4.3110138942000003</v>
      </c>
    </row>
    <row r="2810" spans="1:2">
      <c r="A2810" s="1">
        <v>4.9903891477000002</v>
      </c>
      <c r="B2810">
        <v>5.2076400121999997</v>
      </c>
    </row>
    <row r="2811" spans="1:2">
      <c r="A2811" s="1">
        <f>-10.7372455325</f>
        <v>-10.737245532499999</v>
      </c>
      <c r="B2811">
        <v>-4.6658749036999998</v>
      </c>
    </row>
    <row r="2812" spans="1:2">
      <c r="A2812" s="1">
        <v>2.6584679903000001</v>
      </c>
      <c r="B2812">
        <v>3.2394633968000002</v>
      </c>
    </row>
    <row r="2813" spans="1:2">
      <c r="A2813" s="1">
        <v>3.8801871735</v>
      </c>
      <c r="B2813">
        <v>4.1370032286000002</v>
      </c>
    </row>
    <row r="2814" spans="1:2">
      <c r="A2814" s="1">
        <v>2.7806032991</v>
      </c>
      <c r="B2814">
        <v>4.2552004961999996</v>
      </c>
    </row>
    <row r="2815" spans="1:2">
      <c r="A2815" s="1">
        <f>-0.0502777104</f>
        <v>-5.0277710400000002E-2</v>
      </c>
      <c r="B2815">
        <v>-7.9618238871999996</v>
      </c>
    </row>
    <row r="2816" spans="1:2">
      <c r="A2816" s="1">
        <v>1.8208192778000001</v>
      </c>
      <c r="B2816">
        <v>-7.9100290339999999</v>
      </c>
    </row>
    <row r="2817" spans="1:2">
      <c r="A2817" s="1">
        <v>3.8989506333000001</v>
      </c>
      <c r="B2817">
        <v>1.4900875612</v>
      </c>
    </row>
    <row r="2818" spans="1:2">
      <c r="A2818" s="1">
        <v>2.6321116173000001</v>
      </c>
      <c r="B2818">
        <v>3.7213144406000001</v>
      </c>
    </row>
    <row r="2819" spans="1:2">
      <c r="A2819" s="1">
        <f>-9.7078576068</f>
        <v>-9.7078576067999993</v>
      </c>
      <c r="B2819">
        <v>-4.7461284431999999</v>
      </c>
    </row>
    <row r="2820" spans="1:2">
      <c r="A2820" s="1">
        <v>3.1309070203</v>
      </c>
      <c r="B2820">
        <v>-8.1436075229</v>
      </c>
    </row>
    <row r="2821" spans="1:2">
      <c r="A2821" s="1">
        <v>3.5430325034000001</v>
      </c>
      <c r="B2821">
        <v>-8.7758647681999999</v>
      </c>
    </row>
    <row r="2822" spans="1:2">
      <c r="A2822" s="1">
        <f>-10.9761273257</f>
        <v>-10.9761273257</v>
      </c>
      <c r="B2822">
        <v>-5.4549468871000002</v>
      </c>
    </row>
    <row r="2823" spans="1:2">
      <c r="A2823" s="1">
        <v>3.0782214512000001</v>
      </c>
      <c r="B2823">
        <v>-8.5661124277000003</v>
      </c>
    </row>
    <row r="2824" spans="1:2">
      <c r="A2824" s="1">
        <v>3.9977792508999999</v>
      </c>
      <c r="B2824">
        <v>1.3965360545000001</v>
      </c>
    </row>
    <row r="2825" spans="1:2">
      <c r="A2825" s="1">
        <v>2.9884131410000001</v>
      </c>
      <c r="B2825">
        <v>2.5700307368000002</v>
      </c>
    </row>
    <row r="2826" spans="1:2">
      <c r="A2826" s="1">
        <f>-9.9756298462</f>
        <v>-9.9756298462000004</v>
      </c>
      <c r="B2826">
        <v>-4.6461671446999997</v>
      </c>
    </row>
    <row r="2827" spans="1:2">
      <c r="A2827" s="1">
        <v>2.8861532721000001</v>
      </c>
      <c r="B2827">
        <v>-11.7353521022</v>
      </c>
    </row>
    <row r="2828" spans="1:2">
      <c r="A2828" s="1">
        <f>-10.600731834</f>
        <v>-10.600731833999999</v>
      </c>
      <c r="B2828">
        <v>-5.0327866554999998</v>
      </c>
    </row>
    <row r="2829" spans="1:2">
      <c r="A2829" s="1">
        <v>0.57152888670000002</v>
      </c>
      <c r="B2829">
        <v>-7.9693316878999996</v>
      </c>
    </row>
    <row r="2830" spans="1:2">
      <c r="A2830" s="1">
        <v>2.6947918343000001</v>
      </c>
      <c r="B2830">
        <v>-9.9552365018</v>
      </c>
    </row>
    <row r="2831" spans="1:2">
      <c r="A2831" s="1">
        <v>2.4653128553000001</v>
      </c>
      <c r="B2831">
        <v>-10.6610814333</v>
      </c>
    </row>
    <row r="2832" spans="1:2">
      <c r="A2832" s="1">
        <v>1.2454761432000001</v>
      </c>
      <c r="B2832">
        <v>-9.4005842621000006</v>
      </c>
    </row>
    <row r="2833" spans="1:2">
      <c r="A2833" s="1">
        <f>-8.9613346814</f>
        <v>-8.9613346814000003</v>
      </c>
      <c r="B2833">
        <v>-6.0022463030999997</v>
      </c>
    </row>
    <row r="2834" spans="1:2">
      <c r="A2834" s="1">
        <v>1.3938425330999999</v>
      </c>
      <c r="B2834">
        <v>-9.8455587780999991</v>
      </c>
    </row>
    <row r="2835" spans="1:2">
      <c r="A2835" s="1">
        <v>2.7571900334000001</v>
      </c>
      <c r="B2835">
        <v>-7.7520373391000001</v>
      </c>
    </row>
    <row r="2836" spans="1:2">
      <c r="A2836" s="1">
        <f>-11.5094746983</f>
        <v>-11.5094746983</v>
      </c>
      <c r="B2836">
        <v>-3.9745967214000002</v>
      </c>
    </row>
    <row r="2837" spans="1:2">
      <c r="A2837" s="1">
        <f>-11.360177016</f>
        <v>-11.360177016</v>
      </c>
      <c r="B2837">
        <v>-4.3801710002999998</v>
      </c>
    </row>
    <row r="2838" spans="1:2">
      <c r="A2838" s="1">
        <v>3.0073706627000001</v>
      </c>
      <c r="B2838">
        <v>4.7855612663000002</v>
      </c>
    </row>
    <row r="2839" spans="1:2">
      <c r="A2839" s="1">
        <v>4.1871772769</v>
      </c>
      <c r="B2839">
        <v>2.8045085905999998</v>
      </c>
    </row>
    <row r="2840" spans="1:2">
      <c r="A2840" s="1">
        <v>8.8089503999999999E-2</v>
      </c>
      <c r="B2840">
        <v>-10.023391347700001</v>
      </c>
    </row>
    <row r="2841" spans="1:2">
      <c r="A2841" s="1">
        <v>4.0518545807999997</v>
      </c>
      <c r="B2841">
        <v>3.7263458076</v>
      </c>
    </row>
    <row r="2842" spans="1:2">
      <c r="A2842" s="1">
        <f>-10.9777719818</f>
        <v>-10.9777719818</v>
      </c>
      <c r="B2842">
        <v>-3.8052039374</v>
      </c>
    </row>
    <row r="2843" spans="1:2">
      <c r="A2843" s="1">
        <v>1.7831466253999999</v>
      </c>
      <c r="B2843">
        <v>-7.2393827595999998</v>
      </c>
    </row>
    <row r="2844" spans="1:2">
      <c r="A2844" s="1">
        <v>2.0800441406000001</v>
      </c>
      <c r="B2844">
        <v>-10.9331990444</v>
      </c>
    </row>
    <row r="2845" spans="1:2">
      <c r="A2845" s="1">
        <v>2.4205996655000002</v>
      </c>
      <c r="B2845">
        <v>1.778802818</v>
      </c>
    </row>
    <row r="2846" spans="1:2">
      <c r="A2846" s="1">
        <v>4.5786317092999997</v>
      </c>
      <c r="B2846">
        <v>-9.3406441888000007</v>
      </c>
    </row>
    <row r="2847" spans="1:2">
      <c r="A2847" s="1">
        <v>4.4653789118000002</v>
      </c>
      <c r="B2847">
        <v>3.5890436358</v>
      </c>
    </row>
    <row r="2848" spans="1:2">
      <c r="A2848" s="1">
        <v>2.2122027370000001</v>
      </c>
      <c r="B2848">
        <v>3.1868886059000001</v>
      </c>
    </row>
    <row r="2849" spans="1:2">
      <c r="A2849" s="1">
        <v>3.8321672003999998</v>
      </c>
      <c r="B2849">
        <v>5.0748433578999999</v>
      </c>
    </row>
    <row r="2850" spans="1:2">
      <c r="A2850" s="1">
        <v>1.9003735299</v>
      </c>
      <c r="B2850">
        <v>-8.6846144703999997</v>
      </c>
    </row>
    <row r="2851" spans="1:2">
      <c r="A2851" s="1">
        <v>1.280663259</v>
      </c>
      <c r="B2851">
        <v>-10.375494724399999</v>
      </c>
    </row>
    <row r="2852" spans="1:2">
      <c r="A2852" s="1">
        <v>4.0788877443000002</v>
      </c>
      <c r="B2852">
        <v>4.9055333406999999</v>
      </c>
    </row>
    <row r="2853" spans="1:2">
      <c r="A2853" s="1">
        <v>3.4059659291000002</v>
      </c>
      <c r="B2853">
        <v>3.5343915933000001</v>
      </c>
    </row>
    <row r="2854" spans="1:2">
      <c r="A2854" s="1">
        <f>-11.4153174428</f>
        <v>-11.415317442799999</v>
      </c>
      <c r="B2854">
        <v>-5.1776072491000003</v>
      </c>
    </row>
    <row r="2855" spans="1:2">
      <c r="A2855" s="1">
        <f>-9.5605190715</f>
        <v>-9.5605190714999999</v>
      </c>
      <c r="B2855">
        <v>-3.9507370009999998</v>
      </c>
    </row>
    <row r="2856" spans="1:2">
      <c r="A2856" s="1">
        <f>-10.2620053594</f>
        <v>-10.2620053594</v>
      </c>
      <c r="B2856">
        <v>-6.3195742407999997</v>
      </c>
    </row>
    <row r="2857" spans="1:2">
      <c r="A2857" s="1">
        <f>-9.8797601878</f>
        <v>-9.8797601878000005</v>
      </c>
      <c r="B2857">
        <v>-3.1400312128999999</v>
      </c>
    </row>
    <row r="2858" spans="1:2">
      <c r="A2858" s="1">
        <f>-12.2299561468</f>
        <v>-12.229956146799999</v>
      </c>
      <c r="B2858">
        <v>-4.6358538440999997</v>
      </c>
    </row>
    <row r="2859" spans="1:2">
      <c r="A2859" s="1">
        <v>3.0358304037999999</v>
      </c>
      <c r="B2859">
        <v>-9.9185190617999996</v>
      </c>
    </row>
    <row r="2860" spans="1:2">
      <c r="A2860" s="1">
        <v>-0.3110182091</v>
      </c>
      <c r="B2860">
        <v>3.1202739003</v>
      </c>
    </row>
    <row r="2861" spans="1:2">
      <c r="A2861" s="1">
        <v>2.5301359958999998</v>
      </c>
      <c r="B2861">
        <v>-9.3321454345999992</v>
      </c>
    </row>
    <row r="2862" spans="1:2">
      <c r="A2862" s="1">
        <v>2.6631690267999999</v>
      </c>
      <c r="B2862">
        <v>-7.4743879471000003</v>
      </c>
    </row>
    <row r="2863" spans="1:2">
      <c r="A2863" s="1">
        <f>-9.7933027546</f>
        <v>-9.7933027546000009</v>
      </c>
      <c r="B2863">
        <v>-6.0699412768999998</v>
      </c>
    </row>
    <row r="2864" spans="1:2">
      <c r="A2864" s="1">
        <v>1.7470719319000001</v>
      </c>
      <c r="B2864">
        <v>3.0665435568000001</v>
      </c>
    </row>
    <row r="2865" spans="1:2">
      <c r="A2865" s="1">
        <f>-10.7459879385</f>
        <v>-10.745987938500001</v>
      </c>
      <c r="B2865">
        <v>-5.2658310595</v>
      </c>
    </row>
    <row r="2866" spans="1:2">
      <c r="A2866" s="1">
        <f>-11.8364621632</f>
        <v>-11.8364621632</v>
      </c>
      <c r="B2866">
        <v>-5.4023115854999997</v>
      </c>
    </row>
    <row r="2867" spans="1:2">
      <c r="A2867" s="1">
        <v>2.8774740933</v>
      </c>
      <c r="B2867">
        <v>6.0013772717</v>
      </c>
    </row>
    <row r="2868" spans="1:2">
      <c r="A2868" s="1">
        <f>-9.536901744</f>
        <v>-9.5369017439999997</v>
      </c>
      <c r="B2868">
        <v>-4.2397212779000002</v>
      </c>
    </row>
    <row r="2869" spans="1:2">
      <c r="A2869" s="1">
        <f>-8.4089140743</f>
        <v>-8.4089140743000002</v>
      </c>
      <c r="B2869">
        <v>-5.4684138679999998</v>
      </c>
    </row>
    <row r="2870" spans="1:2">
      <c r="A2870" s="1">
        <f>-11.3506785192</f>
        <v>-11.350678519200001</v>
      </c>
      <c r="B2870">
        <v>-6.6673763875000001</v>
      </c>
    </row>
    <row r="2871" spans="1:2">
      <c r="A2871" s="1">
        <v>3.0626258418000001</v>
      </c>
      <c r="B2871">
        <v>-9.1477212141000006</v>
      </c>
    </row>
    <row r="2872" spans="1:2">
      <c r="A2872" s="1">
        <v>3.0789147584999998</v>
      </c>
      <c r="B2872">
        <v>1.9983939843</v>
      </c>
    </row>
    <row r="2873" spans="1:2">
      <c r="A2873" s="1">
        <v>3.3363863643</v>
      </c>
      <c r="B2873">
        <v>4.5313326891000001</v>
      </c>
    </row>
    <row r="2874" spans="1:2">
      <c r="A2874" s="1">
        <f>-9.9362053145</f>
        <v>-9.9362053145000004</v>
      </c>
      <c r="B2874">
        <v>-5.0697670474000001</v>
      </c>
    </row>
    <row r="2875" spans="1:2">
      <c r="A2875" s="1">
        <v>5.2058990637000004</v>
      </c>
      <c r="B2875">
        <v>2.5775252206000001</v>
      </c>
    </row>
    <row r="2876" spans="1:2">
      <c r="A2876" s="1">
        <f>-12.2454365142</f>
        <v>-12.2454365142</v>
      </c>
      <c r="B2876">
        <v>-5.9145471830999998</v>
      </c>
    </row>
    <row r="2877" spans="1:2">
      <c r="A2877" s="1">
        <v>1.7084836488999999</v>
      </c>
      <c r="B2877">
        <v>-10.5666057454</v>
      </c>
    </row>
    <row r="2878" spans="1:2">
      <c r="A2878" s="1">
        <f>-8.7571550043</f>
        <v>-8.7571550042999995</v>
      </c>
      <c r="B2878">
        <v>-2.7328919049999998</v>
      </c>
    </row>
    <row r="2879" spans="1:2">
      <c r="A2879" s="1">
        <v>1.6610739372000001</v>
      </c>
      <c r="B2879">
        <v>-8.4341985738999998</v>
      </c>
    </row>
    <row r="2880" spans="1:2">
      <c r="A2880" s="1">
        <v>3.5847181839000002</v>
      </c>
      <c r="B2880">
        <v>3.6326631480999998</v>
      </c>
    </row>
    <row r="2881" spans="1:2">
      <c r="A2881" s="1">
        <f>-11.7463332887</f>
        <v>-11.746333288700001</v>
      </c>
      <c r="B2881">
        <v>-2.0367591010999999</v>
      </c>
    </row>
    <row r="2882" spans="1:2">
      <c r="A2882" s="1">
        <v>1.4266744263</v>
      </c>
      <c r="B2882">
        <v>-10.1604207758</v>
      </c>
    </row>
    <row r="2883" spans="1:2">
      <c r="A2883" s="1">
        <v>3.3540274872000002</v>
      </c>
      <c r="B2883">
        <v>4.0296674603999998</v>
      </c>
    </row>
    <row r="2884" spans="1:2">
      <c r="A2884" s="1">
        <v>2.7355793439</v>
      </c>
      <c r="B2884">
        <v>-8.9789164974000002</v>
      </c>
    </row>
    <row r="2885" spans="1:2">
      <c r="A2885" s="1">
        <f>-11.10943141</f>
        <v>-11.109431409999999</v>
      </c>
      <c r="B2885">
        <v>-5.6563624266000003</v>
      </c>
    </row>
    <row r="2886" spans="1:2">
      <c r="A2886" s="1">
        <f>-10.0767017818</f>
        <v>-10.076701781800001</v>
      </c>
      <c r="B2886">
        <v>-5.3680648753</v>
      </c>
    </row>
    <row r="2887" spans="1:2">
      <c r="A2887" s="1">
        <v>2.3715989521999998</v>
      </c>
      <c r="B2887">
        <v>-9.2352211961999995</v>
      </c>
    </row>
    <row r="2888" spans="1:2">
      <c r="A2888" s="1">
        <f>-12.4368822765</f>
        <v>-12.4368822765</v>
      </c>
      <c r="B2888">
        <v>-4.4853217566000003</v>
      </c>
    </row>
    <row r="2889" spans="1:2">
      <c r="A2889" s="1">
        <v>3.3109698746</v>
      </c>
      <c r="B2889">
        <v>2.1666720388999998</v>
      </c>
    </row>
    <row r="2890" spans="1:2">
      <c r="A2890" s="1">
        <v>4.4789091999000004</v>
      </c>
      <c r="B2890">
        <v>3.2326413880999998</v>
      </c>
    </row>
    <row r="2891" spans="1:2">
      <c r="A2891" s="1">
        <v>3.2801175422000002</v>
      </c>
      <c r="B2891">
        <v>-9.8097412000999995</v>
      </c>
    </row>
    <row r="2892" spans="1:2">
      <c r="A2892" s="1">
        <v>3.9420024696999998</v>
      </c>
      <c r="B2892">
        <v>2.3096315129999998</v>
      </c>
    </row>
    <row r="2893" spans="1:2">
      <c r="A2893" s="1">
        <v>1.4667466068999999</v>
      </c>
      <c r="B2893">
        <v>-11.256083906100001</v>
      </c>
    </row>
    <row r="2894" spans="1:2">
      <c r="A2894" s="1">
        <f>-10.5013236917</f>
        <v>-10.5013236917</v>
      </c>
      <c r="B2894">
        <v>-3.6728208445999999</v>
      </c>
    </row>
    <row r="2895" spans="1:2">
      <c r="A2895" s="1">
        <v>1.2455747448000001</v>
      </c>
      <c r="B2895">
        <v>-8.8371272634999993</v>
      </c>
    </row>
    <row r="2896" spans="1:2">
      <c r="A2896" s="1">
        <f>-8.8968092302</f>
        <v>-8.8968092302000006</v>
      </c>
      <c r="B2896">
        <v>-4.8633558532999999</v>
      </c>
    </row>
    <row r="2897" spans="1:2">
      <c r="A2897" s="1">
        <v>1.2428612456999999</v>
      </c>
      <c r="B2897">
        <v>-8.7988712328999998</v>
      </c>
    </row>
    <row r="2898" spans="1:2">
      <c r="A2898" s="1">
        <v>1.4776059119</v>
      </c>
      <c r="B2898">
        <v>-8.8340699122000004</v>
      </c>
    </row>
    <row r="2899" spans="1:2">
      <c r="A2899" s="1">
        <v>2.2952764620999999</v>
      </c>
      <c r="B2899">
        <v>2.9558423735999999</v>
      </c>
    </row>
    <row r="2900" spans="1:2">
      <c r="A2900" s="1">
        <v>3.3849373446</v>
      </c>
      <c r="B2900">
        <v>3.1986731369000001</v>
      </c>
    </row>
    <row r="2901" spans="1:2">
      <c r="A2901" s="1">
        <v>2.0711395474000001</v>
      </c>
      <c r="B2901">
        <v>-10.9861839568</v>
      </c>
    </row>
    <row r="2902" spans="1:2">
      <c r="A2902" s="1">
        <v>1.2241018194</v>
      </c>
      <c r="B2902">
        <v>-9.9661445451000006</v>
      </c>
    </row>
    <row r="2903" spans="1:2">
      <c r="A2903" s="1">
        <f>-9.3292925502</f>
        <v>-9.3292925501999999</v>
      </c>
      <c r="B2903">
        <v>-5.5232644162</v>
      </c>
    </row>
    <row r="2904" spans="1:2">
      <c r="A2904" s="1">
        <f>-10.914062732</f>
        <v>-10.914062732</v>
      </c>
      <c r="B2904">
        <v>-4.0640568727000002</v>
      </c>
    </row>
    <row r="2905" spans="1:2">
      <c r="A2905" s="1">
        <v>3.9969980987999998</v>
      </c>
      <c r="B2905">
        <v>2.0703817437000001</v>
      </c>
    </row>
    <row r="2906" spans="1:2">
      <c r="A2906" s="1">
        <f>-11.3805674974</f>
        <v>-11.3805674974</v>
      </c>
      <c r="B2906">
        <v>-4.8381075255999999</v>
      </c>
    </row>
    <row r="2907" spans="1:2">
      <c r="A2907" s="1">
        <v>0.91606494729999999</v>
      </c>
      <c r="B2907">
        <v>-7.7841874893999998</v>
      </c>
    </row>
    <row r="2908" spans="1:2">
      <c r="A2908" s="1">
        <f>-9.8784301176</f>
        <v>-9.8784301176000007</v>
      </c>
      <c r="B2908">
        <v>-4.2939090084</v>
      </c>
    </row>
    <row r="2909" spans="1:2">
      <c r="A2909" s="1">
        <v>2.6156988225000002</v>
      </c>
      <c r="B2909">
        <v>2.7483543949999998</v>
      </c>
    </row>
    <row r="2910" spans="1:2">
      <c r="A2910" s="1">
        <v>3.0075700861999999</v>
      </c>
      <c r="B2910">
        <v>3.8496397868000001</v>
      </c>
    </row>
    <row r="2911" spans="1:2">
      <c r="A2911" s="1">
        <v>0.83876045030000002</v>
      </c>
      <c r="B2911">
        <v>-10.478181895900001</v>
      </c>
    </row>
    <row r="2912" spans="1:2">
      <c r="A2912" s="1">
        <v>3.9306051581000001</v>
      </c>
      <c r="B2912">
        <v>2.6056976704000001</v>
      </c>
    </row>
    <row r="2913" spans="1:2">
      <c r="A2913" s="1">
        <v>2.2334478001</v>
      </c>
      <c r="B2913">
        <v>1.160178645</v>
      </c>
    </row>
    <row r="2914" spans="1:2">
      <c r="A2914" s="1">
        <f>-8.837547185</f>
        <v>-8.837547185</v>
      </c>
      <c r="B2914">
        <v>-5.4608833185999996</v>
      </c>
    </row>
    <row r="2915" spans="1:2">
      <c r="A2915" s="1">
        <v>3.6270041784</v>
      </c>
      <c r="B2915">
        <v>3.3044808887000001</v>
      </c>
    </row>
    <row r="2916" spans="1:2">
      <c r="A2916" s="1">
        <v>2.6448175279999999</v>
      </c>
      <c r="B2916">
        <v>-9.0464703352000004</v>
      </c>
    </row>
    <row r="2917" spans="1:2">
      <c r="A2917" s="1">
        <v>3.8450399776999999</v>
      </c>
      <c r="B2917">
        <v>3.4203310877000002</v>
      </c>
    </row>
    <row r="2918" spans="1:2">
      <c r="A2918" s="1">
        <f>-11.2781515154</f>
        <v>-11.278151515399999</v>
      </c>
      <c r="B2918">
        <v>-5.1040048079</v>
      </c>
    </row>
    <row r="2919" spans="1:2">
      <c r="A2919" s="1">
        <v>3.0827494785999998</v>
      </c>
      <c r="B2919">
        <v>2.3630955758000001</v>
      </c>
    </row>
    <row r="2920" spans="1:2">
      <c r="A2920" s="1">
        <f>-10.5727227335</f>
        <v>-10.572722733499999</v>
      </c>
      <c r="B2920">
        <v>-4.9084657764999999</v>
      </c>
    </row>
    <row r="2921" spans="1:2">
      <c r="A2921" s="1">
        <v>3.0955032733999999</v>
      </c>
      <c r="B2921">
        <v>-8.7191539678000005</v>
      </c>
    </row>
    <row r="2922" spans="1:2">
      <c r="A2922" s="1">
        <v>1.9976001684</v>
      </c>
      <c r="B2922">
        <v>-8.7809066406999996</v>
      </c>
    </row>
    <row r="2923" spans="1:2">
      <c r="A2923" s="1">
        <v>3.5318782351000002</v>
      </c>
      <c r="B2923">
        <v>-9.5621909622000008</v>
      </c>
    </row>
    <row r="2924" spans="1:2">
      <c r="A2924" s="1">
        <v>5.5632346378999999</v>
      </c>
      <c r="B2924">
        <v>2.3817016705</v>
      </c>
    </row>
    <row r="2925" spans="1:2">
      <c r="A2925" s="1">
        <f>-11.5681840868</f>
        <v>-11.568184086800001</v>
      </c>
      <c r="B2925">
        <v>-5.2274681395</v>
      </c>
    </row>
    <row r="2926" spans="1:2">
      <c r="A2926" s="1">
        <v>3.6978462267999999</v>
      </c>
      <c r="B2926">
        <v>4.2255490734999999</v>
      </c>
    </row>
    <row r="2927" spans="1:2">
      <c r="A2927" s="1">
        <v>3.8318545009</v>
      </c>
      <c r="B2927">
        <v>3.4407913128000001</v>
      </c>
    </row>
    <row r="2928" spans="1:2">
      <c r="A2928" s="1">
        <v>2.3272717942000001</v>
      </c>
      <c r="B2928">
        <v>-11.004202903099999</v>
      </c>
    </row>
    <row r="2929" spans="1:2">
      <c r="A2929" s="1">
        <f>-10.5452738748</f>
        <v>-10.545273874799999</v>
      </c>
      <c r="B2929">
        <v>-5.4330237291000003</v>
      </c>
    </row>
    <row r="2930" spans="1:2">
      <c r="A2930" s="1">
        <f>-10.1855728803</f>
        <v>-10.185572880300001</v>
      </c>
      <c r="B2930">
        <v>-4.0516810627000002</v>
      </c>
    </row>
    <row r="2931" spans="1:2">
      <c r="A2931" s="1">
        <v>1.9071736416</v>
      </c>
      <c r="B2931">
        <v>-10.375278675700001</v>
      </c>
    </row>
    <row r="2932" spans="1:2">
      <c r="A2932" s="1">
        <v>3.3897337724000001</v>
      </c>
      <c r="B2932">
        <v>3.1229384462000001</v>
      </c>
    </row>
    <row r="2933" spans="1:2">
      <c r="A2933" s="1">
        <v>3.9314520467</v>
      </c>
      <c r="B2933">
        <v>3.7471996172000002</v>
      </c>
    </row>
    <row r="2934" spans="1:2">
      <c r="A2934" s="1">
        <v>3.0931966826999999</v>
      </c>
      <c r="B2934">
        <v>-9.2080167187999997</v>
      </c>
    </row>
    <row r="2935" spans="1:2">
      <c r="A2935" s="1">
        <v>0.93289886389999999</v>
      </c>
      <c r="B2935">
        <v>-9.3073431290999995</v>
      </c>
    </row>
    <row r="2936" spans="1:2">
      <c r="A2936" s="1">
        <v>3.0272550374999998</v>
      </c>
      <c r="B2936">
        <v>-9.0711996117999991</v>
      </c>
    </row>
    <row r="2937" spans="1:2">
      <c r="A2937" s="1">
        <v>0.55892960739999997</v>
      </c>
      <c r="B2937">
        <v>-9.3876421715999996</v>
      </c>
    </row>
    <row r="2938" spans="1:2">
      <c r="A2938" s="1">
        <f>-10.1968377193</f>
        <v>-10.196837719299999</v>
      </c>
      <c r="B2938">
        <v>-5.03641541</v>
      </c>
    </row>
    <row r="2939" spans="1:2">
      <c r="A2939" s="1">
        <v>1.8595033939000001</v>
      </c>
      <c r="B2939">
        <v>-11.6728975751</v>
      </c>
    </row>
    <row r="2940" spans="1:2">
      <c r="A2940" s="1">
        <f>-10.514479154</f>
        <v>-10.514479154</v>
      </c>
      <c r="B2940">
        <v>-5.5539242620999998</v>
      </c>
    </row>
    <row r="2941" spans="1:2">
      <c r="A2941" s="1">
        <v>2.9282208587</v>
      </c>
      <c r="B2941">
        <v>-9.5140666631999995</v>
      </c>
    </row>
    <row r="2942" spans="1:2">
      <c r="A2942" s="1">
        <v>1.7717749921999999</v>
      </c>
      <c r="B2942">
        <v>1.6600327203</v>
      </c>
    </row>
    <row r="2943" spans="1:2">
      <c r="A2943" s="1">
        <v>3.3816104778999998</v>
      </c>
      <c r="B2943">
        <v>2.2377351303999999</v>
      </c>
    </row>
    <row r="2944" spans="1:2">
      <c r="A2944" s="1">
        <v>2.4418891547000001</v>
      </c>
      <c r="B2944">
        <v>5.5030384711</v>
      </c>
    </row>
    <row r="2945" spans="1:2">
      <c r="A2945" s="1">
        <v>3.4641618891000001</v>
      </c>
      <c r="B2945">
        <v>-9.1121593201</v>
      </c>
    </row>
    <row r="2946" spans="1:2">
      <c r="A2946" s="1">
        <v>0.9582364766</v>
      </c>
      <c r="B2946">
        <v>3.0110868862000002</v>
      </c>
    </row>
    <row r="2947" spans="1:2">
      <c r="A2947" s="1">
        <v>2.8742287604999999</v>
      </c>
      <c r="B2947">
        <v>3.4446898728000002</v>
      </c>
    </row>
    <row r="2948" spans="1:2">
      <c r="A2948" s="1">
        <f>-12.2816107804</f>
        <v>-12.281610780399999</v>
      </c>
      <c r="B2948">
        <v>-3.1079861383999998</v>
      </c>
    </row>
    <row r="2949" spans="1:2">
      <c r="A2949" s="1">
        <v>4.3702141744</v>
      </c>
      <c r="B2949">
        <v>3.1772488625999999</v>
      </c>
    </row>
    <row r="2950" spans="1:2">
      <c r="A2950" s="1">
        <v>2.0886425302</v>
      </c>
      <c r="B2950">
        <v>-10.334512219600001</v>
      </c>
    </row>
    <row r="2951" spans="1:2">
      <c r="A2951" s="1">
        <v>1.9977281217</v>
      </c>
      <c r="B2951">
        <v>4.7829325496999999</v>
      </c>
    </row>
    <row r="2952" spans="1:2">
      <c r="A2952" s="1">
        <f>-11.0159878182</f>
        <v>-11.015987818199999</v>
      </c>
      <c r="B2952">
        <v>-3.5256544138999999</v>
      </c>
    </row>
    <row r="2953" spans="1:2">
      <c r="A2953" s="1">
        <v>2.7886097755999999</v>
      </c>
      <c r="B2953">
        <v>2.2933373974000002</v>
      </c>
    </row>
    <row r="2954" spans="1:2">
      <c r="A2954" s="1">
        <v>2.3508458606999998</v>
      </c>
      <c r="B2954">
        <v>-8.1076794690000007</v>
      </c>
    </row>
    <row r="2955" spans="1:2">
      <c r="A2955" s="1">
        <f>-11.7628712697</f>
        <v>-11.7628712697</v>
      </c>
      <c r="B2955">
        <v>-4.7269549941999998</v>
      </c>
    </row>
    <row r="2956" spans="1:2">
      <c r="A2956" s="1">
        <v>5.0473810557999998</v>
      </c>
      <c r="B2956">
        <v>4.5037343421999996</v>
      </c>
    </row>
    <row r="2957" spans="1:2">
      <c r="A2957" s="1">
        <f>-10.5782058347</f>
        <v>-10.5782058347</v>
      </c>
      <c r="B2957">
        <v>-5.1493661691000003</v>
      </c>
    </row>
    <row r="2958" spans="1:2">
      <c r="A2958" s="1">
        <f>-10.3944990036</f>
        <v>-10.3944990036</v>
      </c>
      <c r="B2958">
        <v>-6.4702361965000001</v>
      </c>
    </row>
    <row r="2959" spans="1:2">
      <c r="A2959" s="1">
        <v>3.9419137564</v>
      </c>
      <c r="B2959">
        <v>3.2330854796000001</v>
      </c>
    </row>
    <row r="2960" spans="1:2">
      <c r="A2960" s="1">
        <v>1.2776651334</v>
      </c>
      <c r="B2960">
        <v>-9.7076291317999992</v>
      </c>
    </row>
    <row r="2961" spans="1:2">
      <c r="A2961" s="1">
        <v>2.0997704005000002</v>
      </c>
      <c r="B2961">
        <v>-10.465980011299999</v>
      </c>
    </row>
    <row r="2962" spans="1:2">
      <c r="A2962" s="1">
        <f>-10.0177813189</f>
        <v>-10.017781318899999</v>
      </c>
      <c r="B2962">
        <v>-4.9397472229000003</v>
      </c>
    </row>
    <row r="2963" spans="1:2">
      <c r="A2963" s="1">
        <v>3.0753351148000001</v>
      </c>
      <c r="B2963">
        <v>3.6774476323999998</v>
      </c>
    </row>
    <row r="2964" spans="1:2">
      <c r="A2964" s="1">
        <v>2.6755968211000001</v>
      </c>
      <c r="B2964">
        <v>3.8250793571999999</v>
      </c>
    </row>
    <row r="2965" spans="1:2">
      <c r="A2965" s="1">
        <v>4.7681746499999997</v>
      </c>
      <c r="B2965">
        <v>4.2357972512000002</v>
      </c>
    </row>
    <row r="2966" spans="1:2">
      <c r="A2966" s="1">
        <f>-7.3034631053</f>
        <v>-7.3034631052999996</v>
      </c>
      <c r="B2966">
        <v>-4.3869252042999998</v>
      </c>
    </row>
    <row r="2967" spans="1:2">
      <c r="A2967" s="1">
        <f>-12.7687448662</f>
        <v>-12.7687448662</v>
      </c>
      <c r="B2967">
        <v>-4.0420236767000004</v>
      </c>
    </row>
    <row r="2968" spans="1:2">
      <c r="A2968" s="1">
        <v>2.1905105431999998</v>
      </c>
      <c r="B2968">
        <v>-8.1579976605999995</v>
      </c>
    </row>
    <row r="2969" spans="1:2">
      <c r="A2969" s="1">
        <v>2.3052655152999999</v>
      </c>
      <c r="B2969">
        <v>1.1874287071</v>
      </c>
    </row>
    <row r="2970" spans="1:2">
      <c r="A2970" s="1">
        <f>-11.4875468295</f>
        <v>-11.487546829499999</v>
      </c>
      <c r="B2970">
        <v>-5.472136871</v>
      </c>
    </row>
    <row r="2971" spans="1:2">
      <c r="A2971" s="1">
        <f>-9.7387430847</f>
        <v>-9.7387430846999994</v>
      </c>
      <c r="B2971">
        <v>-4.8647893337000001</v>
      </c>
    </row>
    <row r="2972" spans="1:2">
      <c r="A2972" s="1">
        <f>-10.4553273032</f>
        <v>-10.455327303200001</v>
      </c>
      <c r="B2972">
        <v>-6.6751725926000001</v>
      </c>
    </row>
    <row r="2973" spans="1:2">
      <c r="A2973" s="1">
        <f>-11.2303012413</f>
        <v>-11.230301241299999</v>
      </c>
      <c r="B2973">
        <v>-4.6676808250999997</v>
      </c>
    </row>
    <row r="2974" spans="1:2">
      <c r="A2974" s="1">
        <f>-11.5311586207</f>
        <v>-11.531158620699999</v>
      </c>
      <c r="B2974">
        <v>-5.0806603239000001</v>
      </c>
    </row>
    <row r="2975" spans="1:2">
      <c r="A2975" s="1">
        <v>1.4272202920999999</v>
      </c>
      <c r="B2975">
        <v>-9.6817866569</v>
      </c>
    </row>
    <row r="2976" spans="1:2">
      <c r="A2976" s="1">
        <v>4.1106658176000002</v>
      </c>
      <c r="B2976">
        <v>1.3453235907000001</v>
      </c>
    </row>
    <row r="2977" spans="1:2">
      <c r="A2977" s="1">
        <f>-10.0921646204</f>
        <v>-10.0921646204</v>
      </c>
      <c r="B2977">
        <v>-6.9995088330000002</v>
      </c>
    </row>
    <row r="2978" spans="1:2">
      <c r="A2978" s="1">
        <v>0.68604954070000002</v>
      </c>
      <c r="B2978">
        <v>2.9180120072000002</v>
      </c>
    </row>
    <row r="2979" spans="1:2">
      <c r="A2979" s="1">
        <f>-11.5222967136</f>
        <v>-11.522296713599999</v>
      </c>
      <c r="B2979">
        <v>-4.6717744360999998</v>
      </c>
    </row>
    <row r="2980" spans="1:2">
      <c r="A2980" s="1">
        <v>3.3788422932</v>
      </c>
      <c r="B2980">
        <v>4.2843035302999999</v>
      </c>
    </row>
    <row r="2981" spans="1:2">
      <c r="A2981" s="1">
        <f>-11.5901595463</f>
        <v>-11.590159546300001</v>
      </c>
      <c r="B2981">
        <v>-4.8933100702000001</v>
      </c>
    </row>
    <row r="2982" spans="1:2">
      <c r="A2982" s="1">
        <f>-13.4892661576</f>
        <v>-13.489266157599999</v>
      </c>
      <c r="B2982">
        <v>-5.3046451143000004</v>
      </c>
    </row>
    <row r="2983" spans="1:2">
      <c r="A2983" s="1">
        <f>-11.2446375915</f>
        <v>-11.2446375915</v>
      </c>
      <c r="B2983">
        <v>-5.9748290798000001</v>
      </c>
    </row>
    <row r="2984" spans="1:2">
      <c r="A2984" s="1">
        <v>1.6263290435</v>
      </c>
      <c r="B2984">
        <v>-10.8542680087</v>
      </c>
    </row>
    <row r="2985" spans="1:2">
      <c r="A2985" s="1">
        <v>3.7747386329000001</v>
      </c>
      <c r="B2985">
        <v>4.3907672336000001</v>
      </c>
    </row>
    <row r="2986" spans="1:2">
      <c r="A2986" s="1">
        <v>3.6422745041</v>
      </c>
      <c r="B2986">
        <v>4.4439944135999996</v>
      </c>
    </row>
    <row r="2987" spans="1:2">
      <c r="A2987" s="1">
        <v>4.0532352625000003</v>
      </c>
      <c r="B2987">
        <v>4.4169643125000002</v>
      </c>
    </row>
    <row r="2988" spans="1:2">
      <c r="A2988" s="1">
        <v>3.9177602481</v>
      </c>
      <c r="B2988">
        <v>3.6156800209000002</v>
      </c>
    </row>
    <row r="2989" spans="1:2">
      <c r="A2989" s="1">
        <v>3.7312553040999998</v>
      </c>
      <c r="B2989">
        <v>3.2231176411</v>
      </c>
    </row>
    <row r="2990" spans="1:2">
      <c r="A2990" s="1">
        <f>-10.0220958374</f>
        <v>-10.0220958374</v>
      </c>
      <c r="B2990">
        <v>-5.0056111031999997</v>
      </c>
    </row>
    <row r="2991" spans="1:2">
      <c r="A2991" s="1">
        <f>-11.7949267886</f>
        <v>-11.7949267886</v>
      </c>
      <c r="B2991">
        <v>-2.8213247677000002</v>
      </c>
    </row>
    <row r="2992" spans="1:2">
      <c r="A2992" s="1">
        <v>1.5096399754000001</v>
      </c>
      <c r="B2992">
        <v>5.2462541337999999</v>
      </c>
    </row>
    <row r="2993" spans="1:2">
      <c r="A2993" s="1">
        <f>-10.6935104317</f>
        <v>-10.6935104317</v>
      </c>
      <c r="B2993">
        <v>-3.7466035187000002</v>
      </c>
    </row>
    <row r="2994" spans="1:2">
      <c r="A2994" s="1">
        <f>-11.774063732</f>
        <v>-11.774063732</v>
      </c>
      <c r="B2994">
        <v>-7.4617270490000003</v>
      </c>
    </row>
    <row r="2995" spans="1:2">
      <c r="A2995" s="1">
        <v>2.8223996852000002</v>
      </c>
      <c r="B2995">
        <v>3.9131120197000002</v>
      </c>
    </row>
    <row r="2996" spans="1:2">
      <c r="A2996" s="1">
        <v>2.0388658381</v>
      </c>
      <c r="B2996">
        <v>-9.6897997928000006</v>
      </c>
    </row>
    <row r="2997" spans="1:2">
      <c r="A2997" s="1">
        <v>2.7909761346000002</v>
      </c>
      <c r="B2997">
        <v>3.9862462387000002</v>
      </c>
    </row>
    <row r="2998" spans="1:2">
      <c r="A2998" s="1">
        <v>2.5322397130000001</v>
      </c>
      <c r="B2998">
        <v>-8.3770480341999995</v>
      </c>
    </row>
    <row r="2999" spans="1:2">
      <c r="A2999" s="1">
        <v>4.3187023145000003</v>
      </c>
      <c r="B2999">
        <v>1.6697407511</v>
      </c>
    </row>
    <row r="3000" spans="1:2">
      <c r="A3000" s="1">
        <f>-11.0145271782</f>
        <v>-11.0145271782</v>
      </c>
      <c r="B3000">
        <v>-4.2948917619999998</v>
      </c>
    </row>
    <row r="3001" spans="1:2">
      <c r="A3001" s="1">
        <f>-10.2099123577</f>
        <v>-10.2099123577</v>
      </c>
      <c r="B3001">
        <v>-2.5441635683000001</v>
      </c>
    </row>
    <row r="3002" spans="1:2">
      <c r="A3002" s="1">
        <v>2.4840249990999999</v>
      </c>
      <c r="B3002">
        <v>-8.5202156374999998</v>
      </c>
    </row>
    <row r="3003" spans="1:2">
      <c r="A3003" s="1">
        <v>1.9567503611999999</v>
      </c>
      <c r="B3003">
        <v>-9.2224571547000007</v>
      </c>
    </row>
    <row r="3004" spans="1:2">
      <c r="A3004" s="1">
        <v>3.1633656313</v>
      </c>
      <c r="B3004">
        <v>4.3264749005000001</v>
      </c>
    </row>
    <row r="3005" spans="1:2">
      <c r="A3005" s="1">
        <v>2.7299633099</v>
      </c>
      <c r="B3005">
        <v>-8.8057230606000001</v>
      </c>
    </row>
    <row r="3006" spans="1:2">
      <c r="A3006" s="1">
        <f>-11.8306143647</f>
        <v>-11.830614364700001</v>
      </c>
      <c r="B3006">
        <v>-6.2075019267</v>
      </c>
    </row>
    <row r="3007" spans="1:2">
      <c r="A3007" s="1">
        <f>-10.4359504468</f>
        <v>-10.4359504468</v>
      </c>
      <c r="B3007">
        <v>-5.4600340977000004</v>
      </c>
    </row>
    <row r="3008" spans="1:2">
      <c r="A3008" s="1">
        <f>-9.3770563534</f>
        <v>-9.3770563534000004</v>
      </c>
      <c r="B3008">
        <v>-5.2903099324999996</v>
      </c>
    </row>
    <row r="3009" spans="1:2">
      <c r="A3009" s="1">
        <v>3.9244248130999999</v>
      </c>
      <c r="B3009">
        <v>2.8586610961000001</v>
      </c>
    </row>
    <row r="3010" spans="1:2">
      <c r="A3010" s="1">
        <f>-11.7563530868</f>
        <v>-11.756353086800001</v>
      </c>
      <c r="B3010">
        <v>-4.4454010189000002</v>
      </c>
    </row>
    <row r="3011" spans="1:2">
      <c r="A3011" s="1">
        <v>2.7284147601000002</v>
      </c>
      <c r="B3011">
        <v>3.0088954467</v>
      </c>
    </row>
    <row r="3012" spans="1:2">
      <c r="A3012" s="1">
        <v>1.1734069351</v>
      </c>
      <c r="B3012">
        <v>-8.9814376897999999</v>
      </c>
    </row>
    <row r="3013" spans="1:2">
      <c r="A3013" s="1">
        <f>-10.2949662249</f>
        <v>-10.2949662249</v>
      </c>
      <c r="B3013">
        <v>-4.3210367120999997</v>
      </c>
    </row>
    <row r="3014" spans="1:2">
      <c r="A3014" s="1">
        <v>2.9518574220999998</v>
      </c>
      <c r="B3014">
        <v>-8.7738801389999992</v>
      </c>
    </row>
    <row r="3015" spans="1:2">
      <c r="A3015" s="1">
        <v>1.0766575639</v>
      </c>
      <c r="B3015">
        <v>-8.7557013218000002</v>
      </c>
    </row>
    <row r="3016" spans="1:2">
      <c r="A3016" s="1">
        <v>4.2531231647999999</v>
      </c>
      <c r="B3016">
        <v>2.5202391216</v>
      </c>
    </row>
    <row r="3017" spans="1:2">
      <c r="A3017" s="1">
        <v>1.3733431062000001</v>
      </c>
      <c r="B3017">
        <v>3.0700510609</v>
      </c>
    </row>
    <row r="3018" spans="1:2">
      <c r="A3018" s="1">
        <v>2.6303714942999998</v>
      </c>
      <c r="B3018">
        <v>-10.377674069499999</v>
      </c>
    </row>
    <row r="3019" spans="1:2">
      <c r="A3019" s="1">
        <v>4.3999543153999996</v>
      </c>
      <c r="B3019">
        <v>2.5174406107</v>
      </c>
    </row>
    <row r="3020" spans="1:2">
      <c r="A3020" s="1">
        <v>1.7058605274</v>
      </c>
      <c r="B3020">
        <v>-8.8837371421999993</v>
      </c>
    </row>
    <row r="3021" spans="1:2">
      <c r="A3021" s="1">
        <f>-11.3928232456</f>
        <v>-11.392823245600001</v>
      </c>
      <c r="B3021">
        <v>-3.1558034149999998</v>
      </c>
    </row>
    <row r="3022" spans="1:2">
      <c r="A3022" s="1">
        <v>4.0682353863999996</v>
      </c>
      <c r="B3022">
        <v>-10.8659527551</v>
      </c>
    </row>
    <row r="3023" spans="1:2">
      <c r="A3023" s="1">
        <v>1.6101900604999999</v>
      </c>
      <c r="B3023">
        <v>-11.5446852417</v>
      </c>
    </row>
    <row r="3024" spans="1:2">
      <c r="A3024" s="1">
        <v>4.0391632471000003</v>
      </c>
      <c r="B3024">
        <v>1.6440376190999999</v>
      </c>
    </row>
    <row r="3025" spans="1:2">
      <c r="A3025" s="1">
        <v>2.0997995804</v>
      </c>
      <c r="B3025">
        <v>-7.8418611280999997</v>
      </c>
    </row>
    <row r="3026" spans="1:2">
      <c r="A3026" s="1">
        <v>2.9547407045999998</v>
      </c>
      <c r="B3026">
        <v>3.0725342181999999</v>
      </c>
    </row>
    <row r="3027" spans="1:2">
      <c r="A3027" s="1">
        <f>-11.4846739424</f>
        <v>-11.484673942400001</v>
      </c>
      <c r="B3027">
        <v>-4.3426537399000003</v>
      </c>
    </row>
    <row r="3028" spans="1:2">
      <c r="A3028" s="1">
        <v>4.4366145644000001</v>
      </c>
      <c r="B3028">
        <v>2.9772910302</v>
      </c>
    </row>
    <row r="3029" spans="1:2">
      <c r="A3029" s="1">
        <f>-9.940562695</f>
        <v>-9.9405626950000006</v>
      </c>
      <c r="B3029">
        <v>-4.6368461660999998</v>
      </c>
    </row>
    <row r="3030" spans="1:2">
      <c r="A3030" s="1">
        <v>3.1977841991</v>
      </c>
      <c r="B3030">
        <v>1.7360330289000001</v>
      </c>
    </row>
    <row r="3031" spans="1:2">
      <c r="A3031" s="1">
        <v>3.5278438552</v>
      </c>
      <c r="B3031">
        <v>-11.035756977</v>
      </c>
    </row>
    <row r="3032" spans="1:2">
      <c r="A3032" s="1">
        <f>-12.9606803288</f>
        <v>-12.960680328800001</v>
      </c>
      <c r="B3032">
        <v>-3.8681465518999998</v>
      </c>
    </row>
    <row r="3033" spans="1:2">
      <c r="A3033" s="1">
        <f>-11.5447985132</f>
        <v>-11.5447985132</v>
      </c>
      <c r="B3033">
        <v>-2.4739644464000001</v>
      </c>
    </row>
    <row r="3034" spans="1:2">
      <c r="A3034" s="1">
        <v>2.0955222507000002</v>
      </c>
      <c r="B3034">
        <v>-10.692235700499999</v>
      </c>
    </row>
    <row r="3035" spans="1:2">
      <c r="A3035" s="1">
        <v>4.1601205725000003</v>
      </c>
      <c r="B3035">
        <v>2.9955538905000001</v>
      </c>
    </row>
    <row r="3036" spans="1:2">
      <c r="A3036" s="1">
        <v>2.7386537611000001</v>
      </c>
      <c r="B3036">
        <v>4.2972966767000003</v>
      </c>
    </row>
    <row r="3037" spans="1:2">
      <c r="A3037" s="1">
        <v>3.8315249107999998</v>
      </c>
      <c r="B3037">
        <v>-9.2789134786999998</v>
      </c>
    </row>
    <row r="3038" spans="1:2">
      <c r="A3038" s="1">
        <f>-11.5932963232</f>
        <v>-11.593296323200001</v>
      </c>
      <c r="B3038">
        <v>-6.0977482004999999</v>
      </c>
    </row>
    <row r="3039" spans="1:2">
      <c r="A3039" s="1">
        <v>2.37822069</v>
      </c>
      <c r="B3039">
        <v>-10.812575475999999</v>
      </c>
    </row>
    <row r="3040" spans="1:2">
      <c r="A3040" s="1">
        <f>-8.7914584459</f>
        <v>-8.7914584459</v>
      </c>
      <c r="B3040">
        <v>-6.7660517293</v>
      </c>
    </row>
    <row r="3041" spans="1:2">
      <c r="A3041" s="1">
        <v>2.712276954</v>
      </c>
      <c r="B3041">
        <v>-9.5347473525000002</v>
      </c>
    </row>
    <row r="3042" spans="1:2">
      <c r="A3042" s="1">
        <f>-10.1939938766</f>
        <v>-10.1939938766</v>
      </c>
      <c r="B3042">
        <v>-5.1009542863000004</v>
      </c>
    </row>
    <row r="3043" spans="1:2">
      <c r="A3043" s="1">
        <v>4.5857039846000003</v>
      </c>
      <c r="B3043">
        <v>3.4938711933</v>
      </c>
    </row>
    <row r="3044" spans="1:2">
      <c r="A3044" s="1">
        <v>4.1390227005</v>
      </c>
      <c r="B3044">
        <v>1.5498134022000001</v>
      </c>
    </row>
    <row r="3045" spans="1:2">
      <c r="A3045" s="1">
        <f>-10.7709648433</f>
        <v>-10.7709648433</v>
      </c>
      <c r="B3045">
        <v>-5.9217275672999996</v>
      </c>
    </row>
    <row r="3046" spans="1:2">
      <c r="A3046" s="1">
        <f>-9.7743958682</f>
        <v>-9.7743958681999992</v>
      </c>
      <c r="B3046">
        <v>-5.3943046595000004</v>
      </c>
    </row>
    <row r="3047" spans="1:2">
      <c r="A3047" s="1">
        <f>-10.9270252589</f>
        <v>-10.927025258900001</v>
      </c>
      <c r="B3047">
        <v>-4.7814642597999999</v>
      </c>
    </row>
    <row r="3048" spans="1:2">
      <c r="A3048" s="1">
        <f>-10.5943789983</f>
        <v>-10.5943789983</v>
      </c>
      <c r="B3048">
        <v>-4.7101571419999999</v>
      </c>
    </row>
    <row r="3049" spans="1:2">
      <c r="A3049" s="1">
        <v>2.5310147759000001</v>
      </c>
      <c r="B3049">
        <v>2.3941172686000001</v>
      </c>
    </row>
    <row r="3050" spans="1:2">
      <c r="A3050" s="1">
        <v>3.3112278870999998</v>
      </c>
      <c r="B3050">
        <v>3.9865412187000002</v>
      </c>
    </row>
    <row r="3051" spans="1:2">
      <c r="A3051" s="1">
        <f>-10.7585859687</f>
        <v>-10.7585859687</v>
      </c>
      <c r="B3051">
        <v>-4.5639976443999997</v>
      </c>
    </row>
    <row r="3052" spans="1:2">
      <c r="A3052" s="1">
        <v>3.5814431139999998</v>
      </c>
      <c r="B3052">
        <v>-9.4024388773999998</v>
      </c>
    </row>
    <row r="3053" spans="1:2">
      <c r="A3053" s="1">
        <v>0.73296024530000004</v>
      </c>
      <c r="B3053">
        <v>-9.4327887916000002</v>
      </c>
    </row>
    <row r="3054" spans="1:2">
      <c r="A3054" s="1">
        <f>-11.3062657027</f>
        <v>-11.306265702699999</v>
      </c>
      <c r="B3054">
        <v>-3.4027330713000001</v>
      </c>
    </row>
    <row r="3055" spans="1:2">
      <c r="A3055" s="1">
        <f>-9.8654021168</f>
        <v>-9.8654021168000003</v>
      </c>
      <c r="B3055">
        <v>-6.8269682916000001</v>
      </c>
    </row>
    <row r="3056" spans="1:2">
      <c r="A3056" s="1">
        <v>4.4002294872999999</v>
      </c>
      <c r="B3056">
        <v>4.5012587016000003</v>
      </c>
    </row>
    <row r="3057" spans="1:2">
      <c r="A3057" s="1">
        <v>1.7790884296</v>
      </c>
      <c r="B3057">
        <v>-9.4391930085000002</v>
      </c>
    </row>
    <row r="3058" spans="1:2">
      <c r="A3058" s="1">
        <v>3.2365275370000002</v>
      </c>
      <c r="B3058">
        <v>-9.4918789099000005</v>
      </c>
    </row>
    <row r="3059" spans="1:2">
      <c r="A3059" s="1">
        <v>2.7594792983</v>
      </c>
      <c r="B3059">
        <v>-9.5082694743000005</v>
      </c>
    </row>
    <row r="3060" spans="1:2">
      <c r="A3060" s="1">
        <f>-11.6390423183</f>
        <v>-11.6390423183</v>
      </c>
      <c r="B3060">
        <v>-4.7526901551999998</v>
      </c>
    </row>
    <row r="3061" spans="1:2">
      <c r="A3061" s="1">
        <f>-0.1099981052</f>
        <v>-0.1099981052</v>
      </c>
      <c r="B3061">
        <v>-9.3089373104999993</v>
      </c>
    </row>
    <row r="3062" spans="1:2">
      <c r="A3062" s="1">
        <v>3.7561613487000001</v>
      </c>
      <c r="B3062">
        <v>3.7948622806999999</v>
      </c>
    </row>
    <row r="3063" spans="1:2">
      <c r="A3063" s="1">
        <f>-11.194298458</f>
        <v>-11.194298458</v>
      </c>
      <c r="B3063">
        <v>-6.2138053016999999</v>
      </c>
    </row>
    <row r="3064" spans="1:2">
      <c r="A3064" s="1">
        <f>-10.7836613922</f>
        <v>-10.783661392200001</v>
      </c>
      <c r="B3064">
        <v>-4.9227232315</v>
      </c>
    </row>
    <row r="3065" spans="1:2">
      <c r="A3065" s="1">
        <f>-9.87928327</f>
        <v>-9.8792832700000002</v>
      </c>
      <c r="B3065">
        <v>-4.9054961800000001</v>
      </c>
    </row>
    <row r="3066" spans="1:2">
      <c r="A3066" s="1">
        <v>3.3708788097000002</v>
      </c>
      <c r="B3066">
        <v>2.8029289303999998</v>
      </c>
    </row>
    <row r="3067" spans="1:2">
      <c r="A3067" s="1">
        <f>-9.0104323099</f>
        <v>-9.0104323099000005</v>
      </c>
      <c r="B3067">
        <v>-3.6504663635000001</v>
      </c>
    </row>
    <row r="3068" spans="1:2">
      <c r="A3068" s="1">
        <f>-9.9657789419</f>
        <v>-9.9657789419</v>
      </c>
      <c r="B3068">
        <v>-5.1882103862999998</v>
      </c>
    </row>
    <row r="3069" spans="1:2">
      <c r="A3069" s="1">
        <f>-9.2685086322</f>
        <v>-9.2685086321999997</v>
      </c>
      <c r="B3069">
        <v>-4.2461635886</v>
      </c>
    </row>
    <row r="3070" spans="1:2">
      <c r="A3070" s="1">
        <v>1.7609322060000001</v>
      </c>
      <c r="B3070">
        <v>-9.8199632280000007</v>
      </c>
    </row>
    <row r="3071" spans="1:2">
      <c r="A3071" s="1">
        <v>2.6540466881999998</v>
      </c>
      <c r="B3071">
        <v>3.1503296379000001</v>
      </c>
    </row>
    <row r="3072" spans="1:2">
      <c r="A3072" s="1">
        <v>2.1099337978000001</v>
      </c>
      <c r="B3072">
        <v>-8.5614426901999998</v>
      </c>
    </row>
    <row r="3073" spans="1:2">
      <c r="A3073" s="1">
        <v>4.0118242461999998</v>
      </c>
      <c r="B3073">
        <v>3.4786659717999999</v>
      </c>
    </row>
    <row r="3074" spans="1:2">
      <c r="A3074" s="1">
        <v>2.2847529595</v>
      </c>
      <c r="B3074">
        <v>-10.800821539499999</v>
      </c>
    </row>
    <row r="3075" spans="1:2">
      <c r="A3075" s="1">
        <v>1.4557766683</v>
      </c>
      <c r="B3075">
        <v>-8.0863929430999999</v>
      </c>
    </row>
    <row r="3076" spans="1:2">
      <c r="A3076" s="1">
        <f>-10.8171795468</f>
        <v>-10.8171795468</v>
      </c>
      <c r="B3076">
        <v>-5.4226695743000004</v>
      </c>
    </row>
    <row r="3077" spans="1:2">
      <c r="A3077" s="1">
        <v>3.3365665864</v>
      </c>
      <c r="B3077">
        <v>2.4671925075000001</v>
      </c>
    </row>
    <row r="3078" spans="1:2">
      <c r="A3078" s="1">
        <f>-9.8324772231</f>
        <v>-9.8324772230999997</v>
      </c>
      <c r="B3078">
        <v>-4.8583660600999998</v>
      </c>
    </row>
    <row r="3079" spans="1:2">
      <c r="A3079" s="1">
        <v>3.5408962473000001</v>
      </c>
      <c r="B3079">
        <v>-9.9998110407999992</v>
      </c>
    </row>
    <row r="3080" spans="1:2">
      <c r="A3080" s="1">
        <f>-10.807490373</f>
        <v>-10.807490373</v>
      </c>
      <c r="B3080">
        <v>-4.6387050783000001</v>
      </c>
    </row>
    <row r="3081" spans="1:2">
      <c r="A3081" s="1">
        <f>-8.6576201039</f>
        <v>-8.6576201038999994</v>
      </c>
      <c r="B3081">
        <v>-6.2367700377000004</v>
      </c>
    </row>
    <row r="3082" spans="1:2">
      <c r="A3082" s="1">
        <v>3.8538021949000001</v>
      </c>
      <c r="B3082">
        <v>3.4499364016</v>
      </c>
    </row>
    <row r="3083" spans="1:2">
      <c r="A3083" s="1">
        <v>1.2672636500000001</v>
      </c>
      <c r="B3083">
        <v>-7.7768445557000003</v>
      </c>
    </row>
    <row r="3084" spans="1:2">
      <c r="A3084" s="1">
        <f>-11.8422751716</f>
        <v>-11.842275171600001</v>
      </c>
      <c r="B3084">
        <v>-4.5745415757999996</v>
      </c>
    </row>
    <row r="3085" spans="1:2">
      <c r="A3085" s="1">
        <v>2.2018571807999998</v>
      </c>
      <c r="B3085">
        <v>-9.4376958095999992</v>
      </c>
    </row>
    <row r="3086" spans="1:2">
      <c r="A3086" s="1">
        <v>2.3271357712</v>
      </c>
      <c r="B3086">
        <v>4.6460987648999996</v>
      </c>
    </row>
    <row r="3087" spans="1:2">
      <c r="A3087" s="1">
        <v>2.9591474984000001</v>
      </c>
      <c r="B3087">
        <v>5.5728053008999998</v>
      </c>
    </row>
    <row r="3088" spans="1:2">
      <c r="A3088" s="1">
        <v>3.9359199162</v>
      </c>
      <c r="B3088">
        <v>-0.70529119630000003</v>
      </c>
    </row>
    <row r="3089" spans="1:2">
      <c r="A3089" s="1">
        <v>2.8273275357999998</v>
      </c>
      <c r="B3089">
        <v>4.3600391168000003</v>
      </c>
    </row>
    <row r="3090" spans="1:2">
      <c r="A3090" s="1">
        <v>4.5032680347999996</v>
      </c>
      <c r="B3090">
        <v>2.3738183904999999</v>
      </c>
    </row>
    <row r="3091" spans="1:2">
      <c r="A3091" s="1">
        <f>-10.4268242743</f>
        <v>-10.426824274299999</v>
      </c>
      <c r="B3091">
        <v>-4.2346175443999998</v>
      </c>
    </row>
    <row r="3092" spans="1:2">
      <c r="A3092" s="1">
        <f>-11.4242923814</f>
        <v>-11.424292381400001</v>
      </c>
      <c r="B3092">
        <v>-3.2547141486000002</v>
      </c>
    </row>
    <row r="3093" spans="1:2">
      <c r="A3093" s="1">
        <v>2.1233914240999998</v>
      </c>
      <c r="B3093">
        <v>-9.9780183193000003</v>
      </c>
    </row>
    <row r="3094" spans="1:2">
      <c r="A3094" s="1">
        <f>-9.9160721973</f>
        <v>-9.9160721973000001</v>
      </c>
      <c r="B3094">
        <v>-6.2074322850000003</v>
      </c>
    </row>
    <row r="3095" spans="1:2">
      <c r="A3095" s="1">
        <v>3.2321146148</v>
      </c>
      <c r="B3095">
        <v>-9.5055594146000004</v>
      </c>
    </row>
    <row r="3096" spans="1:2">
      <c r="A3096" s="1">
        <v>2.0595268985000001</v>
      </c>
      <c r="B3096">
        <v>-8.1900563925000007</v>
      </c>
    </row>
    <row r="3097" spans="1:2">
      <c r="A3097" s="1">
        <v>4.7013466681000002</v>
      </c>
      <c r="B3097">
        <v>2.7788127638</v>
      </c>
    </row>
    <row r="3098" spans="1:2">
      <c r="A3098" s="1">
        <f>-8.7957423788</f>
        <v>-8.7957423788</v>
      </c>
      <c r="B3098">
        <v>-4.9700742334000001</v>
      </c>
    </row>
    <row r="3099" spans="1:2">
      <c r="A3099" s="1">
        <v>2.0281113848999999</v>
      </c>
      <c r="B3099">
        <v>-8.6317784103000008</v>
      </c>
    </row>
    <row r="3100" spans="1:2">
      <c r="A3100" s="1">
        <v>3.7218650526000001</v>
      </c>
      <c r="B3100">
        <v>3.5790671365</v>
      </c>
    </row>
    <row r="3101" spans="1:2">
      <c r="A3101" s="1">
        <v>2.3459964820999999</v>
      </c>
      <c r="B3101">
        <v>-10.356610737600001</v>
      </c>
    </row>
    <row r="3102" spans="1:2">
      <c r="A3102" s="1">
        <f>-8.9495434524</f>
        <v>-8.9495434524000004</v>
      </c>
      <c r="B3102">
        <v>-6.3357233155000001</v>
      </c>
    </row>
    <row r="3103" spans="1:2">
      <c r="A3103" s="1">
        <v>2.2413024586999999</v>
      </c>
      <c r="B3103">
        <v>-8.5957936012000005</v>
      </c>
    </row>
    <row r="3104" spans="1:2">
      <c r="A3104" s="1">
        <v>3.0948755138999999</v>
      </c>
      <c r="B3104">
        <v>3.3496219051999998</v>
      </c>
    </row>
    <row r="3105" spans="1:2">
      <c r="A3105" s="1">
        <v>1.4151614916999999</v>
      </c>
      <c r="B3105">
        <v>-10.8259638573</v>
      </c>
    </row>
    <row r="3106" spans="1:2">
      <c r="A3106" s="1">
        <f>-10.3338073657</f>
        <v>-10.3338073657</v>
      </c>
      <c r="B3106">
        <v>-8.3556891978000003</v>
      </c>
    </row>
    <row r="3107" spans="1:2">
      <c r="A3107" s="1">
        <v>2.7737824484</v>
      </c>
      <c r="B3107">
        <v>-10.8321661188</v>
      </c>
    </row>
    <row r="3108" spans="1:2">
      <c r="A3108" s="1">
        <v>2.2824203633</v>
      </c>
      <c r="B3108">
        <v>1.9067367484</v>
      </c>
    </row>
    <row r="3109" spans="1:2">
      <c r="A3109" s="1">
        <f>-10.7142658895</f>
        <v>-10.7142658895</v>
      </c>
      <c r="B3109">
        <v>-4.2050280538999996</v>
      </c>
    </row>
    <row r="3110" spans="1:2">
      <c r="A3110" s="1">
        <v>2.2888256544000001</v>
      </c>
      <c r="B3110">
        <v>-8.5464775595999996</v>
      </c>
    </row>
    <row r="3111" spans="1:2">
      <c r="A3111" s="1">
        <v>2.4213208562999999</v>
      </c>
      <c r="B3111">
        <v>-8.9765926484000005</v>
      </c>
    </row>
    <row r="3112" spans="1:2">
      <c r="A3112" s="1">
        <v>3.7196675243000001</v>
      </c>
      <c r="B3112">
        <v>3.4850685849</v>
      </c>
    </row>
    <row r="3113" spans="1:2">
      <c r="A3113" s="1">
        <v>4.7225398099999998</v>
      </c>
      <c r="B3113">
        <v>5.6007710957999999</v>
      </c>
    </row>
    <row r="3114" spans="1:2">
      <c r="A3114" s="1">
        <v>3.0363536824000001</v>
      </c>
      <c r="B3114">
        <v>-7.9533109849999999</v>
      </c>
    </row>
    <row r="3115" spans="1:2">
      <c r="A3115" s="1">
        <v>3.5155970019999998</v>
      </c>
      <c r="B3115">
        <v>4.2996681417999998</v>
      </c>
    </row>
    <row r="3116" spans="1:2">
      <c r="A3116" s="1">
        <v>4.7349171965999997</v>
      </c>
      <c r="B3116">
        <v>5.1663976922000003</v>
      </c>
    </row>
    <row r="3117" spans="1:2">
      <c r="A3117" s="1">
        <v>1.8015483866999999</v>
      </c>
      <c r="B3117">
        <v>-8.5814125449999992</v>
      </c>
    </row>
    <row r="3118" spans="1:2">
      <c r="A3118" s="1">
        <f>-10.8265963179</f>
        <v>-10.8265963179</v>
      </c>
      <c r="B3118">
        <v>-4.9317574436999996</v>
      </c>
    </row>
    <row r="3119" spans="1:2">
      <c r="A3119" s="1">
        <f>-9.9108689376</f>
        <v>-9.9108689376000001</v>
      </c>
      <c r="B3119">
        <v>-5.7046459448000002</v>
      </c>
    </row>
    <row r="3120" spans="1:2">
      <c r="A3120" s="1">
        <v>3.7630479282999998</v>
      </c>
      <c r="B3120">
        <v>-8.6373052694000005</v>
      </c>
    </row>
    <row r="3121" spans="1:2">
      <c r="A3121" s="1">
        <v>1.9995808209000001</v>
      </c>
      <c r="B3121">
        <v>-9.2289564116000005</v>
      </c>
    </row>
    <row r="3122" spans="1:2">
      <c r="A3122" s="1">
        <f>-9.8928549817</f>
        <v>-9.8928549816999993</v>
      </c>
      <c r="B3122">
        <v>-4.2371987318000004</v>
      </c>
    </row>
    <row r="3123" spans="1:2">
      <c r="A3123" s="1">
        <v>1.9554457917000001</v>
      </c>
      <c r="B3123">
        <v>-9.3387288878000003</v>
      </c>
    </row>
    <row r="3124" spans="1:2">
      <c r="A3124" s="1">
        <v>4.1439944895999998</v>
      </c>
      <c r="B3124">
        <v>6.3329031585999997</v>
      </c>
    </row>
    <row r="3125" spans="1:2">
      <c r="A3125" s="1">
        <f>-10.0950078053</f>
        <v>-10.0950078053</v>
      </c>
      <c r="B3125">
        <v>-3.8448782240999999</v>
      </c>
    </row>
    <row r="3126" spans="1:2">
      <c r="A3126" s="1">
        <v>3.7239672832999999</v>
      </c>
      <c r="B3126">
        <v>-8.3635210095999994</v>
      </c>
    </row>
    <row r="3127" spans="1:2">
      <c r="A3127" s="1">
        <f>-9.8733100825</f>
        <v>-9.8733100824999998</v>
      </c>
      <c r="B3127">
        <v>-4.7025384607999996</v>
      </c>
    </row>
    <row r="3128" spans="1:2">
      <c r="A3128" s="1">
        <v>1.1869517332999999</v>
      </c>
      <c r="B3128">
        <v>-9.2308923504999996</v>
      </c>
    </row>
    <row r="3129" spans="1:2">
      <c r="A3129" s="1">
        <v>1.9211798083</v>
      </c>
      <c r="B3129">
        <v>-9.5743716779000003</v>
      </c>
    </row>
    <row r="3130" spans="1:2">
      <c r="A3130" s="1">
        <v>3.9775806283000001</v>
      </c>
      <c r="B3130">
        <v>-9.6352831452000007</v>
      </c>
    </row>
    <row r="3131" spans="1:2">
      <c r="A3131" s="1">
        <v>3.9613575680999999</v>
      </c>
      <c r="B3131">
        <v>2.7303600432000001</v>
      </c>
    </row>
    <row r="3132" spans="1:2">
      <c r="A3132" s="1">
        <v>3.2216114180000002</v>
      </c>
      <c r="B3132">
        <v>-8.9970934995</v>
      </c>
    </row>
    <row r="3133" spans="1:2">
      <c r="A3133" s="1">
        <v>2.2018907876</v>
      </c>
      <c r="B3133">
        <v>2.3414434340999999</v>
      </c>
    </row>
    <row r="3134" spans="1:2">
      <c r="A3134" s="1">
        <v>4.0273229288000003</v>
      </c>
      <c r="B3134">
        <v>2.6466579087</v>
      </c>
    </row>
    <row r="3135" spans="1:2">
      <c r="A3135" s="1">
        <v>3.8944273185</v>
      </c>
      <c r="B3135">
        <v>1.6387164806000001</v>
      </c>
    </row>
    <row r="3136" spans="1:2">
      <c r="A3136" s="1">
        <v>4.8707512753</v>
      </c>
      <c r="B3136">
        <v>4.3577137940000004</v>
      </c>
    </row>
    <row r="3137" spans="1:2">
      <c r="A3137" s="1">
        <v>0.94944367799999996</v>
      </c>
      <c r="B3137">
        <v>-9.9945679527000006</v>
      </c>
    </row>
    <row r="3138" spans="1:2">
      <c r="A3138" s="1">
        <v>3.2845174953999998</v>
      </c>
      <c r="B3138">
        <v>-9.8248782467000009</v>
      </c>
    </row>
    <row r="3139" spans="1:2">
      <c r="A3139" s="1">
        <f>-9.970393768</f>
        <v>-9.9703937679999992</v>
      </c>
      <c r="B3139">
        <v>-4.0000879477</v>
      </c>
    </row>
    <row r="3140" spans="1:2">
      <c r="A3140" s="1">
        <v>3.8607986346000001</v>
      </c>
      <c r="B3140">
        <v>2.7859941974</v>
      </c>
    </row>
    <row r="3141" spans="1:2">
      <c r="A3141" s="1">
        <v>4.9609790692000004</v>
      </c>
      <c r="B3141">
        <v>3.5558886138000001</v>
      </c>
    </row>
    <row r="3142" spans="1:2">
      <c r="A3142" s="1">
        <v>2.7665941444</v>
      </c>
      <c r="B3142">
        <v>-11.3360295431</v>
      </c>
    </row>
    <row r="3143" spans="1:2">
      <c r="A3143" s="1">
        <f>-10.0100416641</f>
        <v>-10.010041664099999</v>
      </c>
      <c r="B3143">
        <v>-3.8465684912000002</v>
      </c>
    </row>
    <row r="3144" spans="1:2">
      <c r="A3144" s="1">
        <f>-11.1259200695</f>
        <v>-11.125920069499999</v>
      </c>
      <c r="B3144">
        <v>-5.7328788912000004</v>
      </c>
    </row>
    <row r="3145" spans="1:2">
      <c r="A3145" s="1">
        <v>3.6145671352000002</v>
      </c>
      <c r="B3145">
        <v>2.4117255331999998</v>
      </c>
    </row>
    <row r="3146" spans="1:2">
      <c r="A3146" s="1">
        <v>3.0086289340999999</v>
      </c>
      <c r="B3146">
        <v>-10.114520908799999</v>
      </c>
    </row>
    <row r="3147" spans="1:2">
      <c r="A3147" s="1">
        <f>-11.0949443397</f>
        <v>-11.0949443397</v>
      </c>
      <c r="B3147">
        <v>-5.4069730079999996</v>
      </c>
    </row>
    <row r="3148" spans="1:2">
      <c r="A3148" s="1">
        <f>-10.0188359531</f>
        <v>-10.0188359531</v>
      </c>
      <c r="B3148">
        <v>-4.9267537518999998</v>
      </c>
    </row>
    <row r="3149" spans="1:2">
      <c r="A3149" s="1">
        <v>3.4917936628000001</v>
      </c>
      <c r="B3149">
        <v>2.5059678185999998</v>
      </c>
    </row>
    <row r="3150" spans="1:2">
      <c r="A3150" s="1">
        <v>3.5972643463999998</v>
      </c>
      <c r="B3150">
        <v>4.2266489297999996</v>
      </c>
    </row>
    <row r="3151" spans="1:2">
      <c r="A3151" s="1">
        <v>2.5326495418000001</v>
      </c>
      <c r="B3151">
        <v>-7.5317517716999998</v>
      </c>
    </row>
    <row r="3152" spans="1:2">
      <c r="A3152" s="1">
        <f>-10.9296387531</f>
        <v>-10.929638753100001</v>
      </c>
      <c r="B3152">
        <v>-7.2480927309999998</v>
      </c>
    </row>
    <row r="3153" spans="1:2">
      <c r="A3153" s="1">
        <f>-10.2090250789</f>
        <v>-10.2090250789</v>
      </c>
      <c r="B3153">
        <v>-5.8681121932</v>
      </c>
    </row>
    <row r="3154" spans="1:2">
      <c r="A3154" s="1">
        <v>3.5389322407999999</v>
      </c>
      <c r="B3154">
        <v>2.6432524968000002</v>
      </c>
    </row>
    <row r="3155" spans="1:2">
      <c r="A3155" s="1">
        <f>-9.3986396486</f>
        <v>-9.3986396485999997</v>
      </c>
      <c r="B3155">
        <v>-5.3227743181999996</v>
      </c>
    </row>
    <row r="3156" spans="1:2">
      <c r="A3156" s="1">
        <f>-9.5705031582</f>
        <v>-9.5705031581999993</v>
      </c>
      <c r="B3156">
        <v>-4.5581368559</v>
      </c>
    </row>
    <row r="3157" spans="1:2">
      <c r="A3157" s="1">
        <f>-10.5566122942</f>
        <v>-10.556612294200001</v>
      </c>
      <c r="B3157">
        <v>-5.5745318315999999</v>
      </c>
    </row>
    <row r="3158" spans="1:2">
      <c r="A3158" s="1">
        <v>1.9424852398000001</v>
      </c>
      <c r="B3158">
        <v>-9.4021215440999999</v>
      </c>
    </row>
    <row r="3159" spans="1:2">
      <c r="A3159" s="1">
        <v>1.2413310988999999</v>
      </c>
      <c r="B3159">
        <v>-8.1353264617000001</v>
      </c>
    </row>
    <row r="3160" spans="1:2">
      <c r="A3160" s="1">
        <v>4.7803089056000001</v>
      </c>
      <c r="B3160">
        <v>4.5203351976999997</v>
      </c>
    </row>
    <row r="3161" spans="1:2">
      <c r="A3161" s="1">
        <v>2.5997163939000001</v>
      </c>
      <c r="B3161">
        <v>1.7416323265</v>
      </c>
    </row>
    <row r="3162" spans="1:2">
      <c r="A3162" s="1">
        <v>0.38641276520000001</v>
      </c>
      <c r="B3162">
        <v>-8.1082483594999992</v>
      </c>
    </row>
    <row r="3163" spans="1:2">
      <c r="A3163" s="1">
        <v>2.845757232</v>
      </c>
      <c r="B3163">
        <v>3.0485075508000001</v>
      </c>
    </row>
    <row r="3164" spans="1:2">
      <c r="A3164" s="1">
        <v>3.8594560411000001</v>
      </c>
      <c r="B3164">
        <v>2.3562131320000002</v>
      </c>
    </row>
    <row r="3165" spans="1:2">
      <c r="A3165" s="1">
        <f>-10.9682357525</f>
        <v>-10.9682357525</v>
      </c>
      <c r="B3165">
        <v>-2.6107054015000002</v>
      </c>
    </row>
    <row r="3166" spans="1:2">
      <c r="A3166" s="1">
        <v>4.3275964655000001</v>
      </c>
      <c r="B3166">
        <v>2.8479583446999999</v>
      </c>
    </row>
    <row r="3167" spans="1:2">
      <c r="A3167" s="1">
        <v>2.9948470820000002</v>
      </c>
      <c r="B3167">
        <v>-10.176378546</v>
      </c>
    </row>
    <row r="3168" spans="1:2">
      <c r="A3168" s="1">
        <v>1.1251162473</v>
      </c>
      <c r="B3168">
        <v>-9.7485148827000003</v>
      </c>
    </row>
    <row r="3169" spans="1:2">
      <c r="A3169" s="1">
        <f>-9.3903690498</f>
        <v>-9.3903690498000003</v>
      </c>
      <c r="B3169">
        <v>-3.2009641844000001</v>
      </c>
    </row>
    <row r="3170" spans="1:2">
      <c r="A3170" s="1">
        <v>2.8436819044999999</v>
      </c>
      <c r="B3170">
        <v>-8.6906921059000002</v>
      </c>
    </row>
    <row r="3171" spans="1:2">
      <c r="A3171" s="1">
        <v>3.5573220169000002</v>
      </c>
      <c r="B3171">
        <v>2.2573534984000001</v>
      </c>
    </row>
    <row r="3172" spans="1:2">
      <c r="A3172" s="1">
        <v>2.1798034281000001</v>
      </c>
      <c r="B3172">
        <v>3.4355340981000002</v>
      </c>
    </row>
    <row r="3173" spans="1:2">
      <c r="A3173" s="1">
        <f>-9.019327556</f>
        <v>-9.0193275560000004</v>
      </c>
      <c r="B3173">
        <v>-5.8230853986</v>
      </c>
    </row>
    <row r="3174" spans="1:2">
      <c r="A3174" s="1">
        <v>3.2919053625000001</v>
      </c>
      <c r="B3174">
        <v>-9.1426015058000001</v>
      </c>
    </row>
    <row r="3175" spans="1:2">
      <c r="A3175" s="1">
        <f>-9.8231504843</f>
        <v>-9.8231504842999993</v>
      </c>
      <c r="B3175">
        <v>-5.5249229027000002</v>
      </c>
    </row>
    <row r="3176" spans="1:2">
      <c r="A3176" s="1">
        <v>1.7401593545</v>
      </c>
      <c r="B3176">
        <v>1.6112426589</v>
      </c>
    </row>
    <row r="3177" spans="1:2">
      <c r="A3177" s="1">
        <f>-10.7374760945</f>
        <v>-10.7374760945</v>
      </c>
      <c r="B3177">
        <v>-6.4115706031000004</v>
      </c>
    </row>
    <row r="3178" spans="1:2">
      <c r="A3178" s="1">
        <v>8.2960993E-3</v>
      </c>
      <c r="B3178">
        <v>-10.3498088697</v>
      </c>
    </row>
    <row r="3179" spans="1:2">
      <c r="A3179" s="1">
        <f>-11.8227178532</f>
        <v>-11.8227178532</v>
      </c>
      <c r="B3179">
        <v>-4.4247306040999996</v>
      </c>
    </row>
    <row r="3180" spans="1:2">
      <c r="A3180" s="1">
        <v>1.1965095139999999</v>
      </c>
      <c r="B3180">
        <v>-9.6376510445000001</v>
      </c>
    </row>
    <row r="3181" spans="1:2">
      <c r="A3181" s="1">
        <v>2.3460646424</v>
      </c>
      <c r="B3181">
        <v>4.203768019</v>
      </c>
    </row>
    <row r="3182" spans="1:2">
      <c r="A3182" s="1">
        <v>2.7022671411000001</v>
      </c>
      <c r="B3182">
        <v>4.0528533961999997</v>
      </c>
    </row>
    <row r="3183" spans="1:2">
      <c r="A3183" s="1">
        <v>3.3237467127000002</v>
      </c>
      <c r="B3183">
        <v>1.9142623282</v>
      </c>
    </row>
    <row r="3184" spans="1:2">
      <c r="A3184" s="1">
        <v>3.6772798337000001</v>
      </c>
      <c r="B3184">
        <v>3.9182187483000002</v>
      </c>
    </row>
    <row r="3185" spans="1:2">
      <c r="A3185" s="1">
        <v>2.0189265199999999</v>
      </c>
      <c r="B3185">
        <v>3.8185065008999999</v>
      </c>
    </row>
    <row r="3186" spans="1:2">
      <c r="A3186" s="1">
        <v>1.3788650311999999</v>
      </c>
      <c r="B3186">
        <v>-9.2989284506000001</v>
      </c>
    </row>
    <row r="3187" spans="1:2">
      <c r="A3187" s="1">
        <v>3.6475258354000002</v>
      </c>
      <c r="B3187">
        <v>-8.5295709595999991</v>
      </c>
    </row>
    <row r="3188" spans="1:2">
      <c r="A3188" s="1">
        <v>3.3353785069000002</v>
      </c>
      <c r="B3188">
        <v>3.1619782869000002</v>
      </c>
    </row>
    <row r="3189" spans="1:2">
      <c r="A3189" s="1">
        <f>-11.6079888163</f>
        <v>-11.607988816300001</v>
      </c>
      <c r="B3189">
        <v>-4.9749282303999998</v>
      </c>
    </row>
    <row r="3190" spans="1:2">
      <c r="A3190" s="1">
        <v>4.2492026131999996</v>
      </c>
      <c r="B3190">
        <v>4.4867401200000003</v>
      </c>
    </row>
    <row r="3191" spans="1:2">
      <c r="A3191" s="1">
        <f>-11.7463731025</f>
        <v>-11.7463731025</v>
      </c>
      <c r="B3191">
        <v>-3.6312781900000002</v>
      </c>
    </row>
    <row r="3192" spans="1:2">
      <c r="A3192" s="1">
        <f>-10.6199503674</f>
        <v>-10.6199503674</v>
      </c>
      <c r="B3192">
        <v>-6.1414969800000003</v>
      </c>
    </row>
    <row r="3193" spans="1:2">
      <c r="A3193" s="1">
        <v>1.7715416085</v>
      </c>
      <c r="B3193">
        <v>3.3475190576</v>
      </c>
    </row>
    <row r="3194" spans="1:2">
      <c r="A3194" s="1">
        <f>-10.0420222434</f>
        <v>-10.0420222434</v>
      </c>
      <c r="B3194">
        <v>-6.3076800848000003</v>
      </c>
    </row>
    <row r="3195" spans="1:2">
      <c r="A3195" s="1">
        <v>2.0367327355999998</v>
      </c>
      <c r="B3195">
        <v>-8.5264860053000007</v>
      </c>
    </row>
    <row r="3196" spans="1:2">
      <c r="A3196" s="1">
        <v>3.0981389985000001</v>
      </c>
      <c r="B3196">
        <v>-9.8008813590999999</v>
      </c>
    </row>
    <row r="3197" spans="1:2">
      <c r="A3197" s="1">
        <f>-11.2695548792</f>
        <v>-11.269554879199999</v>
      </c>
      <c r="B3197">
        <v>-5.4687422979999996</v>
      </c>
    </row>
    <row r="3198" spans="1:2">
      <c r="A3198" s="1">
        <f>-12.0524796329</f>
        <v>-12.052479632900001</v>
      </c>
      <c r="B3198">
        <v>-5.6169453549000004</v>
      </c>
    </row>
    <row r="3199" spans="1:2">
      <c r="A3199" s="1">
        <f>-9.4843810218</f>
        <v>-9.4843810218000009</v>
      </c>
      <c r="B3199">
        <v>-5.4130695155000002</v>
      </c>
    </row>
    <row r="3200" spans="1:2">
      <c r="A3200" s="1">
        <v>2.1137836961000001</v>
      </c>
      <c r="B3200">
        <v>-8.8900796972999991</v>
      </c>
    </row>
    <row r="3201" spans="1:2">
      <c r="A3201" s="1">
        <v>2.7862844230000001</v>
      </c>
      <c r="B3201">
        <v>1.2903306274999999</v>
      </c>
    </row>
    <row r="3202" spans="1:2">
      <c r="A3202" s="1">
        <f>-10.4034597569</f>
        <v>-10.4034597569</v>
      </c>
      <c r="B3202">
        <v>-5.1624788064000002</v>
      </c>
    </row>
    <row r="3203" spans="1:2">
      <c r="A3203" s="1">
        <v>0.34605008059999998</v>
      </c>
      <c r="B3203">
        <v>-9.1594668296999995</v>
      </c>
    </row>
    <row r="3204" spans="1:2">
      <c r="A3204" s="1">
        <f>-9.1753538125</f>
        <v>-9.1753538124999992</v>
      </c>
      <c r="B3204">
        <v>-3.5874199806</v>
      </c>
    </row>
    <row r="3205" spans="1:2">
      <c r="A3205" s="1">
        <v>4.9092631811</v>
      </c>
      <c r="B3205">
        <v>2.0289791146999998</v>
      </c>
    </row>
    <row r="3206" spans="1:2">
      <c r="A3206" s="1">
        <v>4.2533141570000002</v>
      </c>
      <c r="B3206">
        <v>2.8614749847000001</v>
      </c>
    </row>
    <row r="3207" spans="1:2">
      <c r="A3207" s="1">
        <v>0.72705932019999997</v>
      </c>
      <c r="B3207">
        <v>-8.8563251668999996</v>
      </c>
    </row>
    <row r="3208" spans="1:2">
      <c r="A3208" s="1">
        <f>-10.9543650068</f>
        <v>-10.9543650068</v>
      </c>
      <c r="B3208">
        <v>-3.3437200677000001</v>
      </c>
    </row>
    <row r="3209" spans="1:2">
      <c r="A3209" s="1">
        <v>2.8191305703</v>
      </c>
      <c r="B3209">
        <v>3.7140920266999999</v>
      </c>
    </row>
    <row r="3210" spans="1:2">
      <c r="A3210" s="1">
        <v>6.1811581099999999E-2</v>
      </c>
      <c r="B3210">
        <v>-9.7687931491000004</v>
      </c>
    </row>
    <row r="3211" spans="1:2">
      <c r="A3211" s="1">
        <f>-10.9470280821</f>
        <v>-10.947028082099999</v>
      </c>
      <c r="B3211">
        <v>-5.7303611649999997</v>
      </c>
    </row>
    <row r="3212" spans="1:2">
      <c r="A3212" s="1">
        <f>-9.4746085895</f>
        <v>-9.4746085895000007</v>
      </c>
      <c r="B3212">
        <v>-3.8786199233</v>
      </c>
    </row>
    <row r="3213" spans="1:2">
      <c r="A3213" s="1">
        <f>-9.6426245221</f>
        <v>-9.6426245221000002</v>
      </c>
      <c r="B3213">
        <v>-7.0008098898000002</v>
      </c>
    </row>
    <row r="3214" spans="1:2">
      <c r="A3214" s="1">
        <v>2.0503222289999998</v>
      </c>
      <c r="B3214">
        <v>5.9517499850000002</v>
      </c>
    </row>
    <row r="3215" spans="1:2">
      <c r="A3215" s="1">
        <v>1.1466984445999999</v>
      </c>
      <c r="B3215">
        <v>-9.1632318019000003</v>
      </c>
    </row>
    <row r="3216" spans="1:2">
      <c r="A3216" s="1">
        <v>4.9002287828000002</v>
      </c>
      <c r="B3216">
        <v>-8.8802385422000008</v>
      </c>
    </row>
    <row r="3217" spans="1:2">
      <c r="A3217" s="1">
        <f>-8.6191447689</f>
        <v>-8.6191447689</v>
      </c>
      <c r="B3217">
        <v>-5.9914760054</v>
      </c>
    </row>
    <row r="3218" spans="1:2">
      <c r="A3218" s="1">
        <f>-11.5267834911</f>
        <v>-11.5267834911</v>
      </c>
      <c r="B3218">
        <v>-6.2460979621000003</v>
      </c>
    </row>
    <row r="3219" spans="1:2">
      <c r="A3219" s="1">
        <v>4.5374368416999999</v>
      </c>
      <c r="B3219">
        <v>2.7206232694999999</v>
      </c>
    </row>
    <row r="3220" spans="1:2">
      <c r="A3220" s="1">
        <v>1.342114488</v>
      </c>
      <c r="B3220">
        <v>-9.8646245860999997</v>
      </c>
    </row>
    <row r="3221" spans="1:2">
      <c r="A3221" s="1">
        <f>-10.527247481</f>
        <v>-10.527247481</v>
      </c>
      <c r="B3221">
        <v>-5.4934209410000001</v>
      </c>
    </row>
    <row r="3222" spans="1:2">
      <c r="A3222" s="1">
        <f>-9.0077287815</f>
        <v>-9.0077287814999991</v>
      </c>
      <c r="B3222">
        <v>-5.1040504599999998</v>
      </c>
    </row>
    <row r="3223" spans="1:2">
      <c r="A3223" s="1">
        <v>4.5976675680000003</v>
      </c>
      <c r="B3223">
        <v>-9.3491419686999997</v>
      </c>
    </row>
    <row r="3224" spans="1:2">
      <c r="A3224" s="1">
        <v>2.8263577095999999</v>
      </c>
      <c r="B3224">
        <v>3.1217252180999999</v>
      </c>
    </row>
    <row r="3225" spans="1:2">
      <c r="A3225" s="1">
        <v>1.0185804119999999</v>
      </c>
      <c r="B3225">
        <v>-8.0996626435000003</v>
      </c>
    </row>
    <row r="3226" spans="1:2">
      <c r="A3226" s="1">
        <v>3.8450378598000001</v>
      </c>
      <c r="B3226">
        <v>-10.054766735999999</v>
      </c>
    </row>
    <row r="3227" spans="1:2">
      <c r="A3227" s="1">
        <f>-10.3949422927</f>
        <v>-10.3949422927</v>
      </c>
      <c r="B3227">
        <v>-4.5623096232</v>
      </c>
    </row>
    <row r="3228" spans="1:2">
      <c r="A3228" s="1">
        <f>-9.625337541</f>
        <v>-9.6253375410000004</v>
      </c>
      <c r="B3228">
        <v>-2.7305855687</v>
      </c>
    </row>
    <row r="3229" spans="1:2">
      <c r="A3229" s="1">
        <f>-10.2572876931</f>
        <v>-10.2572876931</v>
      </c>
      <c r="B3229">
        <v>-6.1967536586999996</v>
      </c>
    </row>
    <row r="3230" spans="1:2">
      <c r="A3230" s="1">
        <f>-9.1831636552</f>
        <v>-9.1831636551999996</v>
      </c>
      <c r="B3230">
        <v>-7.5041457671999998</v>
      </c>
    </row>
    <row r="3231" spans="1:2">
      <c r="A3231" s="1">
        <v>2.797404072</v>
      </c>
      <c r="B3231">
        <v>0.87198133460000005</v>
      </c>
    </row>
    <row r="3232" spans="1:2">
      <c r="A3232" s="1">
        <v>3.5811106538000002</v>
      </c>
      <c r="B3232">
        <v>-8.9316643180999993</v>
      </c>
    </row>
    <row r="3233" spans="1:2">
      <c r="A3233" s="1">
        <v>3.8504318176000001</v>
      </c>
      <c r="B3233">
        <v>0.82091376599999999</v>
      </c>
    </row>
    <row r="3234" spans="1:2">
      <c r="A3234" s="1">
        <f>-10.586960413</f>
        <v>-10.586960413</v>
      </c>
      <c r="B3234">
        <v>-6.7563752700000004</v>
      </c>
    </row>
    <row r="3235" spans="1:2">
      <c r="A3235" s="1">
        <v>2.3988618869999998</v>
      </c>
      <c r="B3235">
        <v>3.6547752120000001</v>
      </c>
    </row>
    <row r="3236" spans="1:2">
      <c r="A3236" s="1">
        <v>4.5249412939999996</v>
      </c>
      <c r="B3236">
        <v>5.7260421633999998</v>
      </c>
    </row>
    <row r="3237" spans="1:2">
      <c r="A3237" s="1">
        <v>5.5300783377</v>
      </c>
      <c r="B3237">
        <v>4.1779871506999999</v>
      </c>
    </row>
    <row r="3238" spans="1:2">
      <c r="A3238" s="1">
        <v>4.2767953043000002</v>
      </c>
      <c r="B3238">
        <v>4.0576207063999998</v>
      </c>
    </row>
    <row r="3239" spans="1:2">
      <c r="A3239" s="1">
        <f>-12.9769421468</f>
        <v>-12.976942146800001</v>
      </c>
      <c r="B3239">
        <v>-4.7565279654000001</v>
      </c>
    </row>
    <row r="3240" spans="1:2">
      <c r="A3240" s="1">
        <v>3.2250397807</v>
      </c>
      <c r="B3240">
        <v>2.9556040693000001</v>
      </c>
    </row>
    <row r="3241" spans="1:2">
      <c r="A3241" s="1">
        <v>2.9336325266999999</v>
      </c>
      <c r="B3241">
        <v>1.9345602466</v>
      </c>
    </row>
    <row r="3242" spans="1:2">
      <c r="A3242" s="1">
        <v>3.9142449037000002</v>
      </c>
      <c r="B3242">
        <v>1.8525118068999999</v>
      </c>
    </row>
    <row r="3243" spans="1:2">
      <c r="A3243" s="1">
        <v>4.6737374515000001</v>
      </c>
      <c r="B3243">
        <v>3.6270308864</v>
      </c>
    </row>
    <row r="3244" spans="1:2">
      <c r="A3244" s="1">
        <v>3.6905704858999999</v>
      </c>
      <c r="B3244">
        <v>1.5342172350000001</v>
      </c>
    </row>
    <row r="3245" spans="1:2">
      <c r="A3245" s="1">
        <f>-11.1124861931</f>
        <v>-11.112486193100001</v>
      </c>
      <c r="B3245">
        <v>-4.1013028261000004</v>
      </c>
    </row>
    <row r="3246" spans="1:2">
      <c r="A3246" s="1">
        <v>3.0962195402999999</v>
      </c>
      <c r="B3246">
        <v>-7.2553567942999999</v>
      </c>
    </row>
    <row r="3247" spans="1:2">
      <c r="A3247" s="1">
        <v>3.2008023657</v>
      </c>
      <c r="B3247">
        <v>2.2016680707999998</v>
      </c>
    </row>
    <row r="3248" spans="1:2">
      <c r="A3248" s="1">
        <f>-13.4116348267</f>
        <v>-13.4116348267</v>
      </c>
      <c r="B3248">
        <v>-5.3004625449000002</v>
      </c>
    </row>
    <row r="3249" spans="1:2">
      <c r="A3249" s="1">
        <f>-10.3358493481</f>
        <v>-10.3358493481</v>
      </c>
      <c r="B3249">
        <v>-4.8577516907999998</v>
      </c>
    </row>
    <row r="3250" spans="1:2">
      <c r="A3250" s="1">
        <f>-9.8212576873</f>
        <v>-9.8212576872999993</v>
      </c>
      <c r="B3250">
        <v>-6.2724543037</v>
      </c>
    </row>
    <row r="3251" spans="1:2">
      <c r="A3251" s="1">
        <v>3.1336296694999999</v>
      </c>
      <c r="B3251">
        <v>2.4956023900000002</v>
      </c>
    </row>
    <row r="3252" spans="1:2">
      <c r="A3252" s="1">
        <v>3.9531074210999999</v>
      </c>
      <c r="B3252">
        <v>2.5365844535000002</v>
      </c>
    </row>
    <row r="3253" spans="1:2">
      <c r="A3253" s="1">
        <v>3.7996343676</v>
      </c>
      <c r="B3253">
        <v>2.2452196199999999</v>
      </c>
    </row>
    <row r="3254" spans="1:2">
      <c r="A3254" s="1">
        <v>4.9430107869000004</v>
      </c>
      <c r="B3254">
        <v>-11.563202479099999</v>
      </c>
    </row>
    <row r="3255" spans="1:2">
      <c r="A3255" s="1">
        <v>4.0036170035999996</v>
      </c>
      <c r="B3255">
        <v>4.4193585656999996</v>
      </c>
    </row>
    <row r="3256" spans="1:2">
      <c r="A3256" s="1">
        <v>2.4649881933</v>
      </c>
      <c r="B3256">
        <v>-9.3194938112999992</v>
      </c>
    </row>
    <row r="3257" spans="1:2">
      <c r="A3257" s="1">
        <v>3.9699704607999999</v>
      </c>
      <c r="B3257">
        <v>3.3491902422000002</v>
      </c>
    </row>
    <row r="3258" spans="1:2">
      <c r="A3258" s="1">
        <v>3.3044097509000001</v>
      </c>
      <c r="B3258">
        <v>4.5046399430999999</v>
      </c>
    </row>
    <row r="3259" spans="1:2">
      <c r="A3259" s="1">
        <v>3.4553947553</v>
      </c>
      <c r="B3259">
        <v>3.7288077226</v>
      </c>
    </row>
    <row r="3260" spans="1:2">
      <c r="A3260" s="1">
        <v>2.4897031988</v>
      </c>
      <c r="B3260">
        <v>-10.245335110999999</v>
      </c>
    </row>
    <row r="3261" spans="1:2">
      <c r="A3261" s="1">
        <f>-12.4234473639</f>
        <v>-12.423447363899999</v>
      </c>
      <c r="B3261">
        <v>-4.9838121527999997</v>
      </c>
    </row>
    <row r="3262" spans="1:2">
      <c r="A3262" s="1">
        <v>1.9866170326000001</v>
      </c>
      <c r="B3262">
        <v>-10.8000331344</v>
      </c>
    </row>
    <row r="3263" spans="1:2">
      <c r="A3263" s="1">
        <v>2.9135184523</v>
      </c>
      <c r="B3263">
        <v>3.6361251989999999</v>
      </c>
    </row>
    <row r="3264" spans="1:2">
      <c r="A3264" s="1">
        <f>-10.8715470608</f>
        <v>-10.871547060799999</v>
      </c>
      <c r="B3264">
        <v>-3.3529162398999999</v>
      </c>
    </row>
    <row r="3265" spans="1:2">
      <c r="A3265" s="1">
        <f>-11.5659939715</f>
        <v>-11.565993971499999</v>
      </c>
      <c r="B3265">
        <v>-6.1818161983</v>
      </c>
    </row>
    <row r="3266" spans="1:2">
      <c r="A3266" s="1">
        <f>-9.9337512413</f>
        <v>-9.9337512412999995</v>
      </c>
      <c r="B3266">
        <v>-4.1369759526000003</v>
      </c>
    </row>
    <row r="3267" spans="1:2">
      <c r="A3267" s="1">
        <f>-10.8311903801</f>
        <v>-10.831190380100001</v>
      </c>
      <c r="B3267">
        <v>-6.2801737142</v>
      </c>
    </row>
    <row r="3268" spans="1:2">
      <c r="A3268" s="1">
        <f>-10.0082286609</f>
        <v>-10.0082286609</v>
      </c>
      <c r="B3268">
        <v>-5.4196247151000003</v>
      </c>
    </row>
    <row r="3269" spans="1:2">
      <c r="A3269" s="1">
        <v>2.1161736734000001</v>
      </c>
      <c r="B3269">
        <v>-9.7830457703999993</v>
      </c>
    </row>
    <row r="3270" spans="1:2">
      <c r="A3270" s="1">
        <f>-9.2200735261</f>
        <v>-9.2200735261000002</v>
      </c>
      <c r="B3270">
        <v>-5.4158063543999999</v>
      </c>
    </row>
    <row r="3271" spans="1:2">
      <c r="A3271" s="1">
        <v>3.3222918728000002</v>
      </c>
      <c r="B3271">
        <v>-8.5663232212999993</v>
      </c>
    </row>
    <row r="3272" spans="1:2">
      <c r="A3272" s="1">
        <f>-9.3739109403</f>
        <v>-9.3739109403</v>
      </c>
      <c r="B3272">
        <v>-2.7658909327000001</v>
      </c>
    </row>
    <row r="3273" spans="1:2">
      <c r="A3273" s="1">
        <v>3.3086118703</v>
      </c>
      <c r="B3273">
        <v>-8.8965043043000005</v>
      </c>
    </row>
    <row r="3274" spans="1:2">
      <c r="A3274" s="1">
        <v>5.0096866464999996</v>
      </c>
      <c r="B3274">
        <v>4.4416119316999998</v>
      </c>
    </row>
    <row r="3275" spans="1:2">
      <c r="A3275" s="1">
        <v>1.8158702046999999</v>
      </c>
      <c r="B3275">
        <v>-10.775624627399999</v>
      </c>
    </row>
    <row r="3276" spans="1:2">
      <c r="A3276" s="1">
        <f>-10.8118618141</f>
        <v>-10.8118618141</v>
      </c>
      <c r="B3276">
        <v>-4.6300842219999998</v>
      </c>
    </row>
    <row r="3277" spans="1:2">
      <c r="A3277" s="1">
        <v>1.0412112955999999</v>
      </c>
      <c r="B3277">
        <v>-8.5801261563000004</v>
      </c>
    </row>
    <row r="3278" spans="1:2">
      <c r="A3278" s="1">
        <v>0.90796790719999998</v>
      </c>
      <c r="B3278">
        <v>-9.4439423278000003</v>
      </c>
    </row>
    <row r="3279" spans="1:2">
      <c r="A3279" s="1">
        <v>2.4393273361999999</v>
      </c>
      <c r="B3279">
        <v>-8.4260931615000008</v>
      </c>
    </row>
    <row r="3280" spans="1:2">
      <c r="A3280" s="1">
        <v>1.8656385432</v>
      </c>
      <c r="B3280">
        <v>-7.7311470973</v>
      </c>
    </row>
    <row r="3281" spans="1:2">
      <c r="A3281" s="1">
        <f>-8.9938609912</f>
        <v>-8.9938609912</v>
      </c>
      <c r="B3281">
        <v>-7.0013329602000001</v>
      </c>
    </row>
    <row r="3282" spans="1:2">
      <c r="A3282" s="1">
        <v>2.7537568085999999</v>
      </c>
      <c r="B3282">
        <v>-8.3348754581000009</v>
      </c>
    </row>
    <row r="3283" spans="1:2">
      <c r="A3283" s="1">
        <f>-11.3102073858</f>
        <v>-11.3102073858</v>
      </c>
      <c r="B3283">
        <v>-4.7052061675000001</v>
      </c>
    </row>
    <row r="3284" spans="1:2">
      <c r="A3284" s="1">
        <v>3.5468066510999998</v>
      </c>
      <c r="B3284">
        <v>3.9263998410999998</v>
      </c>
    </row>
    <row r="3285" spans="1:2">
      <c r="A3285" s="1">
        <v>2.8710319634000001</v>
      </c>
      <c r="B3285">
        <v>-8.5081147542999993</v>
      </c>
    </row>
    <row r="3286" spans="1:2">
      <c r="A3286" s="1">
        <v>2.3686298453000001</v>
      </c>
      <c r="B3286">
        <v>2.9773931775000002</v>
      </c>
    </row>
    <row r="3287" spans="1:2">
      <c r="A3287" s="1">
        <f>-11.3778290948</f>
        <v>-11.377829094799999</v>
      </c>
      <c r="B3287">
        <v>-4.5358824328000003</v>
      </c>
    </row>
    <row r="3288" spans="1:2">
      <c r="A3288" s="1">
        <v>3.5821812856999999</v>
      </c>
      <c r="B3288">
        <v>1.5815601775000001</v>
      </c>
    </row>
    <row r="3289" spans="1:2">
      <c r="A3289" s="1">
        <v>3.1392149660999999</v>
      </c>
      <c r="B3289">
        <v>-7.4996834208000003</v>
      </c>
    </row>
    <row r="3290" spans="1:2">
      <c r="A3290" s="1">
        <f>-11.1561233179</f>
        <v>-11.156123317900001</v>
      </c>
      <c r="B3290">
        <v>-4.9350335178</v>
      </c>
    </row>
    <row r="3291" spans="1:2">
      <c r="A3291" s="1">
        <v>1.1509920708000001</v>
      </c>
      <c r="B3291">
        <v>-9.7925034622999991</v>
      </c>
    </row>
    <row r="3292" spans="1:2">
      <c r="A3292" s="1">
        <f>-10.065864344</f>
        <v>-10.065864344</v>
      </c>
      <c r="B3292">
        <v>-4.1854431097000004</v>
      </c>
    </row>
    <row r="3293" spans="1:2">
      <c r="A3293" s="1">
        <f>-8.0927504944</f>
        <v>-8.0927504944000006</v>
      </c>
      <c r="B3293">
        <v>-5.4373208609999999</v>
      </c>
    </row>
    <row r="3294" spans="1:2">
      <c r="A3294" s="1">
        <v>1.3869705113999999</v>
      </c>
      <c r="B3294">
        <v>-9.2306085427000006</v>
      </c>
    </row>
    <row r="3295" spans="1:2">
      <c r="A3295" s="1">
        <v>1.2033077483000001</v>
      </c>
      <c r="B3295">
        <v>-9.3435237296999993</v>
      </c>
    </row>
    <row r="3296" spans="1:2">
      <c r="A3296" s="1">
        <v>4.8410324376</v>
      </c>
      <c r="B3296">
        <v>3.6383913107999999</v>
      </c>
    </row>
    <row r="3297" spans="1:2">
      <c r="A3297" s="1">
        <v>2.7054488363</v>
      </c>
      <c r="B3297">
        <v>3.478384717</v>
      </c>
    </row>
    <row r="3298" spans="1:2">
      <c r="A3298" s="1">
        <v>1.0389067497</v>
      </c>
      <c r="B3298">
        <v>-10.920664844899999</v>
      </c>
    </row>
    <row r="3299" spans="1:2">
      <c r="A3299" s="1">
        <v>3.0364721671999999</v>
      </c>
      <c r="B3299">
        <v>2.3434937743000002</v>
      </c>
    </row>
    <row r="3300" spans="1:2">
      <c r="A3300" s="1">
        <v>4.1589485668000004</v>
      </c>
      <c r="B3300">
        <v>2.2192252030000001</v>
      </c>
    </row>
    <row r="3301" spans="1:2">
      <c r="A3301" s="1">
        <f>-9.058103383</f>
        <v>-9.0581033830000006</v>
      </c>
      <c r="B3301">
        <v>-5.7755376483000003</v>
      </c>
    </row>
    <row r="3302" spans="1:2">
      <c r="A3302" s="1">
        <f>-10.1678820094</f>
        <v>-10.1678820094</v>
      </c>
      <c r="B3302">
        <v>-4.4836610280000002</v>
      </c>
    </row>
    <row r="3303" spans="1:2">
      <c r="A3303" s="1">
        <v>3.6301315256</v>
      </c>
      <c r="B3303">
        <v>-8.7298756043000001</v>
      </c>
    </row>
    <row r="3304" spans="1:2">
      <c r="A3304" s="1">
        <v>3.4485257788000001</v>
      </c>
      <c r="B3304">
        <v>2.4922158840000002</v>
      </c>
    </row>
    <row r="3305" spans="1:2">
      <c r="A3305" s="1">
        <v>4.6597726253999996</v>
      </c>
      <c r="B3305">
        <v>2.4898369062999999</v>
      </c>
    </row>
    <row r="3306" spans="1:2">
      <c r="A3306" s="1">
        <v>1.0449100526999999</v>
      </c>
      <c r="B3306">
        <v>-9.2809216790000004</v>
      </c>
    </row>
    <row r="3307" spans="1:2">
      <c r="A3307" s="1">
        <f>-9.6000969728</f>
        <v>-9.6000969727999994</v>
      </c>
      <c r="B3307">
        <v>-4.3937897502999999</v>
      </c>
    </row>
    <row r="3308" spans="1:2">
      <c r="A3308" s="1">
        <v>2.6581934080999998</v>
      </c>
      <c r="B3308">
        <v>4.3267460568000002</v>
      </c>
    </row>
    <row r="3309" spans="1:2">
      <c r="A3309" s="1">
        <v>5.4792144991000002</v>
      </c>
      <c r="B3309">
        <v>2.1128063137000002</v>
      </c>
    </row>
    <row r="3310" spans="1:2">
      <c r="A3310" s="1">
        <v>2.5099508808</v>
      </c>
      <c r="B3310">
        <v>-10.191620825699999</v>
      </c>
    </row>
    <row r="3311" spans="1:2">
      <c r="A3311" s="1">
        <f>-9.3524821141</f>
        <v>-9.3524821141000007</v>
      </c>
      <c r="B3311">
        <v>-3.2914749746999998</v>
      </c>
    </row>
    <row r="3312" spans="1:2">
      <c r="A3312" s="1">
        <f>-10.3634352708</f>
        <v>-10.3634352708</v>
      </c>
      <c r="B3312">
        <v>-6.0523628356000003</v>
      </c>
    </row>
    <row r="3313" spans="1:2">
      <c r="A3313" s="1">
        <f>-11.1302260427</f>
        <v>-11.1302260427</v>
      </c>
      <c r="B3313">
        <v>-3.6042803751000001</v>
      </c>
    </row>
    <row r="3314" spans="1:2">
      <c r="A3314" s="1">
        <f>-12.8655725226</f>
        <v>-12.865572522600001</v>
      </c>
      <c r="B3314">
        <v>-5.1144371018000001</v>
      </c>
    </row>
    <row r="3315" spans="1:2">
      <c r="A3315" s="1">
        <v>1.6276252895000001</v>
      </c>
      <c r="B3315">
        <v>-10.004877611</v>
      </c>
    </row>
    <row r="3316" spans="1:2">
      <c r="A3316" s="1">
        <v>2.9122397876999999</v>
      </c>
      <c r="B3316">
        <v>-9.7604756825999992</v>
      </c>
    </row>
    <row r="3317" spans="1:2">
      <c r="A3317" s="1">
        <v>2.5308921709000001</v>
      </c>
      <c r="B3317">
        <v>-9.0874684164000001</v>
      </c>
    </row>
    <row r="3318" spans="1:2">
      <c r="A3318" s="1">
        <v>4.2727160933999997</v>
      </c>
      <c r="B3318">
        <v>3.3799999612999998</v>
      </c>
    </row>
    <row r="3319" spans="1:2">
      <c r="A3319" s="1">
        <v>3.9201396792000001</v>
      </c>
      <c r="B3319">
        <v>-10.1552426054</v>
      </c>
    </row>
    <row r="3320" spans="1:2">
      <c r="A3320" s="1">
        <f>-10.5778193435</f>
        <v>-10.5778193435</v>
      </c>
      <c r="B3320">
        <v>-4.6919578917999996</v>
      </c>
    </row>
    <row r="3321" spans="1:2">
      <c r="A3321" s="1">
        <f>-9.8302608285</f>
        <v>-9.8302608285000002</v>
      </c>
      <c r="B3321">
        <v>-4.9453610157999996</v>
      </c>
    </row>
    <row r="3322" spans="1:2">
      <c r="A3322" s="1">
        <v>3.7573789322</v>
      </c>
      <c r="B3322">
        <v>2.7919183841000002</v>
      </c>
    </row>
    <row r="3323" spans="1:2">
      <c r="A3323" s="1">
        <f>-11.8565740402</f>
        <v>-11.8565740402</v>
      </c>
      <c r="B3323">
        <v>-4.116122753</v>
      </c>
    </row>
    <row r="3324" spans="1:2">
      <c r="A3324" s="1">
        <v>1.4422776900000001</v>
      </c>
      <c r="B3324">
        <v>-8.6281064847</v>
      </c>
    </row>
    <row r="3325" spans="1:2">
      <c r="A3325" s="1">
        <f>-10.3370270391</f>
        <v>-10.337027039100001</v>
      </c>
      <c r="B3325">
        <v>-3.3221548307000002</v>
      </c>
    </row>
    <row r="3326" spans="1:2">
      <c r="A3326" s="1">
        <v>2.0065084874000001</v>
      </c>
      <c r="B3326">
        <v>-9.0749502443000001</v>
      </c>
    </row>
    <row r="3327" spans="1:2">
      <c r="A3327" s="1">
        <v>4.6079161729000004</v>
      </c>
      <c r="B3327">
        <v>2.4270614107999999</v>
      </c>
    </row>
    <row r="3328" spans="1:2">
      <c r="A3328" s="1">
        <v>0.31710928389999998</v>
      </c>
      <c r="B3328">
        <v>-8.5102531954000007</v>
      </c>
    </row>
    <row r="3329" spans="1:2">
      <c r="A3329" s="1">
        <f>-11.406970543</f>
        <v>-11.406970543</v>
      </c>
      <c r="B3329">
        <v>-4.6775907632999996</v>
      </c>
    </row>
    <row r="3330" spans="1:2">
      <c r="A3330" s="1">
        <v>4.3032624332999996</v>
      </c>
      <c r="B3330">
        <v>-9.8205812088000002</v>
      </c>
    </row>
    <row r="3331" spans="1:2">
      <c r="A3331" s="1">
        <v>2.4701420829999998</v>
      </c>
      <c r="B3331">
        <v>2.7334185438</v>
      </c>
    </row>
    <row r="3332" spans="1:2">
      <c r="A3332" s="1">
        <v>4.1915584814000004</v>
      </c>
      <c r="B3332">
        <v>-8.9301982725000002</v>
      </c>
    </row>
    <row r="3333" spans="1:2">
      <c r="A3333" s="1">
        <f>-9.51014345</f>
        <v>-9.5101434499999993</v>
      </c>
      <c r="B3333">
        <v>-6.2731985004000004</v>
      </c>
    </row>
    <row r="3334" spans="1:2">
      <c r="A3334" s="1">
        <f>-8.7437301177</f>
        <v>-8.7437301177000002</v>
      </c>
      <c r="B3334">
        <v>-4.9425880597000003</v>
      </c>
    </row>
    <row r="3335" spans="1:2">
      <c r="A3335" s="1">
        <v>2.6652348797999998</v>
      </c>
      <c r="B3335">
        <v>-9.6944371344999993</v>
      </c>
    </row>
    <row r="3336" spans="1:2">
      <c r="A3336" s="1">
        <f>-10.8123253846</f>
        <v>-10.812325384599999</v>
      </c>
      <c r="B3336">
        <v>-3.1361678210999999</v>
      </c>
    </row>
    <row r="3337" spans="1:2">
      <c r="A3337" s="1">
        <f>-9.3711238781</f>
        <v>-9.3711238781000006</v>
      </c>
      <c r="B3337">
        <v>-5.0949128547999996</v>
      </c>
    </row>
    <row r="3338" spans="1:2">
      <c r="A3338" s="1">
        <v>4.3486393380999999</v>
      </c>
      <c r="B3338">
        <v>-10.142481545500001</v>
      </c>
    </row>
    <row r="3339" spans="1:2">
      <c r="A3339" s="1">
        <v>1.2763534238000001</v>
      </c>
      <c r="B3339">
        <v>-8.9510553889000004</v>
      </c>
    </row>
    <row r="3340" spans="1:2">
      <c r="A3340" s="1">
        <v>3.3347155502999999</v>
      </c>
      <c r="B3340">
        <v>1.5324536418000001</v>
      </c>
    </row>
    <row r="3341" spans="1:2">
      <c r="A3341" s="1">
        <v>2.2556893292</v>
      </c>
      <c r="B3341">
        <v>4.7153591343999999</v>
      </c>
    </row>
    <row r="3342" spans="1:2">
      <c r="A3342" s="1">
        <v>1.0219882924000001</v>
      </c>
      <c r="B3342">
        <v>-9.1529415425000007</v>
      </c>
    </row>
    <row r="3343" spans="1:2">
      <c r="A3343" s="1">
        <v>1.6732494544000001</v>
      </c>
      <c r="B3343">
        <v>-9.5915098867000008</v>
      </c>
    </row>
    <row r="3344" spans="1:2">
      <c r="A3344" s="1">
        <v>0.86127915570000002</v>
      </c>
      <c r="B3344">
        <v>-7.7153024771999998</v>
      </c>
    </row>
    <row r="3345" spans="1:2">
      <c r="A3345" s="1">
        <v>3.1468014440999998</v>
      </c>
      <c r="B3345">
        <v>-7.8408692161999998</v>
      </c>
    </row>
    <row r="3346" spans="1:2">
      <c r="A3346" s="1">
        <v>3.2642368173</v>
      </c>
      <c r="B3346">
        <v>2.6699017528</v>
      </c>
    </row>
    <row r="3347" spans="1:2">
      <c r="A3347" s="1">
        <f>-11.1840107859</f>
        <v>-11.1840107859</v>
      </c>
      <c r="B3347">
        <v>-3.3318560007000002</v>
      </c>
    </row>
    <row r="3348" spans="1:2">
      <c r="A3348" s="1">
        <f>-11.4589362985</f>
        <v>-11.458936298499999</v>
      </c>
      <c r="B3348">
        <v>-5.5105041853000003</v>
      </c>
    </row>
    <row r="3349" spans="1:2">
      <c r="A3349" s="1">
        <f>-12.3980613087</f>
        <v>-12.398061308699999</v>
      </c>
      <c r="B3349">
        <v>-5.9030089330999997</v>
      </c>
    </row>
    <row r="3350" spans="1:2">
      <c r="A3350" s="1">
        <v>3.4506253675999998</v>
      </c>
      <c r="B3350">
        <v>-9.5127349612999996</v>
      </c>
    </row>
    <row r="3351" spans="1:2">
      <c r="A3351" s="1">
        <f>-11.7721623148</f>
        <v>-11.772162314799999</v>
      </c>
      <c r="B3351">
        <v>-5.5334622138</v>
      </c>
    </row>
    <row r="3352" spans="1:2">
      <c r="A3352" s="1">
        <v>1.7450531755000001</v>
      </c>
      <c r="B3352">
        <v>-8.7741415617000005</v>
      </c>
    </row>
    <row r="3353" spans="1:2">
      <c r="A3353" s="1">
        <v>2.4600674628000001</v>
      </c>
      <c r="B3353">
        <v>-9.4535170069000003</v>
      </c>
    </row>
    <row r="3354" spans="1:2">
      <c r="A3354" s="1">
        <v>2.6867616869000002</v>
      </c>
      <c r="B3354">
        <v>2.2956219957999999</v>
      </c>
    </row>
    <row r="3355" spans="1:2">
      <c r="A3355" s="1">
        <v>3.8646142712999998</v>
      </c>
      <c r="B3355">
        <v>2.1559545013000001</v>
      </c>
    </row>
    <row r="3356" spans="1:2">
      <c r="A3356" s="1">
        <f>-9.7591668007</f>
        <v>-9.7591668006999992</v>
      </c>
      <c r="B3356">
        <v>-4.8525281577000001</v>
      </c>
    </row>
    <row r="3357" spans="1:2">
      <c r="A3357" s="1">
        <f>-11.3844109767</f>
        <v>-11.3844109767</v>
      </c>
      <c r="B3357">
        <v>-5.8757531976999999</v>
      </c>
    </row>
    <row r="3358" spans="1:2">
      <c r="A3358" s="1">
        <v>2.1387340081000001</v>
      </c>
      <c r="B3358">
        <v>-11.430237736</v>
      </c>
    </row>
    <row r="3359" spans="1:2">
      <c r="A3359" s="1">
        <f>-11.4411476863</f>
        <v>-11.441147686300001</v>
      </c>
      <c r="B3359">
        <v>-4.4910753924</v>
      </c>
    </row>
    <row r="3360" spans="1:2">
      <c r="A3360" s="1">
        <f>-11.7761745044</f>
        <v>-11.7761745044</v>
      </c>
      <c r="B3360">
        <v>-6.3472612272999998</v>
      </c>
    </row>
    <row r="3361" spans="1:2">
      <c r="A3361" s="1">
        <v>3.6819407538000002</v>
      </c>
      <c r="B3361">
        <v>2.7735973426</v>
      </c>
    </row>
    <row r="3362" spans="1:2">
      <c r="A3362" s="1">
        <v>1.0753447808000001</v>
      </c>
      <c r="B3362">
        <v>-8.6658016737000008</v>
      </c>
    </row>
    <row r="3363" spans="1:2">
      <c r="A3363" s="1">
        <v>1.7798429649</v>
      </c>
      <c r="B3363">
        <v>-9.7287617429999997</v>
      </c>
    </row>
    <row r="3364" spans="1:2">
      <c r="A3364" s="1">
        <v>2.7963133494000001</v>
      </c>
      <c r="B3364">
        <v>4.7847849973000001</v>
      </c>
    </row>
    <row r="3365" spans="1:2">
      <c r="A3365" s="1">
        <v>3.3157056971999999</v>
      </c>
      <c r="B3365">
        <v>2.1894329126000001</v>
      </c>
    </row>
    <row r="3366" spans="1:2">
      <c r="A3366" s="1">
        <f>-9.497151685</f>
        <v>-9.4971516850000004</v>
      </c>
      <c r="B3366">
        <v>-5.6478081260000002</v>
      </c>
    </row>
    <row r="3367" spans="1:2">
      <c r="A3367" s="1">
        <v>2.2438808911999999</v>
      </c>
      <c r="B3367">
        <v>4.1441575769999996</v>
      </c>
    </row>
    <row r="3368" spans="1:2">
      <c r="A3368" s="1">
        <f>-10.901165102</f>
        <v>-10.901165102</v>
      </c>
      <c r="B3368">
        <v>-4.7115454563999997</v>
      </c>
    </row>
    <row r="3369" spans="1:2">
      <c r="A3369" s="1">
        <v>2.9079743733000001</v>
      </c>
      <c r="B3369">
        <v>-10.165146507699999</v>
      </c>
    </row>
    <row r="3370" spans="1:2">
      <c r="A3370" s="1">
        <v>3.8300614153999999</v>
      </c>
      <c r="B3370">
        <v>2.7121395409</v>
      </c>
    </row>
    <row r="3371" spans="1:2">
      <c r="A3371" s="1">
        <v>3.1015109729999999</v>
      </c>
      <c r="B3371">
        <v>-9.5186793221000006</v>
      </c>
    </row>
    <row r="3372" spans="1:2">
      <c r="A3372" s="1">
        <v>1.0178960999999999E-3</v>
      </c>
      <c r="B3372">
        <v>-9.8448055201999995</v>
      </c>
    </row>
    <row r="3373" spans="1:2">
      <c r="A3373" s="1">
        <f>-10.5968107925</f>
        <v>-10.596810792499999</v>
      </c>
      <c r="B3373">
        <v>-5.0193967259000001</v>
      </c>
    </row>
    <row r="3374" spans="1:2">
      <c r="A3374" s="1">
        <v>2.3833364118999998</v>
      </c>
      <c r="B3374">
        <v>-8.6683607259999995</v>
      </c>
    </row>
    <row r="3375" spans="1:2">
      <c r="A3375" s="1">
        <f>-9.2122974343</f>
        <v>-9.2122974342999999</v>
      </c>
      <c r="B3375">
        <v>-5.6626336386</v>
      </c>
    </row>
    <row r="3376" spans="1:2">
      <c r="A3376" s="1">
        <f>-9.4061070678</f>
        <v>-9.4061070678000007</v>
      </c>
      <c r="B3376">
        <v>-4.1911023146000002</v>
      </c>
    </row>
    <row r="3377" spans="1:2">
      <c r="A3377" s="1">
        <v>2.5653020172000001</v>
      </c>
      <c r="B3377">
        <v>-10.4824056836</v>
      </c>
    </row>
    <row r="3378" spans="1:2">
      <c r="A3378" s="1">
        <v>3.1113933369</v>
      </c>
      <c r="B3378">
        <v>2.0173143589000002</v>
      </c>
    </row>
    <row r="3379" spans="1:2">
      <c r="A3379" s="1">
        <f>-9.9371364658</f>
        <v>-9.9371364658000001</v>
      </c>
      <c r="B3379">
        <v>-5.0002733597000004</v>
      </c>
    </row>
    <row r="3380" spans="1:2">
      <c r="A3380" s="1">
        <v>2.7265955430000002</v>
      </c>
      <c r="B3380">
        <v>4.6951977469999999</v>
      </c>
    </row>
    <row r="3381" spans="1:2">
      <c r="A3381" s="1">
        <f>-10.0266326908</f>
        <v>-10.0266326908</v>
      </c>
      <c r="B3381">
        <v>-3.0779397390000001</v>
      </c>
    </row>
    <row r="3382" spans="1:2">
      <c r="A3382" s="1">
        <v>3.7666349308</v>
      </c>
      <c r="B3382">
        <v>5.4784295258000002</v>
      </c>
    </row>
    <row r="3383" spans="1:2">
      <c r="A3383" s="1">
        <v>2.4246432452</v>
      </c>
      <c r="B3383">
        <v>-9.3290846520000006</v>
      </c>
    </row>
    <row r="3384" spans="1:2">
      <c r="A3384" s="1">
        <f>-10.5117385278</f>
        <v>-10.5117385278</v>
      </c>
      <c r="B3384">
        <v>-5.8478017664999999</v>
      </c>
    </row>
    <row r="3385" spans="1:2">
      <c r="A3385" s="1">
        <f>-11.4327117473</f>
        <v>-11.432711747300001</v>
      </c>
      <c r="B3385">
        <v>-5.9083831696000004</v>
      </c>
    </row>
    <row r="3386" spans="1:2">
      <c r="A3386" s="1">
        <v>2.7522726494</v>
      </c>
      <c r="B3386">
        <v>-9.9560862530000005</v>
      </c>
    </row>
    <row r="3387" spans="1:2">
      <c r="A3387" s="1">
        <v>2.5211163009000002</v>
      </c>
      <c r="B3387">
        <v>-8.9312133950000003</v>
      </c>
    </row>
    <row r="3388" spans="1:2">
      <c r="A3388" s="1">
        <v>0.49952367399999997</v>
      </c>
      <c r="B3388">
        <v>-9.2419441414999994</v>
      </c>
    </row>
    <row r="3389" spans="1:2">
      <c r="A3389" s="1">
        <v>1.6666428648</v>
      </c>
      <c r="B3389">
        <v>-10.4903100074</v>
      </c>
    </row>
    <row r="3390" spans="1:2">
      <c r="A3390" s="1">
        <f>-10.9597879464</f>
        <v>-10.959787946400001</v>
      </c>
      <c r="B3390">
        <v>-7.137320162</v>
      </c>
    </row>
    <row r="3391" spans="1:2">
      <c r="A3391" s="1">
        <v>3.7439731445</v>
      </c>
      <c r="B3391">
        <v>4.7280386692</v>
      </c>
    </row>
    <row r="3392" spans="1:2">
      <c r="A3392" s="1">
        <v>2.4067934776</v>
      </c>
      <c r="B3392">
        <v>-9.4114449402000009</v>
      </c>
    </row>
    <row r="3393" spans="1:2">
      <c r="A3393" s="1">
        <v>3.6789379431000002</v>
      </c>
      <c r="B3393">
        <v>-9.5598914277000002</v>
      </c>
    </row>
    <row r="3394" spans="1:2">
      <c r="A3394" s="1">
        <v>3.0843715648000001</v>
      </c>
      <c r="B3394">
        <v>-9.5574858283000008</v>
      </c>
    </row>
    <row r="3395" spans="1:2">
      <c r="A3395" s="1">
        <f>-10.1554598311</f>
        <v>-10.1554598311</v>
      </c>
      <c r="B3395">
        <v>-6.5607352294999997</v>
      </c>
    </row>
    <row r="3396" spans="1:2">
      <c r="A3396" s="1">
        <v>1.0788721888999999</v>
      </c>
      <c r="B3396">
        <v>-7.5588929609999997</v>
      </c>
    </row>
    <row r="3397" spans="1:2">
      <c r="A3397" s="1">
        <v>3.4755574626999999</v>
      </c>
      <c r="B3397">
        <v>1.6792344508999999</v>
      </c>
    </row>
    <row r="3398" spans="1:2">
      <c r="A3398" s="1">
        <f>-11.3130554663</f>
        <v>-11.3130554663</v>
      </c>
      <c r="B3398">
        <v>-5.3848032373999999</v>
      </c>
    </row>
    <row r="3399" spans="1:2">
      <c r="A3399" s="1">
        <f>-9.6565006126</f>
        <v>-9.6565006126000004</v>
      </c>
      <c r="B3399">
        <v>-5.0434130670000004</v>
      </c>
    </row>
    <row r="3400" spans="1:2">
      <c r="A3400" s="1">
        <f>-12.2224205998</f>
        <v>-12.2224205998</v>
      </c>
      <c r="B3400">
        <v>-4.6424825231</v>
      </c>
    </row>
    <row r="3401" spans="1:2">
      <c r="A3401" s="1">
        <f>-11.0535179953</f>
        <v>-11.0535179953</v>
      </c>
      <c r="B3401">
        <v>-4.6082256494999996</v>
      </c>
    </row>
    <row r="3402" spans="1:2">
      <c r="A3402" s="1">
        <f>-11.5834698176</f>
        <v>-11.583469817599999</v>
      </c>
      <c r="B3402">
        <v>-6.6227518502000002</v>
      </c>
    </row>
    <row r="3403" spans="1:2">
      <c r="A3403" s="1">
        <v>1.8871161233</v>
      </c>
      <c r="B3403">
        <v>4.7286633308999999</v>
      </c>
    </row>
    <row r="3404" spans="1:2">
      <c r="A3404" s="1">
        <v>3.4750538554000001</v>
      </c>
      <c r="B3404">
        <v>-8.2830383510000001</v>
      </c>
    </row>
    <row r="3405" spans="1:2">
      <c r="A3405" s="1">
        <v>2.1602356194999999</v>
      </c>
      <c r="B3405">
        <v>3.8237055122000001</v>
      </c>
    </row>
    <row r="3406" spans="1:2">
      <c r="A3406" s="1">
        <v>1.2291936053999999</v>
      </c>
      <c r="B3406">
        <v>3.9149990242000001</v>
      </c>
    </row>
    <row r="3407" spans="1:2">
      <c r="A3407" s="1">
        <f>-11.3320643491</f>
        <v>-11.332064349099999</v>
      </c>
      <c r="B3407">
        <v>-4.2020965984999998</v>
      </c>
    </row>
    <row r="3408" spans="1:2">
      <c r="A3408" s="1">
        <f>-11.1465318492</f>
        <v>-11.146531849200001</v>
      </c>
      <c r="B3408">
        <v>-4.434249694</v>
      </c>
    </row>
    <row r="3409" spans="1:2">
      <c r="A3409" s="1">
        <f>-10.5600794752</f>
        <v>-10.5600794752</v>
      </c>
      <c r="B3409">
        <v>-5.3325821838999996</v>
      </c>
    </row>
    <row r="3410" spans="1:2">
      <c r="A3410" s="1">
        <v>4.3915566329000004</v>
      </c>
      <c r="B3410">
        <v>1.9275687401999999</v>
      </c>
    </row>
    <row r="3411" spans="1:2">
      <c r="A3411" s="1">
        <v>1.3904815548</v>
      </c>
      <c r="B3411">
        <v>-8.8923858876999997</v>
      </c>
    </row>
    <row r="3412" spans="1:2">
      <c r="A3412" s="1">
        <v>2.9895896470999999</v>
      </c>
      <c r="B3412">
        <v>-9.5382084428000002</v>
      </c>
    </row>
    <row r="3413" spans="1:2">
      <c r="A3413" s="1">
        <v>3.8563208221999998</v>
      </c>
      <c r="B3413">
        <v>3.9034190240000002</v>
      </c>
    </row>
    <row r="3414" spans="1:2">
      <c r="A3414" s="1">
        <v>3.2714306621999998</v>
      </c>
      <c r="B3414">
        <v>4.1237792803</v>
      </c>
    </row>
    <row r="3415" spans="1:2">
      <c r="A3415" s="1">
        <v>2.9997084563</v>
      </c>
      <c r="B3415">
        <v>2.2418616405999998</v>
      </c>
    </row>
    <row r="3416" spans="1:2">
      <c r="A3416" s="1">
        <v>2.5922463883</v>
      </c>
      <c r="B3416">
        <v>-10.2093623605</v>
      </c>
    </row>
    <row r="3417" spans="1:2">
      <c r="A3417" s="1">
        <v>2.6100126204</v>
      </c>
      <c r="B3417">
        <v>-10.5196747684</v>
      </c>
    </row>
    <row r="3418" spans="1:2">
      <c r="A3418" s="1">
        <v>3.0700036694000001</v>
      </c>
      <c r="B3418">
        <v>-9.8351578785000005</v>
      </c>
    </row>
    <row r="3419" spans="1:2">
      <c r="A3419" s="1">
        <v>1.4575185963999999</v>
      </c>
      <c r="B3419">
        <v>-9.8639136445000002</v>
      </c>
    </row>
    <row r="3420" spans="1:2">
      <c r="A3420" s="1">
        <f>-9.8647336774</f>
        <v>-9.8647336774000003</v>
      </c>
      <c r="B3420">
        <v>-5.1436412020000004</v>
      </c>
    </row>
    <row r="3421" spans="1:2">
      <c r="A3421" s="1">
        <v>2.3990771529999999</v>
      </c>
      <c r="B3421">
        <v>-8.0992399158000001</v>
      </c>
    </row>
    <row r="3422" spans="1:2">
      <c r="A3422" s="1">
        <v>0.79997204040000003</v>
      </c>
      <c r="B3422">
        <v>3.8478111094999998</v>
      </c>
    </row>
    <row r="3423" spans="1:2">
      <c r="A3423" s="1">
        <f>-12.3074835668</f>
        <v>-12.3074835668</v>
      </c>
      <c r="B3423">
        <v>-6.8075335576000002</v>
      </c>
    </row>
    <row r="3424" spans="1:2">
      <c r="A3424" s="1">
        <f>-10.3148706226</f>
        <v>-10.314870622600001</v>
      </c>
      <c r="B3424">
        <v>-4.9486160835000002</v>
      </c>
    </row>
    <row r="3425" spans="1:2">
      <c r="A3425" s="1">
        <v>3.8022679396000001</v>
      </c>
      <c r="B3425">
        <v>3.7769374264</v>
      </c>
    </row>
    <row r="3426" spans="1:2">
      <c r="A3426" s="1">
        <v>3.7732245773000002</v>
      </c>
      <c r="B3426">
        <v>-10.9145069044</v>
      </c>
    </row>
    <row r="3427" spans="1:2">
      <c r="A3427" s="1">
        <f>-12.1285320858</f>
        <v>-12.1285320858</v>
      </c>
      <c r="B3427">
        <v>-3.7965927302</v>
      </c>
    </row>
    <row r="3428" spans="1:2">
      <c r="A3428" s="1">
        <v>1.5827531767</v>
      </c>
      <c r="B3428">
        <v>-10.293168616299999</v>
      </c>
    </row>
    <row r="3429" spans="1:2">
      <c r="A3429" s="1">
        <f>-11.7681561602</f>
        <v>-11.7681561602</v>
      </c>
      <c r="B3429">
        <v>-4.3117491457000003</v>
      </c>
    </row>
    <row r="3430" spans="1:2">
      <c r="A3430" s="1">
        <f>-11.8340146369</f>
        <v>-11.834014636899999</v>
      </c>
      <c r="B3430">
        <v>-5.2636449277999997</v>
      </c>
    </row>
    <row r="3431" spans="1:2">
      <c r="A3431" s="1">
        <v>3.2820951834000001</v>
      </c>
      <c r="B3431">
        <v>1.9152697488999999</v>
      </c>
    </row>
    <row r="3432" spans="1:2">
      <c r="A3432" s="1">
        <f>-11.1919208444</f>
        <v>-11.1919208444</v>
      </c>
      <c r="B3432">
        <v>-5.4291693391000004</v>
      </c>
    </row>
    <row r="3433" spans="1:2">
      <c r="A3433" s="1">
        <f>-11.3616598763</f>
        <v>-11.361659876299999</v>
      </c>
      <c r="B3433">
        <v>-5.0796493551999999</v>
      </c>
    </row>
    <row r="3434" spans="1:2">
      <c r="A3434" s="1">
        <v>3.4921441766000001</v>
      </c>
      <c r="B3434">
        <v>-8.5628697046000006</v>
      </c>
    </row>
    <row r="3435" spans="1:2">
      <c r="A3435" s="1">
        <v>4.2652326054999996</v>
      </c>
      <c r="B3435">
        <v>3.6539420458</v>
      </c>
    </row>
    <row r="3436" spans="1:2">
      <c r="A3436" s="1">
        <f>-9.7191770118</f>
        <v>-9.7191770117999994</v>
      </c>
      <c r="B3436">
        <v>-4.8535284547000002</v>
      </c>
    </row>
    <row r="3437" spans="1:2">
      <c r="A3437" s="1">
        <f>-9.473933084</f>
        <v>-9.4739330840000004</v>
      </c>
      <c r="B3437">
        <v>-5.5753858124000004</v>
      </c>
    </row>
    <row r="3438" spans="1:2">
      <c r="A3438" s="1">
        <f>-9.5405958195</f>
        <v>-9.5405958195</v>
      </c>
      <c r="B3438">
        <v>-5.1213526407999996</v>
      </c>
    </row>
    <row r="3439" spans="1:2">
      <c r="A3439" s="1">
        <v>2.3785942547999999</v>
      </c>
      <c r="B3439">
        <v>-9.3238715002999992</v>
      </c>
    </row>
    <row r="3440" spans="1:2">
      <c r="A3440" s="1">
        <v>1.2514983631000001</v>
      </c>
      <c r="B3440">
        <v>-9.7956325821999997</v>
      </c>
    </row>
    <row r="3441" spans="1:2">
      <c r="A3441" s="1">
        <v>2.5068549605000001</v>
      </c>
      <c r="B3441">
        <v>2.4102395753999999</v>
      </c>
    </row>
    <row r="3442" spans="1:2">
      <c r="A3442" s="1">
        <v>1.9208397750999999</v>
      </c>
      <c r="B3442">
        <v>-10.556171803</v>
      </c>
    </row>
    <row r="3443" spans="1:2">
      <c r="A3443" s="1">
        <v>3.8819250071</v>
      </c>
      <c r="B3443">
        <v>1.9745664177</v>
      </c>
    </row>
    <row r="3444" spans="1:2">
      <c r="A3444" s="1">
        <v>2.0758091341</v>
      </c>
      <c r="B3444">
        <v>-9.1015040539999994</v>
      </c>
    </row>
    <row r="3445" spans="1:2">
      <c r="A3445" s="1">
        <v>2.8470716607000002</v>
      </c>
      <c r="B3445">
        <v>3.7378746958</v>
      </c>
    </row>
    <row r="3446" spans="1:2">
      <c r="A3446" s="1">
        <v>3.2620880520000002</v>
      </c>
      <c r="B3446">
        <v>2.6663728735999999</v>
      </c>
    </row>
    <row r="3447" spans="1:2">
      <c r="A3447" s="1">
        <v>5.2507514058</v>
      </c>
      <c r="B3447">
        <v>3.8023646855000002</v>
      </c>
    </row>
    <row r="3448" spans="1:2">
      <c r="A3448" s="1">
        <v>2.3204664913999999</v>
      </c>
      <c r="B3448">
        <v>2.6498988242000001</v>
      </c>
    </row>
    <row r="3449" spans="1:2">
      <c r="A3449" s="1">
        <v>1.7873511135</v>
      </c>
      <c r="B3449">
        <v>-10.2540252772</v>
      </c>
    </row>
    <row r="3450" spans="1:2">
      <c r="A3450" s="1">
        <v>1.8094967327</v>
      </c>
      <c r="B3450">
        <v>-10.4200252252</v>
      </c>
    </row>
    <row r="3451" spans="1:2">
      <c r="A3451" s="1">
        <v>3.0679076763999999</v>
      </c>
      <c r="B3451">
        <v>-8.9166934283000003</v>
      </c>
    </row>
    <row r="3452" spans="1:2">
      <c r="A3452" s="1">
        <f>-9.3199857247</f>
        <v>-9.3199857247000004</v>
      </c>
      <c r="B3452">
        <v>-4.8492291488000001</v>
      </c>
    </row>
    <row r="3453" spans="1:2">
      <c r="A3453" s="1">
        <v>1.4246797487</v>
      </c>
      <c r="B3453">
        <v>3.8514100578999999</v>
      </c>
    </row>
    <row r="3454" spans="1:2">
      <c r="A3454" s="1">
        <f>-11.4655556635</f>
        <v>-11.4655556635</v>
      </c>
      <c r="B3454">
        <v>-5.7247800095999999</v>
      </c>
    </row>
    <row r="3455" spans="1:2">
      <c r="A3455" s="1">
        <v>3.4083657211</v>
      </c>
      <c r="B3455">
        <v>2.2859266356000001</v>
      </c>
    </row>
    <row r="3456" spans="1:2">
      <c r="A3456" s="1">
        <f>-9.6330821558</f>
        <v>-9.6330821558000004</v>
      </c>
      <c r="B3456">
        <v>-5.0635209163999999</v>
      </c>
    </row>
    <row r="3457" spans="1:2">
      <c r="A3457" s="1">
        <v>0.79187157210000003</v>
      </c>
      <c r="B3457">
        <v>-9.5351665902999994</v>
      </c>
    </row>
    <row r="3458" spans="1:2">
      <c r="A3458" s="1">
        <f>-10.1799608221</f>
        <v>-10.1799608221</v>
      </c>
      <c r="B3458">
        <v>-4.0453600163000001</v>
      </c>
    </row>
    <row r="3459" spans="1:2">
      <c r="A3459" s="1">
        <v>3.7201970202000001</v>
      </c>
      <c r="B3459">
        <v>-9.7791563593999999</v>
      </c>
    </row>
    <row r="3460" spans="1:2">
      <c r="A3460" s="1">
        <f>-10.7067403105</f>
        <v>-10.706740310500001</v>
      </c>
      <c r="B3460">
        <v>-4.7881924956999997</v>
      </c>
    </row>
    <row r="3461" spans="1:2">
      <c r="A3461" s="1">
        <v>2.9747184629999999</v>
      </c>
      <c r="B3461">
        <v>4.1861041212999996</v>
      </c>
    </row>
    <row r="3462" spans="1:2">
      <c r="A3462" s="1">
        <f>-11.4244644159</f>
        <v>-11.424464415899999</v>
      </c>
      <c r="B3462">
        <v>-5.2696462469999998</v>
      </c>
    </row>
    <row r="3463" spans="1:2">
      <c r="A3463" s="1">
        <f>-12.4980448883</f>
        <v>-12.498044888300001</v>
      </c>
      <c r="B3463">
        <v>-5.7673489770000002</v>
      </c>
    </row>
    <row r="3464" spans="1:2">
      <c r="A3464" s="1">
        <f>-11.7575801428</f>
        <v>-11.7575801428</v>
      </c>
      <c r="B3464">
        <v>-4.0363575502</v>
      </c>
    </row>
    <row r="3465" spans="1:2">
      <c r="A3465" s="1">
        <v>1.6432443344000001</v>
      </c>
      <c r="B3465">
        <v>4.1885291766000003</v>
      </c>
    </row>
    <row r="3466" spans="1:2">
      <c r="A3466" s="1">
        <v>3.9184707311000002</v>
      </c>
      <c r="B3466">
        <v>-8.6604511136000006</v>
      </c>
    </row>
    <row r="3467" spans="1:2">
      <c r="A3467" s="1">
        <f>-12.3861390279</f>
        <v>-12.386139027900001</v>
      </c>
      <c r="B3467">
        <v>-5.6572124538999997</v>
      </c>
    </row>
    <row r="3468" spans="1:2">
      <c r="A3468" s="1">
        <v>2.9812936464000002</v>
      </c>
      <c r="B3468">
        <v>4.0779708915999997</v>
      </c>
    </row>
    <row r="3469" spans="1:2">
      <c r="A3469" s="1">
        <v>3.1428004513999999</v>
      </c>
      <c r="B3469">
        <v>-10.5331777074</v>
      </c>
    </row>
    <row r="3470" spans="1:2">
      <c r="A3470" s="1">
        <v>4.6366778106000002</v>
      </c>
      <c r="B3470">
        <v>3.0070937805</v>
      </c>
    </row>
    <row r="3471" spans="1:2">
      <c r="A3471" s="1">
        <f>-10.5453925303</f>
        <v>-10.545392530299999</v>
      </c>
      <c r="B3471">
        <v>-4.3721777866</v>
      </c>
    </row>
    <row r="3472" spans="1:2">
      <c r="A3472" s="1">
        <v>1.0351065340000001</v>
      </c>
      <c r="B3472">
        <v>-10.470718355200001</v>
      </c>
    </row>
    <row r="3473" spans="1:2">
      <c r="A3473" s="1">
        <v>4.6319305548000003</v>
      </c>
      <c r="B3473">
        <v>3.2229026854999998</v>
      </c>
    </row>
    <row r="3474" spans="1:2">
      <c r="A3474" s="1">
        <f>-10.8889213443</f>
        <v>-10.8889213443</v>
      </c>
      <c r="B3474">
        <v>-5.8550290584000004</v>
      </c>
    </row>
    <row r="3475" spans="1:2">
      <c r="A3475" s="1">
        <f>-10.8828919303</f>
        <v>-10.8828919303</v>
      </c>
      <c r="B3475">
        <v>-4.7870872779999996</v>
      </c>
    </row>
    <row r="3476" spans="1:2">
      <c r="A3476" s="1">
        <v>2.0991237292</v>
      </c>
      <c r="B3476">
        <v>-9.2364057867000007</v>
      </c>
    </row>
    <row r="3477" spans="1:2">
      <c r="A3477" s="1">
        <v>4.1228915475000001</v>
      </c>
      <c r="B3477">
        <v>2.8661336841999998</v>
      </c>
    </row>
    <row r="3478" spans="1:2">
      <c r="A3478" s="1">
        <f>-11.1941363055</f>
        <v>-11.194136305500001</v>
      </c>
      <c r="B3478">
        <v>-5.5693416417000003</v>
      </c>
    </row>
    <row r="3479" spans="1:2">
      <c r="A3479" s="1">
        <v>2.8881115394000001</v>
      </c>
      <c r="B3479">
        <v>2.9470251276999999</v>
      </c>
    </row>
    <row r="3480" spans="1:2">
      <c r="A3480" s="1">
        <f>-11.9631861955</f>
        <v>-11.963186195500001</v>
      </c>
      <c r="B3480">
        <v>-5.0904455289000001</v>
      </c>
    </row>
    <row r="3481" spans="1:2">
      <c r="A3481" s="1">
        <v>2.7899001388000002</v>
      </c>
      <c r="B3481">
        <v>-7.9295213869000003</v>
      </c>
    </row>
    <row r="3482" spans="1:2">
      <c r="A3482" s="1">
        <v>3.3334670785</v>
      </c>
      <c r="B3482">
        <v>2.2106302718999999</v>
      </c>
    </row>
    <row r="3483" spans="1:2">
      <c r="A3483" s="1">
        <v>2.9683392552000001</v>
      </c>
      <c r="B3483">
        <v>-11.557978844699999</v>
      </c>
    </row>
    <row r="3484" spans="1:2">
      <c r="A3484" s="1">
        <v>1.8043317703999999</v>
      </c>
      <c r="B3484">
        <v>-11.195973717999999</v>
      </c>
    </row>
    <row r="3485" spans="1:2">
      <c r="A3485" s="1">
        <v>3.5756306541999998</v>
      </c>
      <c r="B3485">
        <v>2.9953643201000002</v>
      </c>
    </row>
    <row r="3486" spans="1:2">
      <c r="A3486" s="1">
        <v>2.6706541916000002</v>
      </c>
      <c r="B3486">
        <v>-8.7919178502000008</v>
      </c>
    </row>
    <row r="3487" spans="1:2">
      <c r="A3487" s="1">
        <f>-11.6222937944</f>
        <v>-11.622293794400001</v>
      </c>
      <c r="B3487">
        <v>-6.3740818126000001</v>
      </c>
    </row>
    <row r="3488" spans="1:2">
      <c r="A3488" s="1">
        <f>-8.7797997695</f>
        <v>-8.7797997695000003</v>
      </c>
      <c r="B3488">
        <v>-5.969452446</v>
      </c>
    </row>
    <row r="3489" spans="1:2">
      <c r="A3489" s="1">
        <v>1.9180157600000001</v>
      </c>
      <c r="B3489">
        <v>3.4447746710999998</v>
      </c>
    </row>
    <row r="3490" spans="1:2">
      <c r="A3490" s="1">
        <f>-10.0951526662</f>
        <v>-10.095152666200001</v>
      </c>
      <c r="B3490">
        <v>-5.9053616717999997</v>
      </c>
    </row>
    <row r="3491" spans="1:2">
      <c r="A3491" s="1">
        <v>3.3205799728000001</v>
      </c>
      <c r="B3491">
        <v>4.0062608514000004</v>
      </c>
    </row>
    <row r="3492" spans="1:2">
      <c r="A3492" s="1">
        <v>3.7510920772</v>
      </c>
      <c r="B3492">
        <v>2.8345046298000001</v>
      </c>
    </row>
    <row r="3493" spans="1:2">
      <c r="A3493" s="1">
        <v>6.0254700682999998</v>
      </c>
      <c r="B3493">
        <v>3.7327384173999998</v>
      </c>
    </row>
    <row r="3494" spans="1:2">
      <c r="A3494" s="1">
        <v>2.600188202</v>
      </c>
      <c r="B3494">
        <v>-9.7591743812999994</v>
      </c>
    </row>
    <row r="3495" spans="1:2">
      <c r="A3495" s="1">
        <v>2.0145678147999999</v>
      </c>
      <c r="B3495">
        <v>-10.545843035500001</v>
      </c>
    </row>
    <row r="3496" spans="1:2">
      <c r="A3496" s="1">
        <f>-10.0548669365</f>
        <v>-10.0548669365</v>
      </c>
      <c r="B3496">
        <v>-6.6711476642000003</v>
      </c>
    </row>
    <row r="3497" spans="1:2">
      <c r="A3497" s="1">
        <v>4.2002770996000001</v>
      </c>
      <c r="B3497">
        <v>3.2413842023999999</v>
      </c>
    </row>
    <row r="3498" spans="1:2">
      <c r="A3498" s="1">
        <v>3.2774871080999999</v>
      </c>
      <c r="B3498">
        <v>4.0674014316999996</v>
      </c>
    </row>
    <row r="3499" spans="1:2">
      <c r="A3499" s="1">
        <f>-10.0088752017</f>
        <v>-10.0088752017</v>
      </c>
      <c r="B3499">
        <v>-6.1534119537</v>
      </c>
    </row>
    <row r="3500" spans="1:2">
      <c r="A3500" s="1">
        <v>2.8831204617999999</v>
      </c>
      <c r="B3500">
        <v>2.9731883583999998</v>
      </c>
    </row>
    <row r="3501" spans="1:2">
      <c r="A3501" s="1">
        <f>-9.1943219579</f>
        <v>-9.1943219578999997</v>
      </c>
      <c r="B3501">
        <v>-4.3391673921000002</v>
      </c>
    </row>
    <row r="3502" spans="1:2">
      <c r="A3502" s="1">
        <v>3.4737928279000001</v>
      </c>
      <c r="B3502">
        <v>2.5857396015999998</v>
      </c>
    </row>
    <row r="3503" spans="1:2">
      <c r="A3503" s="1">
        <v>3.3840826914000002</v>
      </c>
      <c r="B3503">
        <v>-9.9079342659999998</v>
      </c>
    </row>
    <row r="3504" spans="1:2">
      <c r="A3504" s="1">
        <v>2.2824453439000001</v>
      </c>
      <c r="B3504">
        <v>-11.324888749499999</v>
      </c>
    </row>
    <row r="3505" spans="1:2">
      <c r="A3505" s="1">
        <v>4.6461991651999996</v>
      </c>
      <c r="B3505">
        <v>3.4778000241</v>
      </c>
    </row>
    <row r="3506" spans="1:2">
      <c r="A3506" s="1">
        <v>3.1368032176999998</v>
      </c>
      <c r="B3506">
        <v>4.1797566722999999</v>
      </c>
    </row>
    <row r="3507" spans="1:2">
      <c r="A3507" s="1">
        <f>-8.2868554302</f>
        <v>-8.2868554301999993</v>
      </c>
      <c r="B3507">
        <v>-4.4244692156000003</v>
      </c>
    </row>
    <row r="3508" spans="1:2">
      <c r="A3508" s="1">
        <f>-9.5572688996</f>
        <v>-9.5572688996000004</v>
      </c>
      <c r="B3508">
        <v>-3.4383302908000002</v>
      </c>
    </row>
    <row r="3509" spans="1:2">
      <c r="A3509" s="1">
        <v>2.2459134491000001</v>
      </c>
      <c r="B3509">
        <v>2.9631305362</v>
      </c>
    </row>
    <row r="3510" spans="1:2">
      <c r="A3510" s="1">
        <f>-10.6507127567</f>
        <v>-10.650712756700001</v>
      </c>
      <c r="B3510">
        <v>-4.9597439829000001</v>
      </c>
    </row>
    <row r="3511" spans="1:2">
      <c r="A3511" s="1">
        <v>2.5331708273000002</v>
      </c>
      <c r="B3511">
        <v>4.9403949447000004</v>
      </c>
    </row>
    <row r="3512" spans="1:2">
      <c r="A3512" s="1">
        <v>3.8417701064999998</v>
      </c>
      <c r="B3512">
        <v>1.7436012765</v>
      </c>
    </row>
    <row r="3513" spans="1:2">
      <c r="A3513" s="1">
        <v>5.7156486952999996</v>
      </c>
      <c r="B3513">
        <v>2.8931531077999999</v>
      </c>
    </row>
    <row r="3514" spans="1:2">
      <c r="A3514" s="1">
        <f>-11.0066548221</f>
        <v>-11.0066548221</v>
      </c>
      <c r="B3514">
        <v>-6.0977580592000002</v>
      </c>
    </row>
    <row r="3515" spans="1:2">
      <c r="A3515" s="1">
        <v>4.1973295510000002</v>
      </c>
      <c r="B3515">
        <v>3.0223853308000002</v>
      </c>
    </row>
    <row r="3516" spans="1:2">
      <c r="A3516" s="1">
        <f>-9.3944444692</f>
        <v>-9.3944444691999998</v>
      </c>
      <c r="B3516">
        <v>-4.6820419258000001</v>
      </c>
    </row>
    <row r="3517" spans="1:2">
      <c r="A3517" s="1">
        <f>-10.2548153045</f>
        <v>-10.254815304499999</v>
      </c>
      <c r="B3517">
        <v>-5.768867771</v>
      </c>
    </row>
    <row r="3518" spans="1:2">
      <c r="A3518" s="1">
        <f>-11.3561112143</f>
        <v>-11.3561112143</v>
      </c>
      <c r="B3518">
        <v>-6.9689852496000002</v>
      </c>
    </row>
    <row r="3519" spans="1:2">
      <c r="A3519" s="1">
        <f>-11.9747475904</f>
        <v>-11.9747475904</v>
      </c>
      <c r="B3519">
        <v>-3.2634973379000001</v>
      </c>
    </row>
    <row r="3520" spans="1:2">
      <c r="A3520" s="1">
        <v>1.2004145881999999</v>
      </c>
      <c r="B3520">
        <v>-10.8529993843</v>
      </c>
    </row>
    <row r="3521" spans="1:2">
      <c r="A3521" s="1">
        <f>-9.6242717831</f>
        <v>-9.6242717830999993</v>
      </c>
      <c r="B3521">
        <v>-4.3811425593999997</v>
      </c>
    </row>
    <row r="3522" spans="1:2">
      <c r="A3522" s="1">
        <v>1.8862673830000001</v>
      </c>
      <c r="B3522">
        <v>-11.662618030300001</v>
      </c>
    </row>
    <row r="3523" spans="1:2">
      <c r="A3523" s="1">
        <v>1.4625049949</v>
      </c>
      <c r="B3523">
        <v>-9.4885173324000007</v>
      </c>
    </row>
    <row r="3524" spans="1:2">
      <c r="A3524" s="1">
        <f>-9.6284147818</f>
        <v>-9.6284147818000001</v>
      </c>
      <c r="B3524">
        <v>-3.1148832069000001</v>
      </c>
    </row>
    <row r="3525" spans="1:2">
      <c r="A3525" s="1">
        <f>-12.0329443029</f>
        <v>-12.032944302900001</v>
      </c>
      <c r="B3525">
        <v>-5.7638926100000001</v>
      </c>
    </row>
    <row r="3526" spans="1:2">
      <c r="A3526" s="1">
        <v>3.6908391048999998</v>
      </c>
      <c r="B3526">
        <v>4.1737138549999999</v>
      </c>
    </row>
    <row r="3527" spans="1:2">
      <c r="A3527" s="1">
        <v>4.6247070556000001</v>
      </c>
      <c r="B3527">
        <v>-9.0198077489999999</v>
      </c>
    </row>
    <row r="3528" spans="1:2">
      <c r="A3528" s="1">
        <v>4.6350993495999999</v>
      </c>
      <c r="B3528">
        <v>3.2816359984000001</v>
      </c>
    </row>
    <row r="3529" spans="1:2">
      <c r="A3529" s="1">
        <v>3.0785327759999999</v>
      </c>
      <c r="B3529">
        <v>-10.168794048600001</v>
      </c>
    </row>
    <row r="3530" spans="1:2">
      <c r="A3530" s="1">
        <f>-11.6893531452</f>
        <v>-11.6893531452</v>
      </c>
      <c r="B3530">
        <v>-5.1687086819000001</v>
      </c>
    </row>
    <row r="3531" spans="1:2">
      <c r="A3531" s="1">
        <f>-9.7103087579</f>
        <v>-9.7103087579</v>
      </c>
      <c r="B3531">
        <v>-3.4651459892999998</v>
      </c>
    </row>
    <row r="3532" spans="1:2">
      <c r="A3532" s="1">
        <v>4.7211834417</v>
      </c>
      <c r="B3532">
        <v>4.2397920427000004</v>
      </c>
    </row>
    <row r="3533" spans="1:2">
      <c r="A3533" s="1">
        <f>-11.1252843106</f>
        <v>-11.1252843106</v>
      </c>
      <c r="B3533">
        <v>-6.2679680772999999</v>
      </c>
    </row>
    <row r="3534" spans="1:2">
      <c r="A3534" s="1">
        <v>4.8832465847000002</v>
      </c>
      <c r="B3534">
        <v>3.4717294894999999</v>
      </c>
    </row>
    <row r="3535" spans="1:2">
      <c r="A3535" s="1">
        <v>2.4376560908</v>
      </c>
      <c r="B3535">
        <v>3.2510596004000001</v>
      </c>
    </row>
    <row r="3536" spans="1:2">
      <c r="A3536" s="1">
        <v>5.2195087331999996</v>
      </c>
      <c r="B3536">
        <v>3.2849070554000002</v>
      </c>
    </row>
    <row r="3537" spans="1:2">
      <c r="A3537" s="1">
        <v>4.2559109109</v>
      </c>
      <c r="B3537">
        <v>-8.9680382521999995</v>
      </c>
    </row>
    <row r="3538" spans="1:2">
      <c r="A3538" s="1">
        <v>0.95152319259999996</v>
      </c>
      <c r="B3538">
        <v>-9.3407090016000005</v>
      </c>
    </row>
    <row r="3539" spans="1:2">
      <c r="A3539" s="1">
        <f>-10.4441295142</f>
        <v>-10.4441295142</v>
      </c>
      <c r="B3539">
        <v>-5.3582264813</v>
      </c>
    </row>
    <row r="3540" spans="1:2">
      <c r="A3540" s="1">
        <f>-9.9033632211</f>
        <v>-9.9033632210999993</v>
      </c>
      <c r="B3540">
        <v>-4.414419198</v>
      </c>
    </row>
    <row r="3541" spans="1:2">
      <c r="A3541" s="1">
        <v>3.1559027646</v>
      </c>
      <c r="B3541">
        <v>3.6932498144000001</v>
      </c>
    </row>
    <row r="3542" spans="1:2">
      <c r="A3542" s="1">
        <v>2.4979402560000001</v>
      </c>
      <c r="B3542">
        <v>-10.0973241675</v>
      </c>
    </row>
    <row r="3543" spans="1:2">
      <c r="A3543" s="1">
        <f>-11.4052785288</f>
        <v>-11.4052785288</v>
      </c>
      <c r="B3543">
        <v>-4.9479935881000001</v>
      </c>
    </row>
    <row r="3544" spans="1:2">
      <c r="A3544" s="1">
        <f>-11.077909055</f>
        <v>-11.077909054999999</v>
      </c>
      <c r="B3544">
        <v>-5.4007440989999997</v>
      </c>
    </row>
    <row r="3545" spans="1:2">
      <c r="A3545" s="1">
        <v>1.0554988591000001</v>
      </c>
      <c r="B3545">
        <v>-9.6224928654999999</v>
      </c>
    </row>
    <row r="3546" spans="1:2">
      <c r="A3546" s="1">
        <v>4.4154062929000002</v>
      </c>
      <c r="B3546">
        <v>3.9869728845000001</v>
      </c>
    </row>
    <row r="3547" spans="1:2">
      <c r="A3547" s="1">
        <f>-10.3220536087</f>
        <v>-10.322053608699999</v>
      </c>
      <c r="B3547">
        <v>-4.6076442992000004</v>
      </c>
    </row>
    <row r="3548" spans="1:2">
      <c r="A3548" s="1">
        <v>1.5497845048000001</v>
      </c>
      <c r="B3548">
        <v>-10.2952023016</v>
      </c>
    </row>
    <row r="3549" spans="1:2">
      <c r="A3549" s="1">
        <v>2.7919350708000001</v>
      </c>
      <c r="B3549">
        <v>-8.5863767099999997</v>
      </c>
    </row>
    <row r="3550" spans="1:2">
      <c r="A3550" s="1">
        <v>2.4051766119</v>
      </c>
      <c r="B3550">
        <v>-10.5962898288</v>
      </c>
    </row>
    <row r="3551" spans="1:2">
      <c r="A3551" s="1">
        <v>3.6092942556000001</v>
      </c>
      <c r="B3551">
        <v>-8.8827188210999992</v>
      </c>
    </row>
    <row r="3552" spans="1:2">
      <c r="A3552" s="1">
        <v>2.9275343788999999</v>
      </c>
      <c r="B3552">
        <v>2.1783470938999998</v>
      </c>
    </row>
    <row r="3553" spans="1:2">
      <c r="A3553" s="1">
        <v>4.0647882928000003</v>
      </c>
      <c r="B3553">
        <v>2.5973820627999999</v>
      </c>
    </row>
    <row r="3554" spans="1:2">
      <c r="A3554" s="1">
        <f>-10.7658008133</f>
        <v>-10.7658008133</v>
      </c>
      <c r="B3554">
        <v>-5.6519491705</v>
      </c>
    </row>
    <row r="3555" spans="1:2">
      <c r="A3555" s="1">
        <v>2.5075963712</v>
      </c>
      <c r="B3555">
        <v>-9.1513110434999998</v>
      </c>
    </row>
    <row r="3556" spans="1:2">
      <c r="A3556" s="1">
        <v>2.2537732114</v>
      </c>
      <c r="B3556">
        <v>-8.2750731699000006</v>
      </c>
    </row>
    <row r="3557" spans="1:2">
      <c r="A3557" s="1">
        <f>-12.156123515</f>
        <v>-12.156123515000001</v>
      </c>
      <c r="B3557">
        <v>-4.3946158466999998</v>
      </c>
    </row>
    <row r="3558" spans="1:2">
      <c r="A3558" s="1">
        <f>-10.3853193376</f>
        <v>-10.3853193376</v>
      </c>
      <c r="B3558">
        <v>-4.2058931362000003</v>
      </c>
    </row>
    <row r="3559" spans="1:2">
      <c r="A3559" s="1">
        <f>-10.1052850282</f>
        <v>-10.105285028200001</v>
      </c>
      <c r="B3559">
        <v>-6.1391351895000001</v>
      </c>
    </row>
    <row r="3560" spans="1:2">
      <c r="A3560" s="1">
        <v>3.5075729954999999</v>
      </c>
      <c r="B3560">
        <v>-10.519879211599999</v>
      </c>
    </row>
    <row r="3561" spans="1:2">
      <c r="A3561" s="1">
        <v>1.3047054752</v>
      </c>
      <c r="B3561">
        <v>2.6846376439999999</v>
      </c>
    </row>
    <row r="3562" spans="1:2">
      <c r="A3562" s="1">
        <f>-9.1156644483</f>
        <v>-9.1156644483000004</v>
      </c>
      <c r="B3562">
        <v>-6.1485085246000004</v>
      </c>
    </row>
    <row r="3563" spans="1:2">
      <c r="A3563" s="1">
        <v>3.4076437292000001</v>
      </c>
      <c r="B3563">
        <v>-10.087420397000001</v>
      </c>
    </row>
    <row r="3564" spans="1:2">
      <c r="A3564" s="1">
        <v>0.89654822290000002</v>
      </c>
      <c r="B3564">
        <v>-9.9054688971000004</v>
      </c>
    </row>
    <row r="3565" spans="1:2">
      <c r="A3565" s="1">
        <v>0.57497640260000005</v>
      </c>
      <c r="B3565">
        <v>-10.867247945400001</v>
      </c>
    </row>
    <row r="3566" spans="1:2">
      <c r="A3566" s="1">
        <f>-10.5707896103</f>
        <v>-10.5707896103</v>
      </c>
      <c r="B3566">
        <v>-4.8427534375999999</v>
      </c>
    </row>
    <row r="3567" spans="1:2">
      <c r="A3567" s="1">
        <f>-10.9312061234</f>
        <v>-10.931206123400001</v>
      </c>
      <c r="B3567">
        <v>-5.0248635673999997</v>
      </c>
    </row>
    <row r="3568" spans="1:2">
      <c r="A3568" s="1">
        <v>3.5250721352999999</v>
      </c>
      <c r="B3568">
        <v>2.9584870892000001</v>
      </c>
    </row>
    <row r="3569" spans="1:2">
      <c r="A3569" s="1">
        <v>3.8499955345000001</v>
      </c>
      <c r="B3569">
        <v>4.2068619184999996</v>
      </c>
    </row>
    <row r="3570" spans="1:2">
      <c r="A3570" s="1">
        <v>4.7672482490999997</v>
      </c>
      <c r="B3570">
        <v>1.3983603994</v>
      </c>
    </row>
    <row r="3571" spans="1:2">
      <c r="A3571" s="1">
        <v>3.016683542</v>
      </c>
      <c r="B3571">
        <v>1.8053712853999999</v>
      </c>
    </row>
    <row r="3572" spans="1:2">
      <c r="A3572" s="1">
        <v>4.8575469686000003</v>
      </c>
      <c r="B3572">
        <v>3.6191282003</v>
      </c>
    </row>
    <row r="3573" spans="1:2">
      <c r="A3573" s="1">
        <v>2.7484853018000002</v>
      </c>
      <c r="B3573">
        <v>4.6597614072000004</v>
      </c>
    </row>
    <row r="3574" spans="1:2">
      <c r="A3574" s="1">
        <f>-9.8657362093</f>
        <v>-9.8657362092999996</v>
      </c>
      <c r="B3574">
        <v>-3.9116784456999998</v>
      </c>
    </row>
    <row r="3575" spans="1:2">
      <c r="A3575" s="1">
        <v>1.2935988276999999</v>
      </c>
      <c r="B3575">
        <v>1.6516475534999999</v>
      </c>
    </row>
    <row r="3576" spans="1:2">
      <c r="A3576" s="1">
        <v>3.4579530202000002</v>
      </c>
      <c r="B3576">
        <v>-8.0264089145999993</v>
      </c>
    </row>
    <row r="3577" spans="1:2">
      <c r="A3577" s="1">
        <f>-9.7708402607</f>
        <v>-9.7708402607</v>
      </c>
      <c r="B3577">
        <v>-5.5469901649000004</v>
      </c>
    </row>
    <row r="3578" spans="1:2">
      <c r="A3578" s="1">
        <f>-10.3744241277</f>
        <v>-10.374424127699999</v>
      </c>
      <c r="B3578">
        <v>-5.976804123</v>
      </c>
    </row>
    <row r="3579" spans="1:2">
      <c r="A3579" s="1">
        <v>3.5122675951</v>
      </c>
      <c r="B3579">
        <v>4.3574306857999998</v>
      </c>
    </row>
    <row r="3580" spans="1:2">
      <c r="A3580" s="1">
        <v>0.64336282119999999</v>
      </c>
      <c r="B3580">
        <v>-8.9619228453000002</v>
      </c>
    </row>
    <row r="3581" spans="1:2">
      <c r="A3581" s="1">
        <v>2.8193510006000002</v>
      </c>
      <c r="B3581">
        <v>-9.4858673644000007</v>
      </c>
    </row>
    <row r="3582" spans="1:2">
      <c r="A3582" s="1">
        <f>-12.2940442494</f>
        <v>-12.294044249400001</v>
      </c>
      <c r="B3582">
        <v>-5.3411713311</v>
      </c>
    </row>
    <row r="3583" spans="1:2">
      <c r="A3583" s="1">
        <v>2.9006365481</v>
      </c>
      <c r="B3583">
        <v>-11.5256646345</v>
      </c>
    </row>
    <row r="3584" spans="1:2">
      <c r="A3584" s="1">
        <v>2.7842925331999999</v>
      </c>
      <c r="B3584">
        <v>-8.9971828198000008</v>
      </c>
    </row>
    <row r="3585" spans="1:2">
      <c r="A3585" s="1">
        <v>3.4773900192</v>
      </c>
      <c r="B3585">
        <v>4.9198739616999996</v>
      </c>
    </row>
    <row r="3586" spans="1:2">
      <c r="A3586" s="1">
        <f>-10.9704261609</f>
        <v>-10.970426160900001</v>
      </c>
      <c r="B3586">
        <v>-5.5281037550000001</v>
      </c>
    </row>
    <row r="3587" spans="1:2">
      <c r="A3587" s="1">
        <v>2.0928667641000001</v>
      </c>
      <c r="B3587">
        <v>-7.6426346767000002</v>
      </c>
    </row>
    <row r="3588" spans="1:2">
      <c r="A3588" s="1">
        <v>4.0366163506000001</v>
      </c>
      <c r="B3588">
        <v>3.1131658636999999</v>
      </c>
    </row>
    <row r="3589" spans="1:2">
      <c r="A3589" s="1">
        <v>2.2705714497999998</v>
      </c>
      <c r="B3589">
        <v>-10.324400242699999</v>
      </c>
    </row>
    <row r="3590" spans="1:2">
      <c r="A3590" s="1">
        <v>3.9387536266000001</v>
      </c>
      <c r="B3590">
        <v>-8.7564168051000006</v>
      </c>
    </row>
    <row r="3591" spans="1:2">
      <c r="A3591" s="1">
        <f>-10.1721805047</f>
        <v>-10.1721805047</v>
      </c>
      <c r="B3591">
        <v>-4.9299845893000001</v>
      </c>
    </row>
    <row r="3592" spans="1:2">
      <c r="A3592" s="1">
        <f>-10.6042333981</f>
        <v>-10.6042333981</v>
      </c>
      <c r="B3592">
        <v>-4.5373130365999996</v>
      </c>
    </row>
    <row r="3593" spans="1:2">
      <c r="A3593" s="1">
        <v>3.1182034860000001</v>
      </c>
      <c r="B3593">
        <v>-10.151048723000001</v>
      </c>
    </row>
    <row r="3594" spans="1:2">
      <c r="A3594" s="1">
        <v>2.4409945974</v>
      </c>
      <c r="B3594">
        <v>-10.576171158299999</v>
      </c>
    </row>
    <row r="3595" spans="1:2">
      <c r="A3595" s="1">
        <v>2.6989250838999999</v>
      </c>
      <c r="B3595">
        <v>2.5216092758999999</v>
      </c>
    </row>
    <row r="3596" spans="1:2">
      <c r="A3596" s="1">
        <f>-11.2028552289</f>
        <v>-11.202855228900001</v>
      </c>
      <c r="B3596">
        <v>-2.3707059758</v>
      </c>
    </row>
    <row r="3597" spans="1:2">
      <c r="A3597" s="1">
        <f>-8.7025337801</f>
        <v>-8.7025337800999996</v>
      </c>
      <c r="B3597">
        <v>-5.8479653219000003</v>
      </c>
    </row>
    <row r="3598" spans="1:2">
      <c r="A3598" s="1">
        <v>3.5874005425000002</v>
      </c>
      <c r="B3598">
        <v>2.7364199364999999</v>
      </c>
    </row>
    <row r="3599" spans="1:2">
      <c r="A3599" s="1">
        <v>4.2351438119000004</v>
      </c>
      <c r="B3599">
        <v>3.1494708545000001</v>
      </c>
    </row>
    <row r="3600" spans="1:2">
      <c r="A3600" s="1">
        <v>1.5475936403999999</v>
      </c>
      <c r="B3600">
        <v>3.2703237057000001</v>
      </c>
    </row>
    <row r="3601" spans="1:2">
      <c r="A3601" s="1">
        <v>3.0693116687000002</v>
      </c>
      <c r="B3601">
        <v>-9.9348990706000002</v>
      </c>
    </row>
    <row r="3602" spans="1:2">
      <c r="A3602" s="1">
        <v>3.9769773218000002</v>
      </c>
      <c r="B3602">
        <v>1.8162519347999999</v>
      </c>
    </row>
    <row r="3603" spans="1:2">
      <c r="A3603" s="1">
        <v>4.3581063696999998</v>
      </c>
      <c r="B3603">
        <v>-10.6980839157</v>
      </c>
    </row>
    <row r="3604" spans="1:2">
      <c r="A3604" s="1">
        <f>-12.3715487213</f>
        <v>-12.3715487213</v>
      </c>
      <c r="B3604">
        <v>-5.5453233124999999</v>
      </c>
    </row>
    <row r="3605" spans="1:2">
      <c r="A3605" s="1">
        <v>1.6538654791</v>
      </c>
      <c r="B3605">
        <v>2.5486377340000002</v>
      </c>
    </row>
    <row r="3606" spans="1:2">
      <c r="A3606" s="1">
        <f>-11.3995562427</f>
        <v>-11.399556242699999</v>
      </c>
      <c r="B3606">
        <v>-4.9887719968999997</v>
      </c>
    </row>
    <row r="3607" spans="1:2">
      <c r="A3607" s="1">
        <v>2.5194764738000002</v>
      </c>
      <c r="B3607">
        <v>5.2850692487000002</v>
      </c>
    </row>
    <row r="3608" spans="1:2">
      <c r="A3608" s="1">
        <v>3.3520313478000001</v>
      </c>
      <c r="B3608">
        <v>3.8540680832</v>
      </c>
    </row>
    <row r="3609" spans="1:2">
      <c r="A3609" s="1">
        <v>2.9662606680999999</v>
      </c>
      <c r="B3609">
        <v>3.7576253111</v>
      </c>
    </row>
    <row r="3610" spans="1:2">
      <c r="A3610" s="1">
        <v>2.2616488278000002</v>
      </c>
      <c r="B3610">
        <v>2.4815507300999999</v>
      </c>
    </row>
    <row r="3611" spans="1:2">
      <c r="A3611" s="1">
        <f>-8.9131185141</f>
        <v>-8.9131185141000007</v>
      </c>
      <c r="B3611">
        <v>-5.4402018047</v>
      </c>
    </row>
    <row r="3612" spans="1:2">
      <c r="A3612" s="1">
        <f>-11.6839342759</f>
        <v>-11.6839342759</v>
      </c>
      <c r="B3612">
        <v>-3.3761510168000002</v>
      </c>
    </row>
    <row r="3613" spans="1:2">
      <c r="A3613" s="1">
        <f>-11.3538575309</f>
        <v>-11.353857530899999</v>
      </c>
      <c r="B3613">
        <v>-7.7196514855</v>
      </c>
    </row>
    <row r="3614" spans="1:2">
      <c r="A3614" s="1">
        <v>4.6085026044999999</v>
      </c>
      <c r="B3614">
        <v>-7.9687086087000001</v>
      </c>
    </row>
    <row r="3615" spans="1:2">
      <c r="A3615" s="1">
        <f>-12.4110745616</f>
        <v>-12.4110745616</v>
      </c>
      <c r="B3615">
        <v>-4.9459684441</v>
      </c>
    </row>
    <row r="3616" spans="1:2">
      <c r="A3616" s="1">
        <v>1.6941106426999999</v>
      </c>
      <c r="B3616">
        <v>-8.3839596132</v>
      </c>
    </row>
    <row r="3617" spans="1:2">
      <c r="A3617" s="1">
        <v>1.1588986889999999</v>
      </c>
      <c r="B3617">
        <v>-8.9058547241999992</v>
      </c>
    </row>
    <row r="3618" spans="1:2">
      <c r="A3618" s="1">
        <v>3.0687108295000001</v>
      </c>
      <c r="B3618">
        <v>3.9835847114999998</v>
      </c>
    </row>
    <row r="3619" spans="1:2">
      <c r="A3619" s="1">
        <v>2.2961240884</v>
      </c>
      <c r="B3619">
        <v>-11.3273268073</v>
      </c>
    </row>
    <row r="3620" spans="1:2">
      <c r="A3620" s="1">
        <v>4.2245190081999997</v>
      </c>
      <c r="B3620">
        <v>2.0167298983999999</v>
      </c>
    </row>
    <row r="3621" spans="1:2">
      <c r="A3621" s="1">
        <v>3.4459640074000002</v>
      </c>
      <c r="B3621">
        <v>4.9048287936000001</v>
      </c>
    </row>
    <row r="3622" spans="1:2">
      <c r="A3622" s="1">
        <v>3.3267334779</v>
      </c>
      <c r="B3622">
        <v>-8.7203585320000006</v>
      </c>
    </row>
    <row r="3623" spans="1:2">
      <c r="A3623" s="1">
        <f>-10.8705050257</f>
        <v>-10.8705050257</v>
      </c>
      <c r="B3623">
        <v>-4.1957345572999998</v>
      </c>
    </row>
    <row r="3624" spans="1:2">
      <c r="A3624" s="1">
        <f>-9.9985311931</f>
        <v>-9.9985311930999998</v>
      </c>
      <c r="B3624">
        <v>-4.3368177765000002</v>
      </c>
    </row>
    <row r="3625" spans="1:2">
      <c r="A3625" s="1">
        <v>1.7517083756</v>
      </c>
      <c r="B3625">
        <v>2.8672839418999998</v>
      </c>
    </row>
    <row r="3626" spans="1:2">
      <c r="A3626" s="1">
        <f>-7.9626366108</f>
        <v>-7.9626366107999997</v>
      </c>
      <c r="B3626">
        <v>-4.6294311751999997</v>
      </c>
    </row>
    <row r="3627" spans="1:2">
      <c r="A3627" s="1">
        <v>4.1781859817999996</v>
      </c>
      <c r="B3627">
        <v>4.4653251633000002</v>
      </c>
    </row>
    <row r="3628" spans="1:2">
      <c r="A3628" s="1">
        <v>3.7391794905000002</v>
      </c>
      <c r="B3628">
        <v>4.2393202645999999</v>
      </c>
    </row>
    <row r="3629" spans="1:2">
      <c r="A3629" s="1">
        <v>1.2387954218999999</v>
      </c>
      <c r="B3629">
        <v>-9.6005506049000005</v>
      </c>
    </row>
    <row r="3630" spans="1:2">
      <c r="A3630" s="1">
        <v>5.1710823598999998</v>
      </c>
      <c r="B3630">
        <v>3.7684408585</v>
      </c>
    </row>
    <row r="3631" spans="1:2">
      <c r="A3631" s="1">
        <f>-10.5345947762</f>
        <v>-10.534594776200001</v>
      </c>
      <c r="B3631">
        <v>-7.0061770396999998</v>
      </c>
    </row>
    <row r="3632" spans="1:2">
      <c r="A3632" s="1">
        <v>1.6771503940000001</v>
      </c>
      <c r="B3632">
        <v>-10.1697196404</v>
      </c>
    </row>
    <row r="3633" spans="1:2">
      <c r="A3633" s="1">
        <f>-11.1858372218</f>
        <v>-11.1858372218</v>
      </c>
      <c r="B3633">
        <v>-4.9439936163000002</v>
      </c>
    </row>
    <row r="3634" spans="1:2">
      <c r="A3634" s="1">
        <f>-10.5600936857</f>
        <v>-10.5600936857</v>
      </c>
      <c r="B3634">
        <v>-4.8012087036000004</v>
      </c>
    </row>
    <row r="3635" spans="1:2">
      <c r="A3635" s="1">
        <f>-11.1091417059</f>
        <v>-11.109141705900001</v>
      </c>
      <c r="B3635">
        <v>-7.1792708485999999</v>
      </c>
    </row>
    <row r="3636" spans="1:2">
      <c r="A3636" s="1">
        <f>-10.6777445944</f>
        <v>-10.6777445944</v>
      </c>
      <c r="B3636">
        <v>-5.6400194065000004</v>
      </c>
    </row>
    <row r="3637" spans="1:2">
      <c r="A3637" s="1">
        <v>4.6052748554000003</v>
      </c>
      <c r="B3637">
        <v>4.1897418108000002</v>
      </c>
    </row>
    <row r="3638" spans="1:2">
      <c r="A3638" s="1">
        <v>2.7889013724999998</v>
      </c>
      <c r="B3638">
        <v>2.2553079583</v>
      </c>
    </row>
    <row r="3639" spans="1:2">
      <c r="A3639" s="1">
        <v>4.1391088516999996</v>
      </c>
      <c r="B3639">
        <v>3.3129176896999999</v>
      </c>
    </row>
    <row r="3640" spans="1:2">
      <c r="A3640" s="1">
        <v>3.4116708151999999</v>
      </c>
      <c r="B3640">
        <v>-8.3043748913000002</v>
      </c>
    </row>
    <row r="3641" spans="1:2">
      <c r="A3641" s="1">
        <v>3.7538630168</v>
      </c>
      <c r="B3641">
        <v>-13.1747971785</v>
      </c>
    </row>
    <row r="3642" spans="1:2">
      <c r="A3642" s="1">
        <v>2.6639860326</v>
      </c>
      <c r="B3642">
        <v>3.8109025149</v>
      </c>
    </row>
    <row r="3643" spans="1:2">
      <c r="A3643" s="1">
        <v>2.7501627534000002</v>
      </c>
      <c r="B3643">
        <v>3.1428083094999999</v>
      </c>
    </row>
    <row r="3644" spans="1:2">
      <c r="A3644" s="1">
        <v>3.9974327931999998</v>
      </c>
      <c r="B3644">
        <v>-9.2743819856999998</v>
      </c>
    </row>
    <row r="3645" spans="1:2">
      <c r="A3645" s="1">
        <f>-11.6355594613</f>
        <v>-11.6355594613</v>
      </c>
      <c r="B3645">
        <v>-5.2545206742000001</v>
      </c>
    </row>
    <row r="3646" spans="1:2">
      <c r="A3646" s="1">
        <f>-8.8281720354</f>
        <v>-8.8281720353999997</v>
      </c>
      <c r="B3646">
        <v>-4.0490472032999998</v>
      </c>
    </row>
    <row r="3647" spans="1:2">
      <c r="A3647" s="1">
        <f>-10.6939356966</f>
        <v>-10.693935696600001</v>
      </c>
      <c r="B3647">
        <v>-3.0639084028000001</v>
      </c>
    </row>
    <row r="3648" spans="1:2">
      <c r="A3648" s="1">
        <v>2.3429784524000001</v>
      </c>
      <c r="B3648">
        <v>1.8934053486</v>
      </c>
    </row>
    <row r="3649" spans="1:2">
      <c r="A3649" s="1">
        <f>-9.8243832013</f>
        <v>-9.8243832012999999</v>
      </c>
      <c r="B3649">
        <v>-4.8435307912000001</v>
      </c>
    </row>
    <row r="3650" spans="1:2">
      <c r="A3650" s="1">
        <v>4.4518273285000003</v>
      </c>
      <c r="B3650">
        <v>4.8962631430999997</v>
      </c>
    </row>
    <row r="3651" spans="1:2">
      <c r="A3651" s="1">
        <f>-12.9024808753</f>
        <v>-12.9024808753</v>
      </c>
      <c r="B3651">
        <v>-4.9977425137999996</v>
      </c>
    </row>
    <row r="3652" spans="1:2">
      <c r="A3652" s="1">
        <f>-10.7314149568</f>
        <v>-10.7314149568</v>
      </c>
      <c r="B3652">
        <v>-4.9473894974999997</v>
      </c>
    </row>
    <row r="3653" spans="1:2">
      <c r="A3653" s="1">
        <v>2.4383071827</v>
      </c>
      <c r="B3653">
        <v>-9.2251576927999999</v>
      </c>
    </row>
    <row r="3654" spans="1:2">
      <c r="A3654" s="1">
        <v>3.4311598942999999</v>
      </c>
      <c r="B3654">
        <v>-9.4251388363000004</v>
      </c>
    </row>
    <row r="3655" spans="1:2">
      <c r="A3655" s="1">
        <v>1.6596078489999999</v>
      </c>
      <c r="B3655">
        <v>-8.5407511388999993</v>
      </c>
    </row>
    <row r="3656" spans="1:2">
      <c r="A3656" s="1">
        <v>3.2434361120999999</v>
      </c>
      <c r="B3656">
        <v>-7.1012915657000004</v>
      </c>
    </row>
    <row r="3657" spans="1:2">
      <c r="A3657" s="1">
        <v>2.5237902776999999</v>
      </c>
      <c r="B3657">
        <v>-9.6641167514999999</v>
      </c>
    </row>
    <row r="3658" spans="1:2">
      <c r="A3658" s="1">
        <f>-9.9823425062</f>
        <v>-9.9823425062000002</v>
      </c>
      <c r="B3658">
        <v>-3.8767578413999999</v>
      </c>
    </row>
    <row r="3659" spans="1:2">
      <c r="A3659" s="1">
        <v>2.6949905538999999</v>
      </c>
      <c r="B3659">
        <v>5.7220216525999996</v>
      </c>
    </row>
    <row r="3660" spans="1:2">
      <c r="A3660" s="1">
        <f>-10.8405594596</f>
        <v>-10.8405594596</v>
      </c>
      <c r="B3660">
        <v>-4.3126515190000001</v>
      </c>
    </row>
    <row r="3661" spans="1:2">
      <c r="A3661" s="1">
        <v>2.0100787851000002</v>
      </c>
      <c r="B3661">
        <v>2.3145573688000001</v>
      </c>
    </row>
    <row r="3662" spans="1:2">
      <c r="A3662" s="1">
        <f>-11.0459977714</f>
        <v>-11.0459977714</v>
      </c>
      <c r="B3662">
        <v>-5.2834919594</v>
      </c>
    </row>
    <row r="3663" spans="1:2">
      <c r="A3663" s="1">
        <v>2.0408435913999998</v>
      </c>
      <c r="B3663">
        <v>-9.6122761911999994</v>
      </c>
    </row>
    <row r="3664" spans="1:2">
      <c r="A3664" s="1">
        <f>-11.1251372102</f>
        <v>-11.1251372102</v>
      </c>
      <c r="B3664">
        <v>-4.1515182692000003</v>
      </c>
    </row>
    <row r="3665" spans="1:2">
      <c r="A3665" s="1">
        <v>2.5521090977999998</v>
      </c>
      <c r="B3665">
        <v>2.8930399457</v>
      </c>
    </row>
    <row r="3666" spans="1:2">
      <c r="A3666" s="1">
        <v>5.1346258985000004</v>
      </c>
      <c r="B3666">
        <v>2.4191846374999999</v>
      </c>
    </row>
    <row r="3667" spans="1:2">
      <c r="A3667" s="1">
        <v>3.3803887136999999</v>
      </c>
      <c r="B3667">
        <v>3.0368239608000001</v>
      </c>
    </row>
    <row r="3668" spans="1:2">
      <c r="A3668" s="1">
        <v>4.8702936507999999</v>
      </c>
      <c r="B3668">
        <v>2.5792309351</v>
      </c>
    </row>
    <row r="3669" spans="1:2">
      <c r="A3669" s="1">
        <f>-11.0231462656</f>
        <v>-11.023146265599999</v>
      </c>
      <c r="B3669">
        <v>-4.5585046701999996</v>
      </c>
    </row>
    <row r="3670" spans="1:2">
      <c r="A3670" s="1">
        <v>5.1244629804999997</v>
      </c>
      <c r="B3670">
        <v>0.80303816520000004</v>
      </c>
    </row>
    <row r="3671" spans="1:2">
      <c r="A3671" s="1">
        <v>1.9681299216000001</v>
      </c>
      <c r="B3671">
        <v>-10.021881887099999</v>
      </c>
    </row>
    <row r="3672" spans="1:2">
      <c r="A3672" s="1">
        <v>3.5414097069000001</v>
      </c>
      <c r="B3672">
        <v>-9.3422253579000003</v>
      </c>
    </row>
    <row r="3673" spans="1:2">
      <c r="A3673" s="1">
        <f>-11.6393960801</f>
        <v>-11.639396080099999</v>
      </c>
      <c r="B3673">
        <v>-2.1441478108999998</v>
      </c>
    </row>
    <row r="3674" spans="1:2">
      <c r="A3674" s="1">
        <f>-10.9468354893</f>
        <v>-10.9468354893</v>
      </c>
      <c r="B3674">
        <v>-5.0741799963999998</v>
      </c>
    </row>
    <row r="3675" spans="1:2">
      <c r="A3675" s="1">
        <f>-9.9819637395</f>
        <v>-9.9819637394999994</v>
      </c>
      <c r="B3675">
        <v>-3.8794283599999999</v>
      </c>
    </row>
    <row r="3676" spans="1:2">
      <c r="A3676" s="1">
        <f>-10.1166644536</f>
        <v>-10.1166644536</v>
      </c>
      <c r="B3676">
        <v>-5.5740859478000004</v>
      </c>
    </row>
    <row r="3677" spans="1:2">
      <c r="A3677" s="1">
        <v>3.1536312456000002</v>
      </c>
      <c r="B3677">
        <v>3.1223168613999999</v>
      </c>
    </row>
    <row r="3678" spans="1:2">
      <c r="A3678" s="1">
        <f>-10.6345466055</f>
        <v>-10.634546605500001</v>
      </c>
      <c r="B3678">
        <v>-6.8425150736999996</v>
      </c>
    </row>
    <row r="3679" spans="1:2">
      <c r="A3679" s="1">
        <v>0.1182230848</v>
      </c>
      <c r="B3679">
        <v>-10.792757715500001</v>
      </c>
    </row>
    <row r="3680" spans="1:2">
      <c r="A3680" s="1">
        <v>1.5861238097000001</v>
      </c>
      <c r="B3680">
        <v>-11.040338695000001</v>
      </c>
    </row>
    <row r="3681" spans="1:2">
      <c r="A3681" s="1">
        <v>1.7272205508</v>
      </c>
      <c r="B3681">
        <v>-8.1757837195</v>
      </c>
    </row>
    <row r="3682" spans="1:2">
      <c r="A3682" s="1">
        <v>1.3535451713</v>
      </c>
      <c r="B3682">
        <v>-8.9729198605999994</v>
      </c>
    </row>
    <row r="3683" spans="1:2">
      <c r="A3683" s="1">
        <f>-9.4150598176</f>
        <v>-9.4150598175999995</v>
      </c>
      <c r="B3683">
        <v>-4.0962641984000001</v>
      </c>
    </row>
    <row r="3684" spans="1:2">
      <c r="A3684" s="1">
        <f>-8.6356126884</f>
        <v>-8.6356126884000002</v>
      </c>
      <c r="B3684">
        <v>-5.3243172003000003</v>
      </c>
    </row>
    <row r="3685" spans="1:2">
      <c r="A3685" s="1">
        <v>1.7565845109</v>
      </c>
      <c r="B3685">
        <v>-8.7921958053000004</v>
      </c>
    </row>
    <row r="3686" spans="1:2">
      <c r="A3686" s="1">
        <f>-12.1842512395</f>
        <v>-12.1842512395</v>
      </c>
      <c r="B3686">
        <v>-3.5812114059</v>
      </c>
    </row>
    <row r="3687" spans="1:2">
      <c r="A3687" s="1">
        <v>3.6248312759000001</v>
      </c>
      <c r="B3687">
        <v>1.6788536195999999</v>
      </c>
    </row>
    <row r="3688" spans="1:2">
      <c r="A3688" s="1">
        <v>2.3737919158</v>
      </c>
      <c r="B3688">
        <v>-9.0077561194999998</v>
      </c>
    </row>
    <row r="3689" spans="1:2">
      <c r="A3689" s="1">
        <f>-10.546953458</f>
        <v>-10.546953458000001</v>
      </c>
      <c r="B3689">
        <v>-3.9703699572</v>
      </c>
    </row>
    <row r="3690" spans="1:2">
      <c r="A3690" s="1">
        <f>-11.3990558233</f>
        <v>-11.399055823299999</v>
      </c>
      <c r="B3690">
        <v>-6.8876229459999996</v>
      </c>
    </row>
    <row r="3691" spans="1:2">
      <c r="A3691" s="1">
        <v>1.531975232</v>
      </c>
      <c r="B3691">
        <v>-9.9631131066999998</v>
      </c>
    </row>
    <row r="3692" spans="1:2">
      <c r="A3692" s="1">
        <v>0.32742273100000002</v>
      </c>
      <c r="B3692">
        <v>-9.1045858745999997</v>
      </c>
    </row>
    <row r="3693" spans="1:2">
      <c r="A3693" s="1">
        <v>3.0633138175000001</v>
      </c>
      <c r="B3693">
        <v>-9.4269679658999994</v>
      </c>
    </row>
    <row r="3694" spans="1:2">
      <c r="A3694" s="1">
        <v>3.2554799303999999</v>
      </c>
      <c r="B3694">
        <v>5.0060802269</v>
      </c>
    </row>
    <row r="3695" spans="1:2">
      <c r="A3695" s="1">
        <f>-10.5972181375</f>
        <v>-10.597218137500001</v>
      </c>
      <c r="B3695">
        <v>-5.2453242913000002</v>
      </c>
    </row>
    <row r="3696" spans="1:2">
      <c r="A3696" s="1">
        <v>3.9019872366000001</v>
      </c>
      <c r="B3696">
        <v>2.9348632708000002</v>
      </c>
    </row>
    <row r="3697" spans="1:2">
      <c r="A3697" s="1">
        <f>-11.1531847833</f>
        <v>-11.1531847833</v>
      </c>
      <c r="B3697">
        <v>-4.3899133563000001</v>
      </c>
    </row>
    <row r="3698" spans="1:2">
      <c r="A3698" s="1">
        <v>5.0677368617000003</v>
      </c>
      <c r="B3698">
        <v>3.3823498727999999</v>
      </c>
    </row>
    <row r="3699" spans="1:2">
      <c r="A3699" s="1">
        <f>-9.0603871009</f>
        <v>-9.0603871008999999</v>
      </c>
      <c r="B3699">
        <v>-5.3778572522000001</v>
      </c>
    </row>
    <row r="3700" spans="1:2">
      <c r="A3700" s="1">
        <v>3.5743202942000001</v>
      </c>
      <c r="B3700">
        <v>3.6528236653000001</v>
      </c>
    </row>
    <row r="3701" spans="1:2">
      <c r="A3701" s="1">
        <f>-10.0472432579</f>
        <v>-10.0472432579</v>
      </c>
      <c r="B3701">
        <v>-5.4079735325999998</v>
      </c>
    </row>
    <row r="3702" spans="1:2">
      <c r="A3702" s="1">
        <f>-9.0676154622</f>
        <v>-9.0676154621999991</v>
      </c>
      <c r="B3702">
        <v>-5.1945730391999998</v>
      </c>
    </row>
    <row r="3703" spans="1:2">
      <c r="A3703" s="1">
        <v>6.2975189667000002</v>
      </c>
      <c r="B3703">
        <v>5.4895805672</v>
      </c>
    </row>
    <row r="3704" spans="1:2">
      <c r="A3704" s="1">
        <v>5.1384953401000004</v>
      </c>
      <c r="B3704">
        <v>-8.9975832904999997</v>
      </c>
    </row>
    <row r="3705" spans="1:2">
      <c r="A3705" s="1">
        <v>2.2265130399999999</v>
      </c>
      <c r="B3705">
        <v>-9.7086595946000003</v>
      </c>
    </row>
    <row r="3706" spans="1:2">
      <c r="A3706" s="1">
        <f>-9.0298904423</f>
        <v>-9.0298904422999993</v>
      </c>
      <c r="B3706">
        <v>-4.3116446704999998</v>
      </c>
    </row>
    <row r="3707" spans="1:2">
      <c r="A3707" s="1">
        <v>4.5172033693999998</v>
      </c>
      <c r="B3707">
        <v>4.2408985540000002</v>
      </c>
    </row>
    <row r="3708" spans="1:2">
      <c r="A3708" s="1">
        <v>3.5081883104</v>
      </c>
      <c r="B3708">
        <v>2.442993108</v>
      </c>
    </row>
    <row r="3709" spans="1:2">
      <c r="A3709" s="1">
        <v>3.4597405793</v>
      </c>
      <c r="B3709">
        <v>2.7772340082000002</v>
      </c>
    </row>
    <row r="3710" spans="1:2">
      <c r="A3710" s="1">
        <f>-12.8568715929</f>
        <v>-12.856871592899999</v>
      </c>
      <c r="B3710">
        <v>-4.9271240065999997</v>
      </c>
    </row>
    <row r="3711" spans="1:2">
      <c r="A3711" s="1">
        <v>4.9699524007999996</v>
      </c>
      <c r="B3711">
        <v>2.3039992543999999</v>
      </c>
    </row>
    <row r="3712" spans="1:2">
      <c r="A3712" s="1">
        <f>-9.5160617641</f>
        <v>-9.5160617640999998</v>
      </c>
      <c r="B3712">
        <v>-7.3376502544999997</v>
      </c>
    </row>
    <row r="3713" spans="1:2">
      <c r="A3713" s="1">
        <v>3.4863213022999999</v>
      </c>
      <c r="B3713">
        <v>2.8833723240000002</v>
      </c>
    </row>
    <row r="3714" spans="1:2">
      <c r="A3714" s="1">
        <v>4.3608030548999999</v>
      </c>
      <c r="B3714">
        <v>1.9157471605</v>
      </c>
    </row>
    <row r="3715" spans="1:2">
      <c r="A3715" s="1">
        <v>4.5740569572999998</v>
      </c>
      <c r="B3715">
        <v>4.2196378346000003</v>
      </c>
    </row>
    <row r="3716" spans="1:2">
      <c r="A3716" s="1">
        <v>2.0251401354</v>
      </c>
      <c r="B3716">
        <v>2.7929218481000002</v>
      </c>
    </row>
    <row r="3717" spans="1:2">
      <c r="A3717" s="1">
        <f>-11.4671665498</f>
        <v>-11.4671665498</v>
      </c>
      <c r="B3717">
        <v>-4.2159846423999996</v>
      </c>
    </row>
    <row r="3718" spans="1:2">
      <c r="A3718" s="1">
        <v>1.3135935577</v>
      </c>
      <c r="B3718">
        <v>-9.4364321327000003</v>
      </c>
    </row>
    <row r="3719" spans="1:2">
      <c r="A3719" s="1">
        <v>4.0401809377999998</v>
      </c>
      <c r="B3719">
        <v>1.7814418308</v>
      </c>
    </row>
    <row r="3720" spans="1:2">
      <c r="A3720" s="1">
        <f>-11.0802227233</f>
        <v>-11.0802227233</v>
      </c>
      <c r="B3720">
        <v>-2.6000331201</v>
      </c>
    </row>
    <row r="3721" spans="1:2">
      <c r="A3721" s="1">
        <f>-10.1574788645</f>
        <v>-10.1574788645</v>
      </c>
      <c r="B3721">
        <v>-3.6528445573999999</v>
      </c>
    </row>
    <row r="3722" spans="1:2">
      <c r="A3722" s="1">
        <v>3.0911883332999999</v>
      </c>
      <c r="B3722">
        <v>-7.4017907055999999</v>
      </c>
    </row>
    <row r="3723" spans="1:2">
      <c r="A3723" s="1">
        <v>1.2348674431</v>
      </c>
      <c r="B3723">
        <v>-9.0074988761999997</v>
      </c>
    </row>
    <row r="3724" spans="1:2">
      <c r="A3724" s="1">
        <v>3.8812197581999999</v>
      </c>
      <c r="B3724">
        <v>2.4399733807000001</v>
      </c>
    </row>
    <row r="3725" spans="1:2">
      <c r="A3725" s="1">
        <f>-12.8770486259</f>
        <v>-12.877048625900001</v>
      </c>
      <c r="B3725">
        <v>-6.6914564790000002</v>
      </c>
    </row>
    <row r="3726" spans="1:2">
      <c r="A3726" s="1">
        <f>-11.3181291441</f>
        <v>-11.3181291441</v>
      </c>
      <c r="B3726">
        <v>-5.2067498763</v>
      </c>
    </row>
    <row r="3727" spans="1:2">
      <c r="A3727" s="1">
        <v>3.3398477800999999</v>
      </c>
      <c r="B3727">
        <v>3.8840930517999999</v>
      </c>
    </row>
    <row r="3728" spans="1:2">
      <c r="A3728" s="1">
        <v>3.0246603768</v>
      </c>
      <c r="B3728">
        <v>1.9180602204999999</v>
      </c>
    </row>
    <row r="3729" spans="1:2">
      <c r="A3729" s="1">
        <v>1.9194572705999999</v>
      </c>
      <c r="B3729">
        <v>-9.8417677488000006</v>
      </c>
    </row>
    <row r="3730" spans="1:2">
      <c r="A3730" s="1">
        <f>-10.7341240049</f>
        <v>-10.7341240049</v>
      </c>
      <c r="B3730">
        <v>-4.5514515062000003</v>
      </c>
    </row>
    <row r="3731" spans="1:2">
      <c r="A3731" s="1">
        <v>1.836318176</v>
      </c>
      <c r="B3731">
        <v>-8.1760084508999995</v>
      </c>
    </row>
    <row r="3732" spans="1:2">
      <c r="A3732" s="1">
        <v>3.013327651</v>
      </c>
      <c r="B3732">
        <v>-8.4429423741999994</v>
      </c>
    </row>
    <row r="3733" spans="1:2">
      <c r="A3733" s="1">
        <v>3.9823620839</v>
      </c>
      <c r="B3733">
        <v>3.8992255192999998</v>
      </c>
    </row>
    <row r="3734" spans="1:2">
      <c r="A3734" s="1">
        <v>4.4911722395</v>
      </c>
      <c r="B3734">
        <v>2.0586378872000002</v>
      </c>
    </row>
    <row r="3735" spans="1:2">
      <c r="A3735" s="1">
        <v>3.4416305402999998</v>
      </c>
      <c r="B3735">
        <v>2.2648782196999999</v>
      </c>
    </row>
    <row r="3736" spans="1:2">
      <c r="A3736" s="1">
        <v>2.9631911207999999</v>
      </c>
      <c r="B3736">
        <v>3.5067431142999999</v>
      </c>
    </row>
    <row r="3737" spans="1:2">
      <c r="A3737" s="1">
        <v>2.5621898989999998</v>
      </c>
      <c r="B3737">
        <v>-10.330383013100001</v>
      </c>
    </row>
    <row r="3738" spans="1:2">
      <c r="A3738" s="1">
        <v>2.2460676969</v>
      </c>
      <c r="B3738">
        <v>-8.6666746427000003</v>
      </c>
    </row>
    <row r="3739" spans="1:2">
      <c r="A3739" s="1">
        <v>5.0109485616000002</v>
      </c>
      <c r="B3739">
        <v>1.8257040465000001</v>
      </c>
    </row>
    <row r="3740" spans="1:2">
      <c r="A3740" s="1">
        <f>-9.5977020036</f>
        <v>-9.5977020036000003</v>
      </c>
      <c r="B3740">
        <v>-6.5076925669000003</v>
      </c>
    </row>
    <row r="3741" spans="1:2">
      <c r="A3741" s="1">
        <f>-11.0122679489</f>
        <v>-11.0122679489</v>
      </c>
      <c r="B3741">
        <v>-4.1067433003999998</v>
      </c>
    </row>
    <row r="3742" spans="1:2">
      <c r="A3742" s="1">
        <v>1.5281941277</v>
      </c>
      <c r="B3742">
        <v>2.1139004137000001</v>
      </c>
    </row>
    <row r="3743" spans="1:2">
      <c r="A3743" s="1">
        <v>3.9525416445000001</v>
      </c>
      <c r="B3743">
        <v>4.2656841163000001</v>
      </c>
    </row>
    <row r="3744" spans="1:2">
      <c r="A3744" s="1">
        <v>2.8742955600000002</v>
      </c>
      <c r="B3744">
        <v>2.4555260557</v>
      </c>
    </row>
    <row r="3745" spans="1:2">
      <c r="A3745" s="1">
        <f>-0.0750310683</f>
        <v>-7.5031068300000003E-2</v>
      </c>
      <c r="B3745">
        <v>-9.5944667767999992</v>
      </c>
    </row>
    <row r="3746" spans="1:2">
      <c r="A3746" s="1">
        <v>4.1873700866999997</v>
      </c>
      <c r="B3746">
        <v>2.8395396910000001</v>
      </c>
    </row>
    <row r="3747" spans="1:2">
      <c r="A3747" s="1">
        <f>-9.8617572658</f>
        <v>-9.8617572657999997</v>
      </c>
      <c r="B3747">
        <v>-4.9999113865</v>
      </c>
    </row>
    <row r="3748" spans="1:2">
      <c r="A3748" s="1">
        <v>2.7327398837999999</v>
      </c>
      <c r="B3748">
        <v>4.0833293776000001</v>
      </c>
    </row>
    <row r="3749" spans="1:2">
      <c r="A3749" s="1">
        <f>-9.8808468353</f>
        <v>-9.8808468352999999</v>
      </c>
      <c r="B3749">
        <v>-5.5138948631</v>
      </c>
    </row>
    <row r="3750" spans="1:2">
      <c r="A3750" s="1">
        <f>-11.5312816778</f>
        <v>-11.531281677799999</v>
      </c>
      <c r="B3750">
        <v>-4.6674924798999999</v>
      </c>
    </row>
    <row r="3751" spans="1:2">
      <c r="A3751" s="1">
        <v>3.8987607527999999</v>
      </c>
      <c r="B3751">
        <v>1.1205847458</v>
      </c>
    </row>
    <row r="3752" spans="1:2">
      <c r="A3752" s="1">
        <f>-11.8546466868</f>
        <v>-11.854646686800001</v>
      </c>
      <c r="B3752">
        <v>-2.8618539494999999</v>
      </c>
    </row>
    <row r="3753" spans="1:2">
      <c r="A3753" s="1">
        <v>1.5790764445000001</v>
      </c>
      <c r="B3753">
        <v>-6.2516169209000001</v>
      </c>
    </row>
    <row r="3754" spans="1:2">
      <c r="A3754" s="1">
        <f>-11.6920140349</f>
        <v>-11.6920140349</v>
      </c>
      <c r="B3754">
        <v>-6.0565542935999996</v>
      </c>
    </row>
    <row r="3755" spans="1:2">
      <c r="A3755" s="1">
        <v>4.1055166484000001</v>
      </c>
      <c r="B3755">
        <v>3.6987453781999999</v>
      </c>
    </row>
    <row r="3756" spans="1:2">
      <c r="A3756" s="1">
        <f>-11.2192045431</f>
        <v>-11.2192045431</v>
      </c>
      <c r="B3756">
        <v>-2.4925472681</v>
      </c>
    </row>
    <row r="3757" spans="1:2">
      <c r="A3757" s="1">
        <f>-10.5078059624</f>
        <v>-10.507805962400001</v>
      </c>
      <c r="B3757">
        <v>-4.3460462310999999</v>
      </c>
    </row>
    <row r="3758" spans="1:2">
      <c r="A3758" s="1">
        <f>-10.4457203815</f>
        <v>-10.445720381499999</v>
      </c>
      <c r="B3758">
        <v>-4.3609392027</v>
      </c>
    </row>
    <row r="3759" spans="1:2">
      <c r="A3759" s="1">
        <v>2.0968137584000002</v>
      </c>
      <c r="B3759">
        <v>5.1469320682999999</v>
      </c>
    </row>
    <row r="3760" spans="1:2">
      <c r="A3760" s="1">
        <v>5.3334703362999996</v>
      </c>
      <c r="B3760">
        <v>4.2135644462000004</v>
      </c>
    </row>
    <row r="3761" spans="1:2">
      <c r="A3761" s="1">
        <v>0.51704787080000003</v>
      </c>
      <c r="B3761">
        <v>-10.2814064918</v>
      </c>
    </row>
    <row r="3762" spans="1:2">
      <c r="A3762" s="1">
        <v>3.3660595972</v>
      </c>
      <c r="B3762">
        <v>-10.151706884999999</v>
      </c>
    </row>
    <row r="3763" spans="1:2">
      <c r="A3763" s="1">
        <v>4.5888447705999997</v>
      </c>
      <c r="B3763">
        <v>2.8667255714</v>
      </c>
    </row>
    <row r="3764" spans="1:2">
      <c r="A3764" s="1">
        <f>-8.6344248986</f>
        <v>-8.6344248986000007</v>
      </c>
      <c r="B3764">
        <v>-3.3670892862000001</v>
      </c>
    </row>
    <row r="3765" spans="1:2">
      <c r="A3765" s="1">
        <v>2.6514063696000001</v>
      </c>
      <c r="B3765">
        <v>-9.9011817806</v>
      </c>
    </row>
    <row r="3766" spans="1:2">
      <c r="A3766" s="1">
        <f>-10.7029608901</f>
        <v>-10.7029608901</v>
      </c>
      <c r="B3766">
        <v>-6.2085707914999997</v>
      </c>
    </row>
    <row r="3767" spans="1:2">
      <c r="A3767" s="1">
        <v>3.4309484028999999</v>
      </c>
      <c r="B3767">
        <v>4.3657124500000002</v>
      </c>
    </row>
    <row r="3768" spans="1:2">
      <c r="A3768" s="1">
        <v>4.4541891197999997</v>
      </c>
      <c r="B3768">
        <v>-8.7363903312000009</v>
      </c>
    </row>
    <row r="3769" spans="1:2">
      <c r="A3769" s="1">
        <f>-9.9528221308</f>
        <v>-9.9528221307999996</v>
      </c>
      <c r="B3769">
        <v>-3.4746027489000002</v>
      </c>
    </row>
    <row r="3770" spans="1:2">
      <c r="A3770" s="1">
        <f>-10.1096290759</f>
        <v>-10.109629075899999</v>
      </c>
      <c r="B3770">
        <v>-4.8832307282</v>
      </c>
    </row>
    <row r="3771" spans="1:2">
      <c r="A3771" s="1">
        <f>-10.3865133266</f>
        <v>-10.386513326599999</v>
      </c>
      <c r="B3771">
        <v>-4.9347094767000002</v>
      </c>
    </row>
    <row r="3772" spans="1:2">
      <c r="A3772" s="1">
        <v>5.9806192499000002</v>
      </c>
      <c r="B3772">
        <v>3.5122311445999999</v>
      </c>
    </row>
    <row r="3773" spans="1:2">
      <c r="A3773" s="1">
        <v>4.7296716546999997</v>
      </c>
      <c r="B3773">
        <v>1.0142861433999999</v>
      </c>
    </row>
    <row r="3774" spans="1:2">
      <c r="A3774" s="1">
        <v>3.2386321225999999</v>
      </c>
      <c r="B3774">
        <v>-7.7728360192999997</v>
      </c>
    </row>
    <row r="3775" spans="1:2">
      <c r="A3775" s="1">
        <f>-10.7373699248</f>
        <v>-10.737369924799999</v>
      </c>
      <c r="B3775">
        <v>-5.4870774252999999</v>
      </c>
    </row>
    <row r="3776" spans="1:2">
      <c r="A3776" s="1">
        <v>4.4135655075000004</v>
      </c>
      <c r="B3776">
        <v>1.4947112553999999</v>
      </c>
    </row>
    <row r="3777" spans="1:2">
      <c r="A3777" s="1">
        <v>3.3739877007999999</v>
      </c>
      <c r="B3777">
        <v>-8.0784390266999999</v>
      </c>
    </row>
    <row r="3778" spans="1:2">
      <c r="A3778" s="1">
        <v>2.1735420141000001</v>
      </c>
      <c r="B3778">
        <v>-9.3338665167000006</v>
      </c>
    </row>
    <row r="3779" spans="1:2">
      <c r="A3779" s="1">
        <f>-8.6217125586</f>
        <v>-8.6217125586000005</v>
      </c>
      <c r="B3779">
        <v>-4.7392577408000003</v>
      </c>
    </row>
    <row r="3780" spans="1:2">
      <c r="A3780" s="1">
        <v>0.91533310359999998</v>
      </c>
      <c r="B3780">
        <v>-8.6146287579000003</v>
      </c>
    </row>
    <row r="3781" spans="1:2">
      <c r="A3781" s="1">
        <f>-10.4007886745</f>
        <v>-10.400788674499999</v>
      </c>
      <c r="B3781">
        <v>-4.1534823479999998</v>
      </c>
    </row>
    <row r="3782" spans="1:2">
      <c r="A3782" s="1">
        <f>-8.831435416</f>
        <v>-8.8314354159999997</v>
      </c>
      <c r="B3782">
        <v>-5.3151043945999996</v>
      </c>
    </row>
    <row r="3783" spans="1:2">
      <c r="A3783" s="1">
        <v>1.9697643812000001</v>
      </c>
      <c r="B3783">
        <v>3.4398396412999999</v>
      </c>
    </row>
    <row r="3784" spans="1:2">
      <c r="A3784" s="1">
        <v>2.8340321340000001</v>
      </c>
      <c r="B3784">
        <v>0.84159625719999998</v>
      </c>
    </row>
    <row r="3785" spans="1:2">
      <c r="A3785" s="1">
        <f>-11.0436337693</f>
        <v>-11.0436337693</v>
      </c>
      <c r="B3785">
        <v>-4.4256495936000002</v>
      </c>
    </row>
    <row r="3786" spans="1:2">
      <c r="A3786" s="1">
        <v>2.1312569975</v>
      </c>
      <c r="B3786">
        <v>-9.1584702187999998</v>
      </c>
    </row>
    <row r="3787" spans="1:2">
      <c r="A3787" s="1">
        <v>2.1825188919</v>
      </c>
      <c r="B3787">
        <v>-11.299812208400001</v>
      </c>
    </row>
    <row r="3788" spans="1:2">
      <c r="A3788" s="1">
        <v>3.6305382132999999</v>
      </c>
      <c r="B3788">
        <v>3.2038237554000002</v>
      </c>
    </row>
    <row r="3789" spans="1:2">
      <c r="A3789" s="1">
        <f>-10.2738934254</f>
        <v>-10.273893425400001</v>
      </c>
      <c r="B3789">
        <v>-5.9134222418000002</v>
      </c>
    </row>
    <row r="3790" spans="1:2">
      <c r="A3790" s="1">
        <v>2.9200922245999998</v>
      </c>
      <c r="B3790">
        <v>0.3959331425</v>
      </c>
    </row>
    <row r="3791" spans="1:2">
      <c r="A3791" s="1">
        <f>-11.1424087476</f>
        <v>-11.142408747599999</v>
      </c>
      <c r="B3791">
        <v>-7.3053386945999996</v>
      </c>
    </row>
    <row r="3792" spans="1:2">
      <c r="A3792" s="1">
        <v>3.6535966223999998</v>
      </c>
      <c r="B3792">
        <v>-10.910209844700001</v>
      </c>
    </row>
    <row r="3793" spans="1:2">
      <c r="A3793" s="1">
        <f>-12.486849825</f>
        <v>-12.486849825</v>
      </c>
      <c r="B3793">
        <v>-4.5280610028000003</v>
      </c>
    </row>
    <row r="3794" spans="1:2">
      <c r="A3794" s="1">
        <v>1.7935115381</v>
      </c>
      <c r="B3794">
        <v>2.8755556705999998</v>
      </c>
    </row>
    <row r="3795" spans="1:2">
      <c r="A3795" s="1">
        <v>2.0709332689000002</v>
      </c>
      <c r="B3795">
        <v>-9.1201684867000008</v>
      </c>
    </row>
    <row r="3796" spans="1:2">
      <c r="A3796" s="1">
        <f>-10.3000173465</f>
        <v>-10.300017346500001</v>
      </c>
      <c r="B3796">
        <v>-4.1495705841000001</v>
      </c>
    </row>
    <row r="3797" spans="1:2">
      <c r="A3797" s="1">
        <f>-12.3001761648</f>
        <v>-12.3001761648</v>
      </c>
      <c r="B3797">
        <v>-3.3632316322000002</v>
      </c>
    </row>
    <row r="3798" spans="1:2">
      <c r="A3798" s="1">
        <v>5.9166594338999996</v>
      </c>
      <c r="B3798">
        <v>3.2998753006000001</v>
      </c>
    </row>
    <row r="3799" spans="1:2">
      <c r="A3799" s="1">
        <f>-11.8147702572</f>
        <v>-11.814770257199999</v>
      </c>
      <c r="B3799">
        <v>-5.9893059653999998</v>
      </c>
    </row>
    <row r="3800" spans="1:2">
      <c r="A3800" s="1">
        <v>2.8106389123</v>
      </c>
      <c r="B3800">
        <v>3.8462812445000001</v>
      </c>
    </row>
    <row r="3801" spans="1:2">
      <c r="A3801" s="1">
        <f>-9.8964459476</f>
        <v>-9.8964459476000002</v>
      </c>
      <c r="B3801">
        <v>-5.3798788778000004</v>
      </c>
    </row>
    <row r="3802" spans="1:2">
      <c r="A3802" s="1">
        <f>-12.3040736347</f>
        <v>-12.3040736347</v>
      </c>
      <c r="B3802">
        <v>-3.4961272541000001</v>
      </c>
    </row>
    <row r="3803" spans="1:2">
      <c r="A3803" s="1">
        <v>3.8750133659000001</v>
      </c>
      <c r="B3803">
        <v>4.2700761504000004</v>
      </c>
    </row>
    <row r="3804" spans="1:2">
      <c r="A3804" s="1">
        <v>3.5832142976000001</v>
      </c>
      <c r="B3804">
        <v>-8.8068607446999998</v>
      </c>
    </row>
    <row r="3805" spans="1:2">
      <c r="A3805" s="1">
        <f>-10.6887906846</f>
        <v>-10.688790684600001</v>
      </c>
      <c r="B3805">
        <v>-5.3403190394999998</v>
      </c>
    </row>
    <row r="3806" spans="1:2">
      <c r="A3806" s="1">
        <v>5.3432426981000001</v>
      </c>
      <c r="B3806">
        <v>4.1954101627</v>
      </c>
    </row>
    <row r="3807" spans="1:2">
      <c r="A3807" s="1">
        <v>3.6941587983000002</v>
      </c>
      <c r="B3807">
        <v>2.1542473689000001</v>
      </c>
    </row>
    <row r="3808" spans="1:2">
      <c r="A3808" s="1">
        <v>4.9691467831000002</v>
      </c>
      <c r="B3808">
        <v>-11.0476373412</v>
      </c>
    </row>
    <row r="3809" spans="1:2">
      <c r="A3809" s="1">
        <v>1.4914449674000001</v>
      </c>
      <c r="B3809">
        <v>3.8269341250000002</v>
      </c>
    </row>
    <row r="3810" spans="1:2">
      <c r="A3810" s="1">
        <v>2.3950212801999999</v>
      </c>
      <c r="B3810">
        <v>4.8232658719000003</v>
      </c>
    </row>
    <row r="3811" spans="1:2">
      <c r="A3811" s="1">
        <v>2.7376814726999998</v>
      </c>
      <c r="B3811">
        <v>3.7725580913000001</v>
      </c>
    </row>
    <row r="3812" spans="1:2">
      <c r="A3812" s="1">
        <v>1.4601269779999999</v>
      </c>
      <c r="B3812">
        <v>-10.406725252399999</v>
      </c>
    </row>
    <row r="3813" spans="1:2">
      <c r="A3813" s="1">
        <v>4.3580494684</v>
      </c>
      <c r="B3813">
        <v>3.4302857331999999</v>
      </c>
    </row>
    <row r="3814" spans="1:2">
      <c r="A3814" s="1">
        <v>2.0850427873999999</v>
      </c>
      <c r="B3814">
        <v>3.7071687676999998</v>
      </c>
    </row>
    <row r="3815" spans="1:2">
      <c r="A3815" s="1">
        <v>5.9104152191999999</v>
      </c>
      <c r="B3815">
        <v>4.1102682476999997</v>
      </c>
    </row>
    <row r="3816" spans="1:2">
      <c r="A3816" s="1">
        <v>3.1334062112000001</v>
      </c>
      <c r="B3816">
        <v>-9.4158464610999992</v>
      </c>
    </row>
    <row r="3817" spans="1:2">
      <c r="A3817" s="1">
        <v>2.8962121064000002</v>
      </c>
      <c r="B3817">
        <v>2.6783600319</v>
      </c>
    </row>
    <row r="3818" spans="1:2">
      <c r="A3818" s="1">
        <v>2.3163514083000001</v>
      </c>
      <c r="B3818">
        <v>1.5581568967999999</v>
      </c>
    </row>
    <row r="3819" spans="1:2">
      <c r="A3819" s="1">
        <v>0.93326952780000005</v>
      </c>
      <c r="B3819">
        <v>3.5385148392999999</v>
      </c>
    </row>
    <row r="3820" spans="1:2">
      <c r="A3820" s="1">
        <v>2.3845184118999998</v>
      </c>
      <c r="B3820">
        <v>-8.8170183147000003</v>
      </c>
    </row>
    <row r="3821" spans="1:2">
      <c r="A3821" s="1">
        <v>3.3338910709</v>
      </c>
      <c r="B3821">
        <v>2.9561470138999999</v>
      </c>
    </row>
    <row r="3822" spans="1:2">
      <c r="A3822" s="1">
        <v>2.7604328297</v>
      </c>
      <c r="B3822">
        <v>3.3022501778</v>
      </c>
    </row>
    <row r="3823" spans="1:2">
      <c r="A3823" s="1">
        <v>2.1951718576000001</v>
      </c>
      <c r="B3823">
        <v>2.6086171156</v>
      </c>
    </row>
    <row r="3824" spans="1:2">
      <c r="A3824" s="1">
        <f>-0.4770400247</f>
        <v>-0.47704002470000001</v>
      </c>
      <c r="B3824">
        <v>-8.6820184775999998</v>
      </c>
    </row>
    <row r="3825" spans="1:2">
      <c r="A3825" s="1">
        <v>3.3156397365000001</v>
      </c>
      <c r="B3825">
        <v>5.1136739414000001</v>
      </c>
    </row>
    <row r="3826" spans="1:2">
      <c r="A3826" s="1">
        <v>2.4260903569000001</v>
      </c>
      <c r="B3826">
        <v>-8.7592832330999997</v>
      </c>
    </row>
    <row r="3827" spans="1:2">
      <c r="A3827" s="1">
        <v>2.4180055401999998</v>
      </c>
      <c r="B3827">
        <v>-9.6616483079000002</v>
      </c>
    </row>
    <row r="3828" spans="1:2">
      <c r="A3828" s="1">
        <f>-10.5895144157</f>
        <v>-10.5895144157</v>
      </c>
      <c r="B3828">
        <v>-5.4885063677000003</v>
      </c>
    </row>
    <row r="3829" spans="1:2">
      <c r="A3829" s="1">
        <v>3.0607954525999999</v>
      </c>
      <c r="B3829">
        <v>-10.2692451808</v>
      </c>
    </row>
    <row r="3830" spans="1:2">
      <c r="A3830" s="1">
        <v>3.0487299023999999</v>
      </c>
      <c r="B3830">
        <v>-9.6911801100999995</v>
      </c>
    </row>
    <row r="3831" spans="1:2">
      <c r="A3831" s="1">
        <f>-10.6099941282</f>
        <v>-10.6099941282</v>
      </c>
      <c r="B3831">
        <v>-5.2222787760999996</v>
      </c>
    </row>
    <row r="3832" spans="1:2">
      <c r="A3832" s="1">
        <v>3.0651918914</v>
      </c>
      <c r="B3832">
        <v>-7.6086767580999997</v>
      </c>
    </row>
    <row r="3833" spans="1:2">
      <c r="A3833" s="1">
        <f>-13.4071848932</f>
        <v>-13.4071848932</v>
      </c>
      <c r="B3833">
        <v>-4.1110807686999999</v>
      </c>
    </row>
    <row r="3834" spans="1:2">
      <c r="A3834" s="1">
        <f>-11.7181016739</f>
        <v>-11.7181016739</v>
      </c>
      <c r="B3834">
        <v>-2.1237672618999999</v>
      </c>
    </row>
    <row r="3835" spans="1:2">
      <c r="A3835" s="1">
        <v>3.1738756463</v>
      </c>
      <c r="B3835">
        <v>-11.4663621482</v>
      </c>
    </row>
    <row r="3836" spans="1:2">
      <c r="A3836" s="1">
        <v>3.6883185092000002</v>
      </c>
      <c r="B3836">
        <v>1.3253889952</v>
      </c>
    </row>
    <row r="3837" spans="1:2">
      <c r="A3837" s="1">
        <v>4.3627738827</v>
      </c>
      <c r="B3837">
        <v>3.9034808679999999</v>
      </c>
    </row>
    <row r="3838" spans="1:2">
      <c r="A3838" s="1">
        <v>1.9271119162999999</v>
      </c>
      <c r="B3838">
        <v>-8.6928661127000009</v>
      </c>
    </row>
    <row r="3839" spans="1:2">
      <c r="A3839" s="1">
        <v>2.0140457020000002</v>
      </c>
      <c r="B3839">
        <v>-8.7821941231</v>
      </c>
    </row>
    <row r="3840" spans="1:2">
      <c r="A3840" s="1">
        <f>-11.4317881962</f>
        <v>-11.431788196199999</v>
      </c>
      <c r="B3840">
        <v>-3.2890112614999998</v>
      </c>
    </row>
    <row r="3841" spans="1:2">
      <c r="A3841" s="1">
        <v>3.2193234857999999</v>
      </c>
      <c r="B3841">
        <v>-9.8899700874000001</v>
      </c>
    </row>
    <row r="3842" spans="1:2">
      <c r="A3842" s="1">
        <f>-9.7099029445</f>
        <v>-9.7099029444999996</v>
      </c>
      <c r="B3842">
        <v>-6.0382461000000003</v>
      </c>
    </row>
    <row r="3843" spans="1:2">
      <c r="A3843" s="1">
        <v>2.4331296479</v>
      </c>
      <c r="B3843">
        <v>2.3448961609999999</v>
      </c>
    </row>
    <row r="3844" spans="1:2">
      <c r="A3844" s="1">
        <v>2.764806788</v>
      </c>
      <c r="B3844">
        <v>-9.2779936643000003</v>
      </c>
    </row>
    <row r="3845" spans="1:2">
      <c r="A3845" s="1">
        <v>2.2885525314000001</v>
      </c>
      <c r="B3845">
        <v>-9.5988085401000003</v>
      </c>
    </row>
    <row r="3846" spans="1:2">
      <c r="A3846" s="1">
        <v>0.72469606249999996</v>
      </c>
      <c r="B3846">
        <v>-8.5370348171000003</v>
      </c>
    </row>
    <row r="3847" spans="1:2">
      <c r="A3847" s="1">
        <f>-11.0456148976</f>
        <v>-11.0456148976</v>
      </c>
      <c r="B3847">
        <v>-6.1391230691000001</v>
      </c>
    </row>
    <row r="3848" spans="1:2">
      <c r="A3848" s="1">
        <v>2.3393858018000002</v>
      </c>
      <c r="B3848">
        <v>1.6375153977000001</v>
      </c>
    </row>
    <row r="3849" spans="1:2">
      <c r="A3849" s="1">
        <v>3.2926652783999999</v>
      </c>
      <c r="B3849">
        <v>-8.2921180538999995</v>
      </c>
    </row>
    <row r="3850" spans="1:2">
      <c r="A3850" s="1">
        <v>4.8189537757999998</v>
      </c>
      <c r="B3850">
        <v>1.7997268256000001</v>
      </c>
    </row>
    <row r="3851" spans="1:2">
      <c r="A3851" s="1">
        <v>1.8696683969000001</v>
      </c>
      <c r="B3851">
        <v>-10.3610827568</v>
      </c>
    </row>
    <row r="3852" spans="1:2">
      <c r="A3852" s="1">
        <f>-8.9153078335</f>
        <v>-8.9153078335</v>
      </c>
      <c r="B3852">
        <v>-4.6497252256000001</v>
      </c>
    </row>
    <row r="3853" spans="1:2">
      <c r="A3853" s="1">
        <v>3.5112010882</v>
      </c>
      <c r="B3853">
        <v>-9.5204489732000006</v>
      </c>
    </row>
    <row r="3854" spans="1:2">
      <c r="A3854" s="1">
        <v>4.7560065267000002</v>
      </c>
      <c r="B3854">
        <v>3.2447193298000001</v>
      </c>
    </row>
    <row r="3855" spans="1:2">
      <c r="A3855" s="1">
        <f>-10.4733355727</f>
        <v>-10.4733355727</v>
      </c>
      <c r="B3855">
        <v>-4.2236681344999996</v>
      </c>
    </row>
    <row r="3856" spans="1:2">
      <c r="A3856" s="1">
        <v>4.0384380678999996</v>
      </c>
      <c r="B3856">
        <v>2.5778833038000002</v>
      </c>
    </row>
    <row r="3857" spans="1:2">
      <c r="A3857" s="1">
        <v>3.8872454361000002</v>
      </c>
      <c r="B3857">
        <v>2.8273675677000001</v>
      </c>
    </row>
    <row r="3858" spans="1:2">
      <c r="A3858" s="1">
        <v>3.4695612788000001</v>
      </c>
      <c r="B3858">
        <v>1.563264215</v>
      </c>
    </row>
    <row r="3859" spans="1:2">
      <c r="A3859" s="1">
        <v>3.2093458975</v>
      </c>
      <c r="B3859">
        <v>-8.2645681794999994</v>
      </c>
    </row>
    <row r="3860" spans="1:2">
      <c r="A3860" s="1">
        <v>2.6491011249</v>
      </c>
      <c r="B3860">
        <v>2.7766217199000001</v>
      </c>
    </row>
    <row r="3861" spans="1:2">
      <c r="A3861" s="1">
        <v>3.7883650979999999</v>
      </c>
      <c r="B3861">
        <v>2.6216759743</v>
      </c>
    </row>
    <row r="3862" spans="1:2">
      <c r="A3862" s="1">
        <v>4.4910302471000003</v>
      </c>
      <c r="B3862">
        <v>3.1103273477000002</v>
      </c>
    </row>
    <row r="3863" spans="1:2">
      <c r="A3863" s="1">
        <v>2.6525453175</v>
      </c>
      <c r="B3863">
        <v>-11.024849898799999</v>
      </c>
    </row>
    <row r="3864" spans="1:2">
      <c r="A3864" s="1">
        <f>-10.2410750021</f>
        <v>-10.241075002100001</v>
      </c>
      <c r="B3864">
        <v>-3.2828958624000002</v>
      </c>
    </row>
    <row r="3865" spans="1:2">
      <c r="A3865" s="1">
        <f>-10.7692640002</f>
        <v>-10.7692640002</v>
      </c>
      <c r="B3865">
        <v>-5.2599060830999997</v>
      </c>
    </row>
    <row r="3866" spans="1:2">
      <c r="A3866" s="1">
        <v>7.3423144601999999</v>
      </c>
      <c r="B3866">
        <v>4.3648031284000002</v>
      </c>
    </row>
    <row r="3867" spans="1:2">
      <c r="A3867" s="1">
        <v>2.7967111195999999</v>
      </c>
      <c r="B3867">
        <v>3.7362764865</v>
      </c>
    </row>
    <row r="3868" spans="1:2">
      <c r="A3868" s="1">
        <v>2.4034652028000001</v>
      </c>
      <c r="B3868">
        <v>-10.047333482899999</v>
      </c>
    </row>
    <row r="3869" spans="1:2">
      <c r="A3869" s="1">
        <f>-8.8966764887</f>
        <v>-8.8966764887000007</v>
      </c>
      <c r="B3869">
        <v>-5.5090083222999997</v>
      </c>
    </row>
    <row r="3870" spans="1:2">
      <c r="A3870" s="1">
        <v>4.2728192307999997</v>
      </c>
      <c r="B3870">
        <v>2.8812173272999999</v>
      </c>
    </row>
    <row r="3871" spans="1:2">
      <c r="A3871" s="1">
        <f>-11.8663562328</f>
        <v>-11.866356232799999</v>
      </c>
      <c r="B3871">
        <v>-4.3810632652999999</v>
      </c>
    </row>
    <row r="3872" spans="1:2">
      <c r="A3872" s="1">
        <v>2.8248409976</v>
      </c>
      <c r="B3872">
        <v>3.3718201304000002</v>
      </c>
    </row>
    <row r="3873" spans="1:2">
      <c r="A3873" s="1">
        <v>2.9264067498999999</v>
      </c>
      <c r="B3873">
        <v>-10.2019425072</v>
      </c>
    </row>
    <row r="3874" spans="1:2">
      <c r="A3874" s="1">
        <v>1.8041994957</v>
      </c>
      <c r="B3874">
        <v>-10.988208354099999</v>
      </c>
    </row>
    <row r="3875" spans="1:2">
      <c r="A3875" s="1">
        <v>3.5808686503999998</v>
      </c>
      <c r="B3875">
        <v>-9.0556614586999995</v>
      </c>
    </row>
    <row r="3876" spans="1:2">
      <c r="A3876" s="1">
        <v>3.9002040529999999</v>
      </c>
      <c r="B3876">
        <v>-11.032541369800001</v>
      </c>
    </row>
    <row r="3877" spans="1:2">
      <c r="A3877" s="1">
        <f>-10.2606933342</f>
        <v>-10.260693334200001</v>
      </c>
      <c r="B3877">
        <v>-4.4489853711</v>
      </c>
    </row>
    <row r="3878" spans="1:2">
      <c r="A3878" s="1">
        <f>-8.4212264005</f>
        <v>-8.4212264005000002</v>
      </c>
      <c r="B3878">
        <v>-3.3109677366999999</v>
      </c>
    </row>
    <row r="3879" spans="1:2">
      <c r="A3879" s="1">
        <f>-10.3888596466</f>
        <v>-10.3888596466</v>
      </c>
      <c r="B3879">
        <v>-3.8952861935</v>
      </c>
    </row>
    <row r="3880" spans="1:2">
      <c r="A3880" s="1">
        <f>-10.1083968036</f>
        <v>-10.1083968036</v>
      </c>
      <c r="B3880">
        <v>-3.9888430954</v>
      </c>
    </row>
    <row r="3881" spans="1:2">
      <c r="A3881" s="1">
        <f>-11.7111676772</f>
        <v>-11.711167677200001</v>
      </c>
      <c r="B3881">
        <v>-4.8598647020000003</v>
      </c>
    </row>
    <row r="3882" spans="1:2">
      <c r="A3882" s="1">
        <v>3.4084430001000001</v>
      </c>
      <c r="B3882">
        <v>2.6653081188000001</v>
      </c>
    </row>
    <row r="3883" spans="1:2">
      <c r="A3883" s="1">
        <f>-12.3569483614</f>
        <v>-12.356948361400001</v>
      </c>
      <c r="B3883">
        <v>-6.3726677175999997</v>
      </c>
    </row>
    <row r="3884" spans="1:2">
      <c r="A3884" s="1">
        <f>-8.4706326836</f>
        <v>-8.4706326835999999</v>
      </c>
      <c r="B3884">
        <v>-3.8849173462</v>
      </c>
    </row>
    <row r="3885" spans="1:2">
      <c r="A3885" s="1">
        <v>2.4544768426000001</v>
      </c>
      <c r="B3885">
        <v>-9.2302697900999995</v>
      </c>
    </row>
    <row r="3886" spans="1:2">
      <c r="A3886" s="1">
        <f>-0.0548885675</f>
        <v>-5.4888567499999999E-2</v>
      </c>
      <c r="B3886">
        <v>-8.7173758070999998</v>
      </c>
    </row>
    <row r="3887" spans="1:2">
      <c r="A3887" s="1">
        <v>2.6903879257000001</v>
      </c>
      <c r="B3887">
        <v>-7.6810046144999999</v>
      </c>
    </row>
    <row r="3888" spans="1:2">
      <c r="A3888" s="1">
        <v>1.3934380009</v>
      </c>
      <c r="B3888">
        <v>-8.3699567481999999</v>
      </c>
    </row>
    <row r="3889" spans="1:2">
      <c r="A3889" s="1">
        <v>3.1325459005999998</v>
      </c>
      <c r="B3889">
        <v>-11.0017899801</v>
      </c>
    </row>
    <row r="3890" spans="1:2">
      <c r="A3890" s="1">
        <v>3.3187264954</v>
      </c>
      <c r="B3890">
        <v>-9.9054295840000002</v>
      </c>
    </row>
    <row r="3891" spans="1:2">
      <c r="A3891" s="1">
        <v>3.2470500241</v>
      </c>
      <c r="B3891">
        <v>3.8486468374</v>
      </c>
    </row>
    <row r="3892" spans="1:2">
      <c r="A3892" s="1">
        <f>-10.236904722</f>
        <v>-10.236904722</v>
      </c>
      <c r="B3892">
        <v>-4.6570629098999996</v>
      </c>
    </row>
    <row r="3893" spans="1:2">
      <c r="A3893" s="1">
        <v>1.7894725946000001</v>
      </c>
      <c r="B3893">
        <v>-7.9754751392000003</v>
      </c>
    </row>
    <row r="3894" spans="1:2">
      <c r="A3894" s="1">
        <f>-10.1848473784</f>
        <v>-10.184847378400001</v>
      </c>
      <c r="B3894">
        <v>-4.9318321717</v>
      </c>
    </row>
    <row r="3895" spans="1:2">
      <c r="A3895" s="1">
        <v>3.741821292</v>
      </c>
      <c r="B3895">
        <v>-10.3674516064</v>
      </c>
    </row>
    <row r="3896" spans="1:2">
      <c r="A3896" s="1">
        <v>1.1133867453999999</v>
      </c>
      <c r="B3896">
        <v>-10.134753079399999</v>
      </c>
    </row>
    <row r="3897" spans="1:2">
      <c r="A3897" s="1">
        <v>2.1869563178</v>
      </c>
      <c r="B3897">
        <v>-7.9939991256000003</v>
      </c>
    </row>
    <row r="3898" spans="1:2">
      <c r="A3898" s="1">
        <v>3.144032969</v>
      </c>
      <c r="B3898">
        <v>-10.606840379799999</v>
      </c>
    </row>
    <row r="3899" spans="1:2">
      <c r="A3899" s="1">
        <v>4.3616937321</v>
      </c>
      <c r="B3899">
        <v>2.4189814204000002</v>
      </c>
    </row>
    <row r="3900" spans="1:2">
      <c r="A3900" s="1">
        <v>1.5043228273</v>
      </c>
      <c r="B3900">
        <v>4.5084264986999996</v>
      </c>
    </row>
    <row r="3901" spans="1:2">
      <c r="A3901" s="1">
        <v>3.1340243553999998</v>
      </c>
      <c r="B3901">
        <v>3.4999709307</v>
      </c>
    </row>
    <row r="3902" spans="1:2">
      <c r="A3902" s="1">
        <v>2.6030781288</v>
      </c>
      <c r="B3902">
        <v>-9.0811835603999995</v>
      </c>
    </row>
    <row r="3903" spans="1:2">
      <c r="A3903" s="1">
        <v>1.9219289128999999</v>
      </c>
      <c r="B3903">
        <v>-9.2006372420000009</v>
      </c>
    </row>
    <row r="3904" spans="1:2">
      <c r="A3904" s="1">
        <v>3.4805567719999999</v>
      </c>
      <c r="B3904">
        <v>-9.2580139815999996</v>
      </c>
    </row>
    <row r="3905" spans="1:2">
      <c r="A3905" s="1">
        <v>3.8319551180000002</v>
      </c>
      <c r="B3905">
        <v>3.2718671877999999</v>
      </c>
    </row>
    <row r="3906" spans="1:2">
      <c r="A3906" s="1">
        <v>2.5571727412</v>
      </c>
      <c r="B3906">
        <v>2.7844936613</v>
      </c>
    </row>
    <row r="3907" spans="1:2">
      <c r="A3907" s="1">
        <v>3.9654978758000001</v>
      </c>
      <c r="B3907">
        <v>3.7125469790999999</v>
      </c>
    </row>
    <row r="3908" spans="1:2">
      <c r="A3908" s="1">
        <v>3.3615145403</v>
      </c>
      <c r="B3908">
        <v>2.2120553955000002</v>
      </c>
    </row>
    <row r="3909" spans="1:2">
      <c r="A3909" s="1">
        <v>3.2135393268999999</v>
      </c>
      <c r="B3909">
        <v>4.6356260927999999</v>
      </c>
    </row>
    <row r="3910" spans="1:2">
      <c r="A3910" s="1">
        <v>2.9651286693999999</v>
      </c>
      <c r="B3910">
        <v>-8.6442291615000002</v>
      </c>
    </row>
    <row r="3911" spans="1:2">
      <c r="A3911" s="1">
        <v>0.69123751450000004</v>
      </c>
      <c r="B3911">
        <v>-9.1696411274000003</v>
      </c>
    </row>
    <row r="3912" spans="1:2">
      <c r="A3912" s="1">
        <f>-9.8611308473</f>
        <v>-9.8611308473000001</v>
      </c>
      <c r="B3912">
        <v>-2.9093927276999998</v>
      </c>
    </row>
    <row r="3913" spans="1:2">
      <c r="A3913" s="1">
        <v>2.0564194920999999</v>
      </c>
      <c r="B3913">
        <v>5.1376354896</v>
      </c>
    </row>
    <row r="3914" spans="1:2">
      <c r="A3914" s="1">
        <v>1.8429467049999999</v>
      </c>
      <c r="B3914">
        <v>-8.9749493451000006</v>
      </c>
    </row>
    <row r="3915" spans="1:2">
      <c r="A3915" s="1">
        <v>3.4483262432999999</v>
      </c>
      <c r="B3915">
        <v>-9.9215628477000006</v>
      </c>
    </row>
    <row r="3916" spans="1:2">
      <c r="A3916" s="1">
        <f>-10.8765179058</f>
        <v>-10.8765179058</v>
      </c>
      <c r="B3916">
        <v>-5.5129987184999996</v>
      </c>
    </row>
    <row r="3917" spans="1:2">
      <c r="A3917" s="1">
        <v>2.5817650536999999</v>
      </c>
      <c r="B3917">
        <v>-9.5791952541000001</v>
      </c>
    </row>
    <row r="3918" spans="1:2">
      <c r="A3918" s="1">
        <v>2.8217841034000002</v>
      </c>
      <c r="B3918">
        <v>-11.987390212599999</v>
      </c>
    </row>
    <row r="3919" spans="1:2">
      <c r="A3919" s="1">
        <v>0.56504112080000002</v>
      </c>
      <c r="B3919">
        <v>-9.0022968482000003</v>
      </c>
    </row>
    <row r="3920" spans="1:2">
      <c r="A3920" s="1">
        <f>-9.907987298</f>
        <v>-9.9079872980000001</v>
      </c>
      <c r="B3920">
        <v>-6.0911842801000002</v>
      </c>
    </row>
    <row r="3921" spans="1:2">
      <c r="A3921" s="1">
        <v>3.2459543151000001</v>
      </c>
      <c r="B3921">
        <v>2.4805988321000001</v>
      </c>
    </row>
    <row r="3922" spans="1:2">
      <c r="A3922" s="1">
        <v>3.7963969127000001</v>
      </c>
      <c r="B3922">
        <v>2.7229679869000001</v>
      </c>
    </row>
    <row r="3923" spans="1:2">
      <c r="A3923" s="1">
        <v>4.8055777650999998</v>
      </c>
      <c r="B3923">
        <v>4.2438070905999998</v>
      </c>
    </row>
    <row r="3924" spans="1:2">
      <c r="A3924" s="1">
        <f>-9.8353692041</f>
        <v>-9.8353692040999992</v>
      </c>
      <c r="B3924">
        <v>-5.9251016027999999</v>
      </c>
    </row>
    <row r="3925" spans="1:2">
      <c r="A3925" s="1">
        <v>2.6129513067999999</v>
      </c>
      <c r="B3925">
        <v>-9.1991022704999992</v>
      </c>
    </row>
    <row r="3926" spans="1:2">
      <c r="A3926" s="1">
        <v>2.9876463996</v>
      </c>
      <c r="B3926">
        <v>-9.4937333293999995</v>
      </c>
    </row>
    <row r="3927" spans="1:2">
      <c r="A3927" s="1">
        <v>1.9481056076000001</v>
      </c>
      <c r="B3927">
        <v>-9.1052781811999992</v>
      </c>
    </row>
    <row r="3928" spans="1:2">
      <c r="A3928" s="1">
        <v>4.5491698517000003</v>
      </c>
      <c r="B3928">
        <v>-7.6522857004000002</v>
      </c>
    </row>
    <row r="3929" spans="1:2">
      <c r="A3929" s="1">
        <v>1.9037895072</v>
      </c>
      <c r="B3929">
        <v>1.2635158696</v>
      </c>
    </row>
    <row r="3930" spans="1:2">
      <c r="A3930" s="1">
        <v>2.4151210291999998</v>
      </c>
      <c r="B3930">
        <v>-7.9754957979999999</v>
      </c>
    </row>
    <row r="3931" spans="1:2">
      <c r="A3931" s="1">
        <f>-10.2032229716</f>
        <v>-10.203222971600001</v>
      </c>
      <c r="B3931">
        <v>-4.4662027408</v>
      </c>
    </row>
    <row r="3932" spans="1:2">
      <c r="A3932" s="1">
        <v>3.5712543508999999</v>
      </c>
      <c r="B3932">
        <v>2.3149282775</v>
      </c>
    </row>
    <row r="3933" spans="1:2">
      <c r="A3933" s="1">
        <v>3.7374699004999998</v>
      </c>
      <c r="B3933">
        <v>3.3825809174999999</v>
      </c>
    </row>
    <row r="3934" spans="1:2">
      <c r="A3934" s="1">
        <v>3.9499410815</v>
      </c>
      <c r="B3934">
        <v>2.4536259347999998</v>
      </c>
    </row>
    <row r="3935" spans="1:2">
      <c r="A3935" s="1">
        <v>1.3930077098</v>
      </c>
      <c r="B3935">
        <v>-9.4126264688999992</v>
      </c>
    </row>
    <row r="3936" spans="1:2">
      <c r="A3936" s="1">
        <v>1.4525013177999999</v>
      </c>
      <c r="B3936">
        <v>-7.8972909630999997</v>
      </c>
    </row>
    <row r="3937" spans="1:2">
      <c r="A3937" s="1">
        <v>2.1547215526999999</v>
      </c>
      <c r="B3937">
        <v>-8.8225574825000006</v>
      </c>
    </row>
    <row r="3938" spans="1:2">
      <c r="A3938" s="1">
        <v>2.2570919075</v>
      </c>
      <c r="B3938">
        <v>4.8370478906000001</v>
      </c>
    </row>
    <row r="3939" spans="1:2">
      <c r="A3939" s="1">
        <v>0.37542984089999998</v>
      </c>
      <c r="B3939">
        <v>3.2968367010000001</v>
      </c>
    </row>
    <row r="3940" spans="1:2">
      <c r="A3940" s="1">
        <v>1.5971601746999999</v>
      </c>
      <c r="B3940">
        <v>5.2687256057000003</v>
      </c>
    </row>
    <row r="3941" spans="1:2">
      <c r="A3941" s="1">
        <f>-9.8539854791</f>
        <v>-9.8539854791000003</v>
      </c>
      <c r="B3941">
        <v>-5.9387011327000003</v>
      </c>
    </row>
    <row r="3942" spans="1:2">
      <c r="A3942" s="1">
        <v>2.4178242522</v>
      </c>
      <c r="B3942">
        <v>-10.117593297599999</v>
      </c>
    </row>
    <row r="3943" spans="1:2">
      <c r="A3943" s="1">
        <v>3.2220616919</v>
      </c>
      <c r="B3943">
        <v>-11.252226240800001</v>
      </c>
    </row>
    <row r="3944" spans="1:2">
      <c r="A3944" s="1">
        <f>-9.0894797486</f>
        <v>-9.0894797486000005</v>
      </c>
      <c r="B3944">
        <v>-4.3890815936000003</v>
      </c>
    </row>
    <row r="3945" spans="1:2">
      <c r="A3945" s="1">
        <v>3.4523956562000002</v>
      </c>
      <c r="B3945">
        <v>3.5273728148000001</v>
      </c>
    </row>
    <row r="3946" spans="1:2">
      <c r="A3946" s="1">
        <v>2.1535208692999999</v>
      </c>
      <c r="B3946">
        <v>-7.0839313689000001</v>
      </c>
    </row>
    <row r="3947" spans="1:2">
      <c r="A3947" s="1">
        <v>1.0453491564999999</v>
      </c>
      <c r="B3947">
        <v>-9.8772477902000002</v>
      </c>
    </row>
    <row r="3948" spans="1:2">
      <c r="A3948" s="1">
        <v>1.6549578434000001</v>
      </c>
      <c r="B3948">
        <v>-9.5872718515000006</v>
      </c>
    </row>
    <row r="3949" spans="1:2">
      <c r="A3949" s="1">
        <f>-10.5064370862</f>
        <v>-10.5064370862</v>
      </c>
      <c r="B3949">
        <v>-4.6922411076000001</v>
      </c>
    </row>
    <row r="3950" spans="1:2">
      <c r="A3950" s="1">
        <f>-9.784659738</f>
        <v>-9.7846597380000002</v>
      </c>
      <c r="B3950">
        <v>-5.8425323800999998</v>
      </c>
    </row>
    <row r="3951" spans="1:2">
      <c r="A3951" s="1">
        <v>1.8002717423000001</v>
      </c>
      <c r="B3951">
        <v>2.2569346157000001</v>
      </c>
    </row>
    <row r="3952" spans="1:2">
      <c r="A3952" s="1">
        <v>4.3141740756000004</v>
      </c>
      <c r="B3952">
        <v>2.3898388142</v>
      </c>
    </row>
    <row r="3953" spans="1:2">
      <c r="A3953" s="1">
        <f>-9.6582883625</f>
        <v>-9.6582883625000004</v>
      </c>
      <c r="B3953">
        <v>-3.0248833666000001</v>
      </c>
    </row>
    <row r="3954" spans="1:2">
      <c r="A3954" s="1">
        <v>2.3565948231</v>
      </c>
      <c r="B3954">
        <v>-8.3815109796999998</v>
      </c>
    </row>
    <row r="3955" spans="1:2">
      <c r="A3955" s="1">
        <v>1.5135451531999999</v>
      </c>
      <c r="B3955">
        <v>-8.3356076312000003</v>
      </c>
    </row>
    <row r="3956" spans="1:2">
      <c r="A3956" s="1">
        <v>3.0798021051000002</v>
      </c>
      <c r="B3956">
        <v>3.1246482846000001</v>
      </c>
    </row>
    <row r="3957" spans="1:2">
      <c r="A3957" s="1">
        <f>-1.1211348534</f>
        <v>-1.1211348534000001</v>
      </c>
      <c r="B3957">
        <v>-9.2536654698999996</v>
      </c>
    </row>
    <row r="3958" spans="1:2">
      <c r="A3958" s="1">
        <v>3.3619632079000001</v>
      </c>
      <c r="B3958">
        <v>-10.129588753</v>
      </c>
    </row>
    <row r="3959" spans="1:2">
      <c r="A3959" s="1">
        <f>-9.3161521817</f>
        <v>-9.3161521816999997</v>
      </c>
      <c r="B3959">
        <v>-5.5048887232999997</v>
      </c>
    </row>
    <row r="3960" spans="1:2">
      <c r="A3960" s="1">
        <v>3.0373451568999998</v>
      </c>
      <c r="B3960">
        <v>3.8061714494999999</v>
      </c>
    </row>
    <row r="3961" spans="1:2">
      <c r="A3961" s="1">
        <v>1.3643130978</v>
      </c>
      <c r="B3961">
        <v>-10.498169214900001</v>
      </c>
    </row>
    <row r="3962" spans="1:2">
      <c r="A3962" s="1">
        <v>2.8077801498000001</v>
      </c>
      <c r="B3962">
        <v>-8.5507316257999992</v>
      </c>
    </row>
    <row r="3963" spans="1:2">
      <c r="A3963" s="1">
        <v>2.4501767752000001</v>
      </c>
      <c r="B3963">
        <v>-9.6323721980000006</v>
      </c>
    </row>
    <row r="3964" spans="1:2">
      <c r="A3964" s="1">
        <v>0.95164324469999995</v>
      </c>
      <c r="B3964">
        <v>-9.8145057605999995</v>
      </c>
    </row>
    <row r="3965" spans="1:2">
      <c r="A3965" s="1">
        <v>4.7494719547999997</v>
      </c>
      <c r="B3965">
        <v>2.8376073149000001</v>
      </c>
    </row>
    <row r="3966" spans="1:2">
      <c r="A3966" s="1">
        <v>2.5345424851999998</v>
      </c>
      <c r="B3966">
        <v>0.44446419320000002</v>
      </c>
    </row>
    <row r="3967" spans="1:2">
      <c r="A3967" s="1">
        <v>3.1240043498999999</v>
      </c>
      <c r="B3967">
        <v>0.75248692409999995</v>
      </c>
    </row>
    <row r="3968" spans="1:2">
      <c r="A3968" s="1">
        <f>-11.7569794248</f>
        <v>-11.756979424800001</v>
      </c>
      <c r="B3968">
        <v>-4.8941053199000004</v>
      </c>
    </row>
    <row r="3969" spans="1:2">
      <c r="A3969" s="1">
        <v>1.6428074598</v>
      </c>
      <c r="B3969">
        <v>-6.6898570013000001</v>
      </c>
    </row>
    <row r="3970" spans="1:2">
      <c r="A3970" s="1">
        <f>-9.884930398</f>
        <v>-9.8849303979999998</v>
      </c>
      <c r="B3970">
        <v>-6.3502582358000002</v>
      </c>
    </row>
    <row r="3971" spans="1:2">
      <c r="A3971" s="1">
        <v>1.9109062945999999</v>
      </c>
      <c r="B3971">
        <v>-8.3660725181999993</v>
      </c>
    </row>
    <row r="3972" spans="1:2">
      <c r="A3972" s="1">
        <v>3.3860489080999998</v>
      </c>
      <c r="B3972">
        <v>-8.9143416144999996</v>
      </c>
    </row>
    <row r="3973" spans="1:2">
      <c r="A3973" s="1">
        <v>2.2257660704000002</v>
      </c>
      <c r="B3973">
        <v>-7.9117685066999996</v>
      </c>
    </row>
    <row r="3974" spans="1:2">
      <c r="A3974" s="1">
        <v>3.6144574764000001</v>
      </c>
      <c r="B3974">
        <v>1.372061778</v>
      </c>
    </row>
    <row r="3975" spans="1:2">
      <c r="A3975" s="1">
        <v>2.6067448761000001</v>
      </c>
      <c r="B3975">
        <v>-10.346866023</v>
      </c>
    </row>
    <row r="3976" spans="1:2">
      <c r="A3976" s="1">
        <v>2.7098881600000002</v>
      </c>
      <c r="B3976">
        <v>3.9869164497999998</v>
      </c>
    </row>
    <row r="3977" spans="1:2">
      <c r="A3977" s="1">
        <v>1.9647848051000001</v>
      </c>
      <c r="B3977">
        <v>1.9055889395000001</v>
      </c>
    </row>
    <row r="3978" spans="1:2">
      <c r="A3978" s="1">
        <v>2.5580835569999998</v>
      </c>
      <c r="B3978">
        <v>-9.3360242346</v>
      </c>
    </row>
    <row r="3979" spans="1:2">
      <c r="A3979" s="1">
        <f>-11.1708901645</f>
        <v>-11.170890164499999</v>
      </c>
      <c r="B3979">
        <v>-6.6344510897999998</v>
      </c>
    </row>
    <row r="3980" spans="1:2">
      <c r="A3980" s="1">
        <v>4.8870856415999997</v>
      </c>
      <c r="B3980">
        <v>2.3119292904000002</v>
      </c>
    </row>
    <row r="3981" spans="1:2">
      <c r="A3981" s="1">
        <v>3.8444391784</v>
      </c>
      <c r="B3981">
        <v>1.3393294045999999</v>
      </c>
    </row>
    <row r="3982" spans="1:2">
      <c r="A3982" s="1">
        <v>3.3125337590999999</v>
      </c>
      <c r="B3982">
        <v>1.8368921156</v>
      </c>
    </row>
    <row r="3983" spans="1:2">
      <c r="A3983" s="1">
        <f>-10.4706061426</f>
        <v>-10.470606142599999</v>
      </c>
      <c r="B3983">
        <v>-6.1245948436999997</v>
      </c>
    </row>
    <row r="3984" spans="1:2">
      <c r="A3984" s="1">
        <v>1.8200614070000001</v>
      </c>
      <c r="B3984">
        <v>3.6627285665999998</v>
      </c>
    </row>
    <row r="3985" spans="1:2">
      <c r="A3985" s="1">
        <f>-9.3033395771</f>
        <v>-9.3033395770999991</v>
      </c>
      <c r="B3985">
        <v>-4.4472646660999997</v>
      </c>
    </row>
    <row r="3986" spans="1:2">
      <c r="A3986" s="1">
        <v>3.1941016650999998</v>
      </c>
      <c r="B3986">
        <v>3.7012807462000001</v>
      </c>
    </row>
    <row r="3987" spans="1:2">
      <c r="A3987" s="1">
        <v>3.6584381367000001</v>
      </c>
      <c r="B3987">
        <v>3.6408822887999999</v>
      </c>
    </row>
    <row r="3988" spans="1:2">
      <c r="A3988" s="1">
        <v>2.4676106042999999</v>
      </c>
      <c r="B3988">
        <v>-7.3740021635000002</v>
      </c>
    </row>
    <row r="3989" spans="1:2">
      <c r="A3989" s="1">
        <v>2.0570582831999999</v>
      </c>
      <c r="B3989">
        <v>-7.3782086011999999</v>
      </c>
    </row>
    <row r="3990" spans="1:2">
      <c r="A3990" s="1">
        <v>4.9888744960000002</v>
      </c>
      <c r="B3990">
        <v>2.9834311287999999</v>
      </c>
    </row>
    <row r="3991" spans="1:2">
      <c r="A3991" s="1">
        <f>-9.3513508631</f>
        <v>-9.3513508631000004</v>
      </c>
      <c r="B3991">
        <v>-5.7289022817999999</v>
      </c>
    </row>
    <row r="3992" spans="1:2">
      <c r="A3992" s="1">
        <v>3.0133636586999999</v>
      </c>
      <c r="B3992">
        <v>-11.3916518032</v>
      </c>
    </row>
    <row r="3993" spans="1:2">
      <c r="A3993" s="1">
        <f>-11.1453710135</f>
        <v>-11.1453710135</v>
      </c>
      <c r="B3993">
        <v>-3.2319875046000002</v>
      </c>
    </row>
    <row r="3994" spans="1:2">
      <c r="A3994" s="1">
        <f>-8.4249975272</f>
        <v>-8.4249975272000004</v>
      </c>
      <c r="B3994">
        <v>-4.4635542166000004</v>
      </c>
    </row>
    <row r="3995" spans="1:2">
      <c r="A3995" s="1">
        <v>1.5950800254999999</v>
      </c>
      <c r="B3995">
        <v>-9.9168687642000002</v>
      </c>
    </row>
    <row r="3996" spans="1:2">
      <c r="A3996" s="1">
        <f>-10.6684972487</f>
        <v>-10.6684972487</v>
      </c>
      <c r="B3996">
        <v>-5.0984862973</v>
      </c>
    </row>
    <row r="3997" spans="1:2">
      <c r="A3997" s="1">
        <v>1.5212403776000001</v>
      </c>
      <c r="B3997">
        <v>-9.3883181692999997</v>
      </c>
    </row>
    <row r="3998" spans="1:2">
      <c r="A3998" s="1">
        <f>-8.9466547087</f>
        <v>-8.9466547087000006</v>
      </c>
      <c r="B3998">
        <v>-6.3101987537999999</v>
      </c>
    </row>
    <row r="3999" spans="1:2">
      <c r="A3999" s="1">
        <v>1.8441260118</v>
      </c>
      <c r="B3999">
        <v>-8.3163318928999992</v>
      </c>
    </row>
    <row r="4000" spans="1:2">
      <c r="A4000" s="1">
        <f>-11.3772542869</f>
        <v>-11.3772542869</v>
      </c>
      <c r="B4000">
        <v>-4.1173653860000003</v>
      </c>
    </row>
    <row r="4001" spans="1:2">
      <c r="A4001" s="1">
        <v>2.6601654506000001</v>
      </c>
      <c r="B4001">
        <v>-10.1656006554</v>
      </c>
    </row>
    <row r="4002" spans="1:2">
      <c r="A4002" s="1">
        <v>2.3190521761</v>
      </c>
      <c r="B4002">
        <v>2.1205794054</v>
      </c>
    </row>
    <row r="4003" spans="1:2">
      <c r="A4003" s="1">
        <v>3.4602829254</v>
      </c>
      <c r="B4003">
        <v>-7.8383276430000004</v>
      </c>
    </row>
    <row r="4004" spans="1:2">
      <c r="A4004" s="1">
        <v>3.0291264342000002</v>
      </c>
      <c r="B4004">
        <v>2.1633788574000001</v>
      </c>
    </row>
    <row r="4005" spans="1:2">
      <c r="A4005" s="1">
        <v>3.3863191690000001</v>
      </c>
      <c r="B4005">
        <v>2.2185883577999999</v>
      </c>
    </row>
    <row r="4006" spans="1:2">
      <c r="A4006" s="1">
        <v>3.6346043784000002</v>
      </c>
      <c r="B4006">
        <v>2.8135128125</v>
      </c>
    </row>
    <row r="4007" spans="1:2">
      <c r="A4007" s="1">
        <v>4.0832464598999998</v>
      </c>
      <c r="B4007">
        <v>2.5327957950000002</v>
      </c>
    </row>
    <row r="4008" spans="1:2">
      <c r="A4008" s="1">
        <v>5.6793473079999997</v>
      </c>
      <c r="B4008">
        <v>2.7994995347999998</v>
      </c>
    </row>
    <row r="4009" spans="1:2">
      <c r="A4009" s="1">
        <v>1.7273831388000001</v>
      </c>
      <c r="B4009">
        <v>-9.0702960867000009</v>
      </c>
    </row>
    <row r="4010" spans="1:2">
      <c r="A4010" s="1">
        <v>1.7643142591000001</v>
      </c>
      <c r="B4010">
        <v>3.2190649650999998</v>
      </c>
    </row>
    <row r="4011" spans="1:2">
      <c r="A4011" s="1">
        <f>-9.8638587623</f>
        <v>-9.8638587622999996</v>
      </c>
      <c r="B4011">
        <v>-3.9818331389999999</v>
      </c>
    </row>
    <row r="4012" spans="1:2">
      <c r="A4012" s="1">
        <f>-11.8960935583</f>
        <v>-11.8960935583</v>
      </c>
      <c r="B4012">
        <v>-4.7386523802999996</v>
      </c>
    </row>
    <row r="4013" spans="1:2">
      <c r="A4013" s="1">
        <f>-9.9777326803</f>
        <v>-9.9777326803000008</v>
      </c>
      <c r="B4013">
        <v>-4.8845828802</v>
      </c>
    </row>
    <row r="4014" spans="1:2">
      <c r="A4014" s="1">
        <f>-11.062723652</f>
        <v>-11.062723652000001</v>
      </c>
      <c r="B4014">
        <v>-5.7081753268000002</v>
      </c>
    </row>
    <row r="4015" spans="1:2">
      <c r="A4015" s="1">
        <v>3.1111412392000002</v>
      </c>
      <c r="B4015">
        <v>2.2860386463000002</v>
      </c>
    </row>
    <row r="4016" spans="1:2">
      <c r="A4016" s="1">
        <f>-11.0542561501</f>
        <v>-11.054256150100001</v>
      </c>
      <c r="B4016">
        <v>-4.2198502036000001</v>
      </c>
    </row>
    <row r="4017" spans="1:2">
      <c r="A4017" s="1">
        <v>1.9138236672</v>
      </c>
      <c r="B4017">
        <v>-8.2553533408999993</v>
      </c>
    </row>
    <row r="4018" spans="1:2">
      <c r="A4018" s="1">
        <f>-10.4400525868</f>
        <v>-10.4400525868</v>
      </c>
      <c r="B4018">
        <v>-5.0298524589999998</v>
      </c>
    </row>
    <row r="4019" spans="1:2">
      <c r="A4019" s="1">
        <v>2.1979653216999999</v>
      </c>
      <c r="B4019">
        <v>1.6529166533999999</v>
      </c>
    </row>
    <row r="4020" spans="1:2">
      <c r="A4020" s="1">
        <f>-10.5550102513</f>
        <v>-10.555010251300001</v>
      </c>
      <c r="B4020">
        <v>-6.4587661390999997</v>
      </c>
    </row>
    <row r="4021" spans="1:2">
      <c r="A4021" s="1">
        <v>3.1123867085999999</v>
      </c>
      <c r="B4021">
        <v>-9.7919995056999998</v>
      </c>
    </row>
    <row r="4022" spans="1:2">
      <c r="A4022" s="1">
        <v>2.6848384890000001</v>
      </c>
      <c r="B4022">
        <v>-9.1989573728000007</v>
      </c>
    </row>
    <row r="4023" spans="1:2">
      <c r="A4023" s="1">
        <v>2.9626485977999999</v>
      </c>
      <c r="B4023">
        <v>4.6661024107999998</v>
      </c>
    </row>
    <row r="4024" spans="1:2">
      <c r="A4024" s="1">
        <v>2.8927284360000001</v>
      </c>
      <c r="B4024">
        <v>2.8664569335999999</v>
      </c>
    </row>
    <row r="4025" spans="1:2">
      <c r="A4025" s="1">
        <f>-7.3279812059</f>
        <v>-7.3279812058999996</v>
      </c>
      <c r="B4025">
        <v>-6.9139280921999999</v>
      </c>
    </row>
    <row r="4026" spans="1:2">
      <c r="A4026" s="1">
        <v>3.3745995069000001</v>
      </c>
      <c r="B4026">
        <v>4.3898890265999997</v>
      </c>
    </row>
    <row r="4027" spans="1:2">
      <c r="A4027" s="1">
        <v>3.2255959164000001</v>
      </c>
      <c r="B4027">
        <v>4.1654247837999998</v>
      </c>
    </row>
    <row r="4028" spans="1:2">
      <c r="A4028" s="1">
        <f>-10.2042195674</f>
        <v>-10.204219567399999</v>
      </c>
      <c r="B4028">
        <v>-3.7214072547999999</v>
      </c>
    </row>
    <row r="4029" spans="1:2">
      <c r="A4029" s="1">
        <v>2.5504253309</v>
      </c>
      <c r="B4029">
        <v>1.4898501596</v>
      </c>
    </row>
    <row r="4030" spans="1:2">
      <c r="A4030" s="1">
        <f>-9.2578884061</f>
        <v>-9.2578884060999993</v>
      </c>
      <c r="B4030">
        <v>-4.1669413125999997</v>
      </c>
    </row>
    <row r="4031" spans="1:2">
      <c r="A4031" s="1">
        <v>2.7374932645999999</v>
      </c>
      <c r="B4031">
        <v>-9.7556330396999993</v>
      </c>
    </row>
    <row r="4032" spans="1:2">
      <c r="A4032" s="1">
        <f>-10.7579368924</f>
        <v>-10.7579368924</v>
      </c>
      <c r="B4032">
        <v>-4.7596931329999999</v>
      </c>
    </row>
    <row r="4033" spans="1:2">
      <c r="A4033" s="1">
        <f>-8.6271185928</f>
        <v>-8.6271185928000005</v>
      </c>
      <c r="B4033">
        <v>-4.3258426724000003</v>
      </c>
    </row>
    <row r="4034" spans="1:2">
      <c r="A4034" s="1">
        <v>2.6626026132999998</v>
      </c>
      <c r="B4034">
        <v>3.4083109069000002</v>
      </c>
    </row>
    <row r="4035" spans="1:2">
      <c r="A4035" s="1">
        <v>3.2733573090000001</v>
      </c>
      <c r="B4035">
        <v>-8.2581654696999998</v>
      </c>
    </row>
    <row r="4036" spans="1:2">
      <c r="A4036" s="1">
        <f>-10.426658505</f>
        <v>-10.426658505000001</v>
      </c>
      <c r="B4036">
        <v>-4.8115967469000003</v>
      </c>
    </row>
    <row r="4037" spans="1:2">
      <c r="A4037" s="1">
        <v>2.6877723917999998</v>
      </c>
      <c r="B4037">
        <v>-12.141948359600001</v>
      </c>
    </row>
    <row r="4038" spans="1:2">
      <c r="A4038" s="1">
        <v>2.8809659701000001</v>
      </c>
      <c r="B4038">
        <v>4.0832697425999998</v>
      </c>
    </row>
    <row r="4039" spans="1:2">
      <c r="A4039" s="1">
        <f>-8.737006985</f>
        <v>-8.7370069850000007</v>
      </c>
      <c r="B4039">
        <v>-4.0952031074999997</v>
      </c>
    </row>
    <row r="4040" spans="1:2">
      <c r="A4040" s="1">
        <v>2.7120046917999998</v>
      </c>
      <c r="B4040">
        <v>4.8278860787999998</v>
      </c>
    </row>
    <row r="4041" spans="1:2">
      <c r="A4041" s="1">
        <v>1.9668743646</v>
      </c>
      <c r="B4041">
        <v>-8.4274068570999994</v>
      </c>
    </row>
    <row r="4042" spans="1:2">
      <c r="A4042" s="1">
        <f>-9.6757528328</f>
        <v>-9.6757528328000006</v>
      </c>
      <c r="B4042">
        <v>-4.4590613438000002</v>
      </c>
    </row>
    <row r="4043" spans="1:2">
      <c r="A4043" s="1">
        <f>-7.8698255805</f>
        <v>-7.8698255804999997</v>
      </c>
      <c r="B4043">
        <v>-6.3375641856999998</v>
      </c>
    </row>
    <row r="4044" spans="1:2">
      <c r="A4044" s="1">
        <v>4.0578877489999998</v>
      </c>
      <c r="B4044">
        <v>-8.3108225296999994</v>
      </c>
    </row>
    <row r="4045" spans="1:2">
      <c r="A4045" s="1">
        <v>2.9835678046999998</v>
      </c>
      <c r="B4045">
        <v>2.1190395693999999</v>
      </c>
    </row>
    <row r="4046" spans="1:2">
      <c r="A4046" s="1">
        <f>-10.9639162916</f>
        <v>-10.9639162916</v>
      </c>
      <c r="B4046">
        <v>-3.9374619141</v>
      </c>
    </row>
    <row r="4047" spans="1:2">
      <c r="A4047" s="1">
        <v>0.96827077610000001</v>
      </c>
      <c r="B4047">
        <v>-8.3277547722000005</v>
      </c>
    </row>
    <row r="4048" spans="1:2">
      <c r="A4048" s="1">
        <f>-11.4633619988</f>
        <v>-11.4633619988</v>
      </c>
      <c r="B4048">
        <v>-3.5809235283</v>
      </c>
    </row>
    <row r="4049" spans="1:2">
      <c r="A4049" s="1">
        <v>3.9352847882000002</v>
      </c>
      <c r="B4049">
        <v>3.1096207379999998</v>
      </c>
    </row>
    <row r="4050" spans="1:2">
      <c r="A4050" s="1">
        <v>2.9609269506000002</v>
      </c>
      <c r="B4050">
        <v>2.9976559867999999</v>
      </c>
    </row>
    <row r="4051" spans="1:2">
      <c r="A4051" s="1">
        <v>6.9031904383000002</v>
      </c>
      <c r="B4051">
        <v>3.3544930352</v>
      </c>
    </row>
    <row r="4052" spans="1:2">
      <c r="A4052" s="1">
        <v>1.4403857980999999</v>
      </c>
      <c r="B4052">
        <v>1.8069302513000001</v>
      </c>
    </row>
    <row r="4053" spans="1:2">
      <c r="A4053" s="1">
        <v>2.2792359002999998</v>
      </c>
      <c r="B4053">
        <v>-9.5421312601999997</v>
      </c>
    </row>
    <row r="4054" spans="1:2">
      <c r="A4054" s="1">
        <v>0.98222656519999996</v>
      </c>
      <c r="B4054">
        <v>3.7350877701999998</v>
      </c>
    </row>
    <row r="4055" spans="1:2">
      <c r="A4055" s="1">
        <f>-9.6925448196</f>
        <v>-9.6925448196000001</v>
      </c>
      <c r="B4055">
        <v>-5.0140853710000002</v>
      </c>
    </row>
    <row r="4056" spans="1:2">
      <c r="A4056" s="1">
        <f>-8.6656889932</f>
        <v>-8.6656889931999999</v>
      </c>
      <c r="B4056">
        <v>-5.9963819246999996</v>
      </c>
    </row>
    <row r="4057" spans="1:2">
      <c r="A4057" s="1">
        <v>2.8941487626</v>
      </c>
      <c r="B4057">
        <v>3.8344127873999998</v>
      </c>
    </row>
    <row r="4058" spans="1:2">
      <c r="A4058" s="1">
        <v>2.7756825272999999</v>
      </c>
      <c r="B4058">
        <v>-10.3750027239</v>
      </c>
    </row>
    <row r="4059" spans="1:2">
      <c r="A4059" s="1">
        <v>3.9988840239000001</v>
      </c>
      <c r="B4059">
        <v>4.0392428100000002</v>
      </c>
    </row>
    <row r="4060" spans="1:2">
      <c r="A4060" s="1">
        <v>2.3862750519000002</v>
      </c>
      <c r="B4060">
        <v>4.3787705958999998</v>
      </c>
    </row>
    <row r="4061" spans="1:2">
      <c r="A4061" s="1">
        <v>1.0379215694999999</v>
      </c>
      <c r="B4061">
        <v>0.59677523259999998</v>
      </c>
    </row>
    <row r="4062" spans="1:2">
      <c r="A4062" s="1">
        <f>-9.8189564164</f>
        <v>-9.8189564164000007</v>
      </c>
      <c r="B4062">
        <v>-2.7805125290000001</v>
      </c>
    </row>
    <row r="4063" spans="1:2">
      <c r="A4063" s="1">
        <v>2.5966601497999999</v>
      </c>
      <c r="B4063">
        <v>-10.0548204121</v>
      </c>
    </row>
    <row r="4064" spans="1:2">
      <c r="A4064" s="1">
        <f>-9.9470485906</f>
        <v>-9.9470485905999997</v>
      </c>
      <c r="B4064">
        <v>-5.6643407059999999</v>
      </c>
    </row>
    <row r="4065" spans="1:2">
      <c r="A4065" s="1">
        <v>3.9037369859000002</v>
      </c>
      <c r="B4065">
        <v>-8.5237488706000004</v>
      </c>
    </row>
    <row r="4066" spans="1:2">
      <c r="A4066" s="1">
        <v>5.2726469374000002</v>
      </c>
      <c r="B4066">
        <v>2.9009387928999999</v>
      </c>
    </row>
    <row r="4067" spans="1:2">
      <c r="A4067" s="1">
        <v>2.8079777548</v>
      </c>
      <c r="B4067">
        <v>-11.2190531456</v>
      </c>
    </row>
    <row r="4068" spans="1:2">
      <c r="A4068" s="1">
        <v>2.3006650893999998</v>
      </c>
      <c r="B4068">
        <v>2.3179500806000002</v>
      </c>
    </row>
    <row r="4069" spans="1:2">
      <c r="A4069" s="1">
        <v>3.2260391633999999</v>
      </c>
      <c r="B4069">
        <v>3.6651700800999998</v>
      </c>
    </row>
    <row r="4070" spans="1:2">
      <c r="A4070" s="1">
        <v>1.4414185772000001</v>
      </c>
      <c r="B4070">
        <v>-7.3066989511999996</v>
      </c>
    </row>
    <row r="4071" spans="1:2">
      <c r="A4071" s="1">
        <v>2.0056029323</v>
      </c>
      <c r="B4071">
        <v>-8.1747851531000002</v>
      </c>
    </row>
    <row r="4072" spans="1:2">
      <c r="A4072" s="1">
        <v>3.6698528110000002</v>
      </c>
      <c r="B4072">
        <v>3.6346305544000002</v>
      </c>
    </row>
    <row r="4073" spans="1:2">
      <c r="A4073" s="1">
        <v>2.6206748914000002</v>
      </c>
      <c r="B4073">
        <v>-11.349213748</v>
      </c>
    </row>
    <row r="4074" spans="1:2">
      <c r="A4074" s="1">
        <f>-9.3431855422</f>
        <v>-9.3431855422000005</v>
      </c>
      <c r="B4074">
        <v>-5.6453847738</v>
      </c>
    </row>
    <row r="4075" spans="1:2">
      <c r="A4075" s="1">
        <f>-9.5888994432</f>
        <v>-9.5888994432000008</v>
      </c>
      <c r="B4075">
        <v>-3.6474125198</v>
      </c>
    </row>
    <row r="4076" spans="1:2">
      <c r="A4076" s="1">
        <v>2.3806882664</v>
      </c>
      <c r="B4076">
        <v>-8.6851033914000002</v>
      </c>
    </row>
    <row r="4077" spans="1:2">
      <c r="A4077" s="1">
        <v>2.364025442</v>
      </c>
      <c r="B4077">
        <v>2.9712665444000002</v>
      </c>
    </row>
    <row r="4078" spans="1:2">
      <c r="A4078" s="1">
        <f>-9.5678581644</f>
        <v>-9.5678581644000005</v>
      </c>
      <c r="B4078">
        <v>-3.8216843547999999</v>
      </c>
    </row>
    <row r="4079" spans="1:2">
      <c r="A4079" s="1">
        <f>-11.7721713844</f>
        <v>-11.7721713844</v>
      </c>
      <c r="B4079">
        <v>-3.0934098841000002</v>
      </c>
    </row>
    <row r="4080" spans="1:2">
      <c r="A4080" s="1">
        <v>1.956455762</v>
      </c>
      <c r="B4080">
        <v>3.1632612728999998</v>
      </c>
    </row>
    <row r="4081" spans="1:2">
      <c r="A4081" s="1">
        <v>2.7887416877</v>
      </c>
      <c r="B4081">
        <v>3.8188728881</v>
      </c>
    </row>
    <row r="4082" spans="1:2">
      <c r="A4082" s="1">
        <v>3.3968458096999998</v>
      </c>
      <c r="B4082">
        <v>3.5264820761000002</v>
      </c>
    </row>
    <row r="4083" spans="1:2">
      <c r="A4083" s="1">
        <v>3.7712114310999998</v>
      </c>
      <c r="B4083">
        <v>-8.3244133122000008</v>
      </c>
    </row>
    <row r="4084" spans="1:2">
      <c r="A4084" s="1">
        <f>-10.3243619794</f>
        <v>-10.324361979400001</v>
      </c>
      <c r="B4084">
        <v>-5.6422206430999999</v>
      </c>
    </row>
    <row r="4085" spans="1:2">
      <c r="A4085" s="1">
        <v>2.2021730484000002</v>
      </c>
      <c r="B4085">
        <v>3.3910573728000002</v>
      </c>
    </row>
    <row r="4086" spans="1:2">
      <c r="A4086" s="1">
        <v>1.4360788016999999</v>
      </c>
      <c r="B4086">
        <v>-10.175529446800001</v>
      </c>
    </row>
    <row r="4087" spans="1:2">
      <c r="A4087" s="1">
        <v>3.2153951299000001</v>
      </c>
      <c r="B4087">
        <v>3.3725618484000002</v>
      </c>
    </row>
    <row r="4088" spans="1:2">
      <c r="A4088" s="1">
        <v>0.17417256449999999</v>
      </c>
      <c r="B4088">
        <v>-10.2020940997</v>
      </c>
    </row>
    <row r="4089" spans="1:2">
      <c r="A4089" s="1">
        <f>-9.2404689873</f>
        <v>-9.2404689872999999</v>
      </c>
      <c r="B4089">
        <v>-4.1570054206</v>
      </c>
    </row>
    <row r="4090" spans="1:2">
      <c r="A4090" s="1">
        <v>2.0911628008999998</v>
      </c>
      <c r="B4090">
        <v>-10.196188063499999</v>
      </c>
    </row>
    <row r="4091" spans="1:2">
      <c r="A4091" s="1">
        <v>2.8055665501</v>
      </c>
      <c r="B4091">
        <v>3.1146744790000001</v>
      </c>
    </row>
    <row r="4092" spans="1:2">
      <c r="A4092" s="1">
        <f>-9.6281019026</f>
        <v>-9.6281019025999992</v>
      </c>
      <c r="B4092">
        <v>-5.6166050995000001</v>
      </c>
    </row>
    <row r="4093" spans="1:2">
      <c r="A4093" s="1">
        <v>3.5729333368999998</v>
      </c>
      <c r="B4093">
        <v>3.0828585565000002</v>
      </c>
    </row>
    <row r="4094" spans="1:2">
      <c r="A4094" s="1">
        <v>1.4169087237</v>
      </c>
      <c r="B4094">
        <v>-9.1004949623000009</v>
      </c>
    </row>
    <row r="4095" spans="1:2">
      <c r="A4095" s="1">
        <v>3.5254772297999999</v>
      </c>
      <c r="B4095">
        <v>3.9098881505</v>
      </c>
    </row>
    <row r="4096" spans="1:2">
      <c r="A4096" s="1">
        <f>-10.0790240616</f>
        <v>-10.0790240616</v>
      </c>
      <c r="B4096">
        <v>-5.5618177774999999</v>
      </c>
    </row>
    <row r="4097" spans="1:2">
      <c r="A4097" s="1">
        <f>-12.846682474</f>
        <v>-12.846682474</v>
      </c>
      <c r="B4097">
        <v>-6.0496512108999996</v>
      </c>
    </row>
    <row r="4098" spans="1:2">
      <c r="A4098" s="1">
        <f>-10.3863564337</f>
        <v>-10.3863564337</v>
      </c>
      <c r="B4098">
        <v>-5.2235948981</v>
      </c>
    </row>
    <row r="4099" spans="1:2">
      <c r="A4099" s="1">
        <v>4.5531989670000002</v>
      </c>
      <c r="B4099">
        <v>3.2395197445999999</v>
      </c>
    </row>
    <row r="4100" spans="1:2">
      <c r="A4100" s="1">
        <v>3.9562898841999998</v>
      </c>
      <c r="B4100">
        <v>1.0490275795999999</v>
      </c>
    </row>
    <row r="4101" spans="1:2">
      <c r="A4101" s="1">
        <f>-10.2646657656</f>
        <v>-10.2646657656</v>
      </c>
      <c r="B4101">
        <v>-4.8906718392000004</v>
      </c>
    </row>
    <row r="4102" spans="1:2">
      <c r="A4102" s="1">
        <f>-10.8067516584</f>
        <v>-10.8067516584</v>
      </c>
      <c r="B4102">
        <v>-4.6538082897999997</v>
      </c>
    </row>
    <row r="4103" spans="1:2">
      <c r="A4103" s="1">
        <f>-9.8337161996</f>
        <v>-9.8337161995999995</v>
      </c>
      <c r="B4103">
        <v>-4.4365974691999996</v>
      </c>
    </row>
    <row r="4104" spans="1:2">
      <c r="A4104" s="1">
        <v>2.0658416865000002</v>
      </c>
      <c r="B4104">
        <v>-9.5976205730000004</v>
      </c>
    </row>
    <row r="4105" spans="1:2">
      <c r="A4105" s="1">
        <v>2.3387076506</v>
      </c>
      <c r="B4105">
        <v>-9.2662855652000005</v>
      </c>
    </row>
    <row r="4106" spans="1:2">
      <c r="A4106" s="1">
        <v>3.4808148458999999</v>
      </c>
      <c r="B4106">
        <v>4.4294007325999996</v>
      </c>
    </row>
    <row r="4107" spans="1:2">
      <c r="A4107" s="1">
        <f>-10.368651344</f>
        <v>-10.368651344</v>
      </c>
      <c r="B4107">
        <v>-6.1971297246999999</v>
      </c>
    </row>
    <row r="4108" spans="1:2">
      <c r="A4108" s="1">
        <v>3.3138844436000001</v>
      </c>
      <c r="B4108">
        <v>2.8921841257000001</v>
      </c>
    </row>
    <row r="4109" spans="1:2">
      <c r="A4109" s="1">
        <f>-9.2042466488</f>
        <v>-9.2042466487999999</v>
      </c>
      <c r="B4109">
        <v>-6.3891451237999997</v>
      </c>
    </row>
    <row r="4110" spans="1:2">
      <c r="A4110" s="1">
        <v>3.4225271307999998</v>
      </c>
      <c r="B4110">
        <v>3.0958201460999999</v>
      </c>
    </row>
    <row r="4111" spans="1:2">
      <c r="A4111" s="1">
        <v>5.1122665944000003</v>
      </c>
      <c r="B4111">
        <v>2.9190370499</v>
      </c>
    </row>
    <row r="4112" spans="1:2">
      <c r="A4112" s="1">
        <v>2.6487855727</v>
      </c>
      <c r="B4112">
        <v>-8.2787050253000007</v>
      </c>
    </row>
    <row r="4113" spans="1:2">
      <c r="A4113" s="1">
        <v>3.0293692532000001</v>
      </c>
      <c r="B4113">
        <v>4.0469294994</v>
      </c>
    </row>
    <row r="4114" spans="1:2">
      <c r="A4114" s="1">
        <v>4.9918795939000002</v>
      </c>
      <c r="B4114">
        <v>2.8597311476999998</v>
      </c>
    </row>
    <row r="4115" spans="1:2">
      <c r="A4115" s="1">
        <v>3.5776177062999999</v>
      </c>
      <c r="B4115">
        <v>3.0370703481999999</v>
      </c>
    </row>
    <row r="4116" spans="1:2">
      <c r="A4116" s="1">
        <v>2.6117007982999998</v>
      </c>
      <c r="B4116">
        <v>-9.3877130566999991</v>
      </c>
    </row>
    <row r="4117" spans="1:2">
      <c r="A4117" s="1">
        <v>2.7786754229000001</v>
      </c>
      <c r="B4117">
        <v>-9.3688029748999995</v>
      </c>
    </row>
    <row r="4118" spans="1:2">
      <c r="A4118" s="1">
        <v>1.9863780176000001</v>
      </c>
      <c r="B4118">
        <v>-8.4998974601999997</v>
      </c>
    </row>
    <row r="4119" spans="1:2">
      <c r="A4119" s="1">
        <v>2.2764763006000002</v>
      </c>
      <c r="B4119">
        <v>-8.6283343587000001</v>
      </c>
    </row>
    <row r="4120" spans="1:2">
      <c r="A4120" s="1">
        <v>3.4199268719</v>
      </c>
      <c r="B4120">
        <v>-9.1951109475999999</v>
      </c>
    </row>
    <row r="4121" spans="1:2">
      <c r="A4121" s="1">
        <v>3.0167745855999999</v>
      </c>
      <c r="B4121">
        <v>5.7019991920999997</v>
      </c>
    </row>
    <row r="4122" spans="1:2">
      <c r="A4122" s="1">
        <v>4.3871682429999996</v>
      </c>
      <c r="B4122">
        <v>2.6476921505000002</v>
      </c>
    </row>
    <row r="4123" spans="1:2">
      <c r="A4123" s="1">
        <v>3.0399201949000001</v>
      </c>
      <c r="B4123">
        <v>-10.165241736500001</v>
      </c>
    </row>
    <row r="4124" spans="1:2">
      <c r="A4124" s="1">
        <f>-11.5009251871</f>
        <v>-11.5009251871</v>
      </c>
      <c r="B4124">
        <v>-4.9454984329</v>
      </c>
    </row>
    <row r="4125" spans="1:2">
      <c r="A4125" s="1">
        <f>-10.6721879123</f>
        <v>-10.6721879123</v>
      </c>
      <c r="B4125">
        <v>-4.8157343997000002</v>
      </c>
    </row>
    <row r="4126" spans="1:2">
      <c r="A4126" s="1">
        <v>2.6155472037999998</v>
      </c>
      <c r="B4126">
        <v>-10.7363539037</v>
      </c>
    </row>
    <row r="4127" spans="1:2">
      <c r="A4127" s="1">
        <f>-9.1778196713</f>
        <v>-9.1778196713</v>
      </c>
      <c r="B4127">
        <v>-4.4402014125000004</v>
      </c>
    </row>
    <row r="4128" spans="1:2">
      <c r="A4128" s="1">
        <v>2.1934619711000001</v>
      </c>
      <c r="B4128">
        <v>2.2522907345999998</v>
      </c>
    </row>
    <row r="4129" spans="1:2">
      <c r="A4129" s="1">
        <f>-11.2293413244</f>
        <v>-11.2293413244</v>
      </c>
      <c r="B4129">
        <v>-3.3217588407999998</v>
      </c>
    </row>
    <row r="4130" spans="1:2">
      <c r="A4130" s="1">
        <v>4.8947032750000004</v>
      </c>
      <c r="B4130">
        <v>3.3879183512000002</v>
      </c>
    </row>
    <row r="4131" spans="1:2">
      <c r="A4131" s="1">
        <v>1.7959115322000001</v>
      </c>
      <c r="B4131">
        <v>-9.0867124678</v>
      </c>
    </row>
    <row r="4132" spans="1:2">
      <c r="A4132" s="1">
        <v>2.2720393774000001</v>
      </c>
      <c r="B4132">
        <v>-9.0362962409000005</v>
      </c>
    </row>
    <row r="4133" spans="1:2">
      <c r="A4133" s="1">
        <v>2.9006511225999998</v>
      </c>
      <c r="B4133">
        <v>3.7495827334</v>
      </c>
    </row>
    <row r="4134" spans="1:2">
      <c r="A4134" s="1">
        <v>4.5416458486</v>
      </c>
      <c r="B4134">
        <v>3.1613076864999998</v>
      </c>
    </row>
    <row r="4135" spans="1:2">
      <c r="A4135" s="1">
        <v>3.2155096939000001</v>
      </c>
      <c r="B4135">
        <v>2.5246199853000002</v>
      </c>
    </row>
    <row r="4136" spans="1:2">
      <c r="A4136" s="1">
        <f>-9.7338252413</f>
        <v>-9.7338252412999999</v>
      </c>
      <c r="B4136">
        <v>-4.4873796714000003</v>
      </c>
    </row>
    <row r="4137" spans="1:2">
      <c r="A4137" s="1">
        <v>1.5239930289000001</v>
      </c>
      <c r="B4137">
        <v>-8.6500422230999998</v>
      </c>
    </row>
    <row r="4138" spans="1:2">
      <c r="A4138" s="1">
        <v>2.6393787309999999</v>
      </c>
      <c r="B4138">
        <v>-9.6476614687000009</v>
      </c>
    </row>
    <row r="4139" spans="1:2">
      <c r="A4139" s="1">
        <v>0.38284790909999999</v>
      </c>
      <c r="B4139">
        <v>-10.0275016384</v>
      </c>
    </row>
    <row r="4140" spans="1:2">
      <c r="A4140" s="1">
        <v>3.8421611821999999</v>
      </c>
      <c r="B4140">
        <v>4.1821064369999998</v>
      </c>
    </row>
    <row r="4141" spans="1:2">
      <c r="A4141" s="1">
        <v>4.9619540819000001</v>
      </c>
      <c r="B4141">
        <v>1.9778454777000001</v>
      </c>
    </row>
    <row r="4142" spans="1:2">
      <c r="A4142" s="1">
        <v>1.6286724268999999</v>
      </c>
      <c r="B4142">
        <v>-7.8679605094999996</v>
      </c>
    </row>
    <row r="4143" spans="1:2">
      <c r="A4143" s="1">
        <v>1.1814726778</v>
      </c>
      <c r="B4143">
        <v>-8.7764791440999996</v>
      </c>
    </row>
    <row r="4144" spans="1:2">
      <c r="A4144" s="1">
        <v>3.9754659582</v>
      </c>
      <c r="B4144">
        <v>-8.2059968293000001</v>
      </c>
    </row>
    <row r="4145" spans="1:2">
      <c r="A4145" s="1">
        <f>-9.9193138414</f>
        <v>-9.9193138413999993</v>
      </c>
      <c r="B4145">
        <v>-4.1984600210999998</v>
      </c>
    </row>
    <row r="4146" spans="1:2">
      <c r="A4146" s="1">
        <f>-8.8290633617</f>
        <v>-8.8290633616999994</v>
      </c>
      <c r="B4146">
        <v>-5.2389732557000004</v>
      </c>
    </row>
    <row r="4147" spans="1:2">
      <c r="A4147" s="1">
        <v>3.4444483689999998</v>
      </c>
      <c r="B4147">
        <v>2.7165120564</v>
      </c>
    </row>
    <row r="4148" spans="1:2">
      <c r="A4148" s="1">
        <v>2.9394048330999998</v>
      </c>
      <c r="B4148">
        <v>3.6651116461000002</v>
      </c>
    </row>
    <row r="4149" spans="1:2">
      <c r="A4149" s="1">
        <v>4.7497826779999999</v>
      </c>
      <c r="B4149">
        <v>2.4936715576999999</v>
      </c>
    </row>
    <row r="4150" spans="1:2">
      <c r="A4150" s="1">
        <v>3.8399775030000001</v>
      </c>
      <c r="B4150">
        <v>-9.2610064833999992</v>
      </c>
    </row>
    <row r="4151" spans="1:2">
      <c r="A4151" s="1">
        <v>4.4923005397000004</v>
      </c>
      <c r="B4151">
        <v>3.7120103472000001</v>
      </c>
    </row>
    <row r="4152" spans="1:2">
      <c r="A4152" s="1">
        <f>-9.1296986942</f>
        <v>-9.1296986942</v>
      </c>
      <c r="B4152">
        <v>-4.2679574670999996</v>
      </c>
    </row>
    <row r="4153" spans="1:2">
      <c r="A4153" s="1">
        <v>2.6776398662999998</v>
      </c>
      <c r="B4153">
        <v>-10.7184367936</v>
      </c>
    </row>
    <row r="4154" spans="1:2">
      <c r="A4154" s="1">
        <v>3.7791630713000002</v>
      </c>
      <c r="B4154">
        <v>3.8486572286</v>
      </c>
    </row>
    <row r="4155" spans="1:2">
      <c r="A4155" s="1">
        <v>3.6038024121999999</v>
      </c>
      <c r="B4155">
        <v>1.6938107845000001</v>
      </c>
    </row>
    <row r="4156" spans="1:2">
      <c r="A4156" s="1">
        <v>2.5326194567</v>
      </c>
      <c r="B4156">
        <v>-8.7398176321999994</v>
      </c>
    </row>
    <row r="4157" spans="1:2">
      <c r="A4157" s="1">
        <v>2.7174191490999999</v>
      </c>
      <c r="B4157">
        <v>3.1474799711000001</v>
      </c>
    </row>
    <row r="4158" spans="1:2">
      <c r="A4158" s="1">
        <v>2.0565296404</v>
      </c>
      <c r="B4158">
        <v>-8.4503938894000008</v>
      </c>
    </row>
    <row r="4159" spans="1:2">
      <c r="A4159" s="1">
        <v>4.5392609715000001</v>
      </c>
      <c r="B4159">
        <v>2.5265967236</v>
      </c>
    </row>
    <row r="4160" spans="1:2">
      <c r="A4160" s="1">
        <f>-9.33507791</f>
        <v>-9.3350779100000008</v>
      </c>
      <c r="B4160">
        <v>-4.6214932773999999</v>
      </c>
    </row>
    <row r="4161" spans="1:2">
      <c r="A4161" s="1">
        <v>2.1249999939999999</v>
      </c>
      <c r="B4161">
        <v>-9.5317851359999999</v>
      </c>
    </row>
    <row r="4162" spans="1:2">
      <c r="A4162" s="1">
        <f>-9.6590271361</f>
        <v>-9.6590271361000006</v>
      </c>
      <c r="B4162">
        <v>-4.4104694780999996</v>
      </c>
    </row>
    <row r="4163" spans="1:2">
      <c r="A4163" s="1">
        <v>2.2323654867</v>
      </c>
      <c r="B4163">
        <v>-8.7737686067999991</v>
      </c>
    </row>
    <row r="4164" spans="1:2">
      <c r="A4164" s="1">
        <v>2.4056452607000001</v>
      </c>
      <c r="B4164">
        <v>-9.7096853471000006</v>
      </c>
    </row>
    <row r="4165" spans="1:2">
      <c r="A4165" s="1">
        <v>2.5124891723</v>
      </c>
      <c r="B4165">
        <v>5.3967539802999998</v>
      </c>
    </row>
    <row r="4166" spans="1:2">
      <c r="A4166" s="1">
        <v>2.2956102379000001</v>
      </c>
      <c r="B4166">
        <v>2.5491662168000002</v>
      </c>
    </row>
    <row r="4167" spans="1:2">
      <c r="A4167" s="1">
        <f>-10.3273022604</f>
        <v>-10.3273022604</v>
      </c>
      <c r="B4167">
        <v>-5.7854817099</v>
      </c>
    </row>
    <row r="4168" spans="1:2">
      <c r="A4168" s="1">
        <f>-11.0127547669</f>
        <v>-11.012754766900001</v>
      </c>
      <c r="B4168">
        <v>-4.2137019716999999</v>
      </c>
    </row>
    <row r="4169" spans="1:2">
      <c r="A4169" s="1">
        <f>-9.7762043029</f>
        <v>-9.7762043029000001</v>
      </c>
      <c r="B4169">
        <v>-5.732480077</v>
      </c>
    </row>
    <row r="4170" spans="1:2">
      <c r="A4170" s="1">
        <f>-11.0090260209</f>
        <v>-11.0090260209</v>
      </c>
      <c r="B4170">
        <v>-4.6310196441000002</v>
      </c>
    </row>
    <row r="4171" spans="1:2">
      <c r="A4171" s="1">
        <v>2.5880080763</v>
      </c>
      <c r="B4171">
        <v>-8.9444818295000008</v>
      </c>
    </row>
    <row r="4172" spans="1:2">
      <c r="A4172" s="1">
        <f>-9.5166988787</f>
        <v>-9.5166988786999998</v>
      </c>
      <c r="B4172">
        <v>-5.2561680452999999</v>
      </c>
    </row>
    <row r="4173" spans="1:2">
      <c r="A4173" s="1">
        <v>6.3281185578999999</v>
      </c>
      <c r="B4173">
        <v>4.7711443358999999</v>
      </c>
    </row>
    <row r="4174" spans="1:2">
      <c r="A4174" s="1">
        <v>4.3927423571000004</v>
      </c>
      <c r="B4174">
        <v>3.8741182689999998</v>
      </c>
    </row>
    <row r="4175" spans="1:2">
      <c r="A4175" s="1">
        <v>3.1209257101999999</v>
      </c>
      <c r="B4175">
        <v>3.5660116025000002</v>
      </c>
    </row>
    <row r="4176" spans="1:2">
      <c r="A4176" s="1">
        <v>2.6787498519000001</v>
      </c>
      <c r="B4176">
        <v>-10.6672165863</v>
      </c>
    </row>
    <row r="4177" spans="1:2">
      <c r="A4177" s="1">
        <v>2.7025481188999998</v>
      </c>
      <c r="B4177">
        <v>-7.0141327473999997</v>
      </c>
    </row>
    <row r="4178" spans="1:2">
      <c r="A4178" s="1">
        <f>-10.4660131911</f>
        <v>-10.4660131911</v>
      </c>
      <c r="B4178">
        <v>-5.9306525697000003</v>
      </c>
    </row>
    <row r="4179" spans="1:2">
      <c r="A4179" s="1">
        <v>1.1109949822</v>
      </c>
      <c r="B4179">
        <v>-8.6587861654000005</v>
      </c>
    </row>
    <row r="4180" spans="1:2">
      <c r="A4180" s="1">
        <f>-12.1135095326</f>
        <v>-12.1135095326</v>
      </c>
      <c r="B4180">
        <v>-5.5757365986999998</v>
      </c>
    </row>
    <row r="4181" spans="1:2">
      <c r="A4181" s="1">
        <v>3.5772378743000002</v>
      </c>
      <c r="B4181">
        <v>-8.3043323605000001</v>
      </c>
    </row>
    <row r="4182" spans="1:2">
      <c r="A4182" s="1">
        <f>-11.0967508787</f>
        <v>-11.0967508787</v>
      </c>
      <c r="B4182">
        <v>-6.0283392238999998</v>
      </c>
    </row>
    <row r="4183" spans="1:2">
      <c r="A4183" s="1">
        <v>2.4978574133999998</v>
      </c>
      <c r="B4183">
        <v>-9.2559584883999992</v>
      </c>
    </row>
    <row r="4184" spans="1:2">
      <c r="A4184" s="1">
        <v>1.1230315975</v>
      </c>
      <c r="B4184">
        <v>-8.7227913257999994</v>
      </c>
    </row>
    <row r="4185" spans="1:2">
      <c r="A4185" s="1">
        <v>2.0822864877999998</v>
      </c>
      <c r="B4185">
        <v>3.3971271776999998</v>
      </c>
    </row>
    <row r="4186" spans="1:2">
      <c r="A4186" s="1">
        <v>2.1220202374000001</v>
      </c>
      <c r="B4186">
        <v>4.0002170203</v>
      </c>
    </row>
    <row r="4187" spans="1:2">
      <c r="A4187" s="1">
        <f>-9.6196524032</f>
        <v>-9.6196524031999999</v>
      </c>
      <c r="B4187">
        <v>-2.3441303790000001</v>
      </c>
    </row>
    <row r="4188" spans="1:2">
      <c r="A4188" s="1">
        <f>-10.550597876</f>
        <v>-10.550597875999999</v>
      </c>
      <c r="B4188">
        <v>-4.5787578537</v>
      </c>
    </row>
    <row r="4189" spans="1:2">
      <c r="A4189" s="1">
        <v>2.7655709468</v>
      </c>
      <c r="B4189">
        <v>-11.1138054352</v>
      </c>
    </row>
    <row r="4190" spans="1:2">
      <c r="A4190" s="1">
        <v>2.8549581692000001</v>
      </c>
      <c r="B4190">
        <v>3.3648823683</v>
      </c>
    </row>
    <row r="4191" spans="1:2">
      <c r="A4191" s="1">
        <v>2.1348047335999998</v>
      </c>
      <c r="B4191">
        <v>-9.9529691912999994</v>
      </c>
    </row>
    <row r="4192" spans="1:2">
      <c r="A4192" s="1">
        <f>-11.0888034198</f>
        <v>-11.0888034198</v>
      </c>
      <c r="B4192">
        <v>-4.5099000803999996</v>
      </c>
    </row>
    <row r="4193" spans="1:2">
      <c r="A4193" s="1">
        <v>4.0624978882000002</v>
      </c>
      <c r="B4193">
        <v>3.2247191097000001</v>
      </c>
    </row>
    <row r="4194" spans="1:2">
      <c r="A4194" s="1">
        <v>3.1737980490000002</v>
      </c>
      <c r="B4194">
        <v>-8.4831878984000006</v>
      </c>
    </row>
    <row r="4195" spans="1:2">
      <c r="A4195" s="1">
        <f>-10.6687364777</f>
        <v>-10.6687364777</v>
      </c>
      <c r="B4195">
        <v>-4.2284567173000003</v>
      </c>
    </row>
    <row r="4196" spans="1:2">
      <c r="A4196" s="1">
        <v>1.9026225679</v>
      </c>
      <c r="B4196">
        <v>4.1336495945999996</v>
      </c>
    </row>
    <row r="4197" spans="1:2">
      <c r="A4197" s="1">
        <v>2.2958624901000002</v>
      </c>
      <c r="B4197">
        <v>2.8621567059999999</v>
      </c>
    </row>
    <row r="4198" spans="1:2">
      <c r="A4198" s="1">
        <f>-10.2192891848</f>
        <v>-10.219289184799999</v>
      </c>
      <c r="B4198">
        <v>-4.3047295670999999</v>
      </c>
    </row>
    <row r="4199" spans="1:2">
      <c r="A4199" s="1">
        <f>-10.0245785346</f>
        <v>-10.0245785346</v>
      </c>
      <c r="B4199">
        <v>-5.0806762707999997</v>
      </c>
    </row>
    <row r="4200" spans="1:2">
      <c r="A4200" s="1">
        <v>3.1130005439000001</v>
      </c>
      <c r="B4200">
        <v>4.0829048944000004</v>
      </c>
    </row>
    <row r="4201" spans="1:2">
      <c r="A4201" s="1">
        <v>3.9616785020999998</v>
      </c>
      <c r="B4201">
        <v>2.4936658889999999</v>
      </c>
    </row>
    <row r="4202" spans="1:2">
      <c r="A4202" s="1">
        <f>-10.9487677256</f>
        <v>-10.9487677256</v>
      </c>
      <c r="B4202">
        <v>-4.8676180104000002</v>
      </c>
    </row>
    <row r="4203" spans="1:2">
      <c r="A4203" s="1">
        <v>2.9939799090000001</v>
      </c>
      <c r="B4203">
        <v>3.4031846546</v>
      </c>
    </row>
    <row r="4204" spans="1:2">
      <c r="A4204" s="1">
        <v>2.7273627680999999</v>
      </c>
      <c r="B4204">
        <v>-7.6570580940999999</v>
      </c>
    </row>
    <row r="4205" spans="1:2">
      <c r="A4205" s="1">
        <f>-10.1796078244</f>
        <v>-10.1796078244</v>
      </c>
      <c r="B4205">
        <v>-3.7175030650999998</v>
      </c>
    </row>
    <row r="4206" spans="1:2">
      <c r="A4206" s="1">
        <v>1.9835888328</v>
      </c>
      <c r="B4206">
        <v>1.6874780332999999</v>
      </c>
    </row>
    <row r="4207" spans="1:2">
      <c r="A4207" s="1">
        <v>1.1363296716</v>
      </c>
      <c r="B4207">
        <v>-8.9277280307000009</v>
      </c>
    </row>
    <row r="4208" spans="1:2">
      <c r="A4208" s="1">
        <f>-11.4676465255</f>
        <v>-11.467646525499999</v>
      </c>
      <c r="B4208">
        <v>-5.6946422010999997</v>
      </c>
    </row>
    <row r="4209" spans="1:2">
      <c r="A4209" s="1">
        <v>4.5360499114000001</v>
      </c>
      <c r="B4209">
        <v>4.6947342641000001</v>
      </c>
    </row>
    <row r="4210" spans="1:2">
      <c r="A4210" s="1">
        <v>2.3135920738000002</v>
      </c>
      <c r="B4210">
        <v>-9.7203728317000007</v>
      </c>
    </row>
    <row r="4211" spans="1:2">
      <c r="A4211" s="1">
        <v>1.2271588851999999</v>
      </c>
      <c r="B4211">
        <v>4.7199240528999997</v>
      </c>
    </row>
    <row r="4212" spans="1:2">
      <c r="A4212" s="1">
        <v>2.3486747242999999</v>
      </c>
      <c r="B4212">
        <v>2.8414724264000002</v>
      </c>
    </row>
    <row r="4213" spans="1:2">
      <c r="A4213" s="1">
        <f>-10.5437531353</f>
        <v>-10.543753135299999</v>
      </c>
      <c r="B4213">
        <v>-6.5690556138999998</v>
      </c>
    </row>
    <row r="4214" spans="1:2">
      <c r="A4214" s="1">
        <v>3.3556976928000002</v>
      </c>
      <c r="B4214">
        <v>3.5406707382999998</v>
      </c>
    </row>
    <row r="4215" spans="1:2">
      <c r="A4215" s="1">
        <f>-11.2976343115</f>
        <v>-11.2976343115</v>
      </c>
      <c r="B4215">
        <v>-4.5812513577000002</v>
      </c>
    </row>
    <row r="4216" spans="1:2">
      <c r="A4216" s="1">
        <v>3.2569148094</v>
      </c>
      <c r="B4216">
        <v>-9.7717140545000003</v>
      </c>
    </row>
    <row r="4217" spans="1:2">
      <c r="A4217" s="1">
        <v>3.0734021243999998</v>
      </c>
      <c r="B4217">
        <v>-8.584726281</v>
      </c>
    </row>
    <row r="4218" spans="1:2">
      <c r="A4218" s="1">
        <v>3.7918820383999998</v>
      </c>
      <c r="B4218">
        <v>-9.0728341573000009</v>
      </c>
    </row>
    <row r="4219" spans="1:2">
      <c r="A4219" s="1">
        <v>3.8337469794999999</v>
      </c>
      <c r="B4219">
        <v>-10.3465253724</v>
      </c>
    </row>
    <row r="4220" spans="1:2">
      <c r="A4220" s="1">
        <v>2.4415716879999998</v>
      </c>
      <c r="B4220">
        <v>-7.762236637</v>
      </c>
    </row>
    <row r="4221" spans="1:2">
      <c r="A4221" s="1">
        <v>1.2138903979</v>
      </c>
      <c r="B4221">
        <v>-8.7482635080000009</v>
      </c>
    </row>
    <row r="4222" spans="1:2">
      <c r="A4222" s="1">
        <v>2.5961538712999999</v>
      </c>
      <c r="B4222">
        <v>2.4088773757999999</v>
      </c>
    </row>
    <row r="4223" spans="1:2">
      <c r="A4223" s="1">
        <f>-10.1613710078</f>
        <v>-10.1613710078</v>
      </c>
      <c r="B4223">
        <v>-5.4811371164000002</v>
      </c>
    </row>
    <row r="4224" spans="1:2">
      <c r="A4224" s="1">
        <f>-10.1008522177</f>
        <v>-10.1008522177</v>
      </c>
      <c r="B4224">
        <v>-5.8723568706</v>
      </c>
    </row>
    <row r="4225" spans="1:2">
      <c r="A4225" s="1">
        <v>4.5277109117999998</v>
      </c>
      <c r="B4225">
        <v>2.341099882</v>
      </c>
    </row>
    <row r="4226" spans="1:2">
      <c r="A4226" s="1">
        <f>-9.706496197</f>
        <v>-9.7064961969999999</v>
      </c>
      <c r="B4226">
        <v>-5.6719741720999997</v>
      </c>
    </row>
    <row r="4227" spans="1:2">
      <c r="A4227" s="1">
        <f>-11.2533361997</f>
        <v>-11.2533361997</v>
      </c>
      <c r="B4227">
        <v>-3.6641621780000002</v>
      </c>
    </row>
    <row r="4228" spans="1:2">
      <c r="A4228" s="1">
        <v>1.6470142658</v>
      </c>
      <c r="B4228">
        <v>-7.7823031761000001</v>
      </c>
    </row>
    <row r="4229" spans="1:2">
      <c r="A4229" s="1">
        <v>2.6444254351000001</v>
      </c>
      <c r="B4229">
        <v>-7.9924356134999996</v>
      </c>
    </row>
    <row r="4230" spans="1:2">
      <c r="A4230" s="1">
        <f>-9.0571517258</f>
        <v>-9.0571517258000007</v>
      </c>
      <c r="B4230">
        <v>-5.9065153255</v>
      </c>
    </row>
    <row r="4231" spans="1:2">
      <c r="A4231" s="1">
        <f>-10.8103935045</f>
        <v>-10.8103935045</v>
      </c>
      <c r="B4231">
        <v>-2.4541372192000002</v>
      </c>
    </row>
    <row r="4232" spans="1:2">
      <c r="A4232" s="1">
        <v>1.2183342096000001</v>
      </c>
      <c r="B4232">
        <v>-9.4482859880000003</v>
      </c>
    </row>
    <row r="4233" spans="1:2">
      <c r="A4233" s="1">
        <f>-9.4373707378</f>
        <v>-9.4373707378000002</v>
      </c>
      <c r="B4233">
        <v>-5.7020757113</v>
      </c>
    </row>
    <row r="4234" spans="1:2">
      <c r="A4234" s="1">
        <f>-11.4358875996</f>
        <v>-11.435887599599999</v>
      </c>
      <c r="B4234">
        <v>-6.7961092757000001</v>
      </c>
    </row>
    <row r="4235" spans="1:2">
      <c r="A4235" s="1">
        <v>5.2341540628000001</v>
      </c>
      <c r="B4235">
        <v>3.7501797659</v>
      </c>
    </row>
    <row r="4236" spans="1:2">
      <c r="A4236" s="1">
        <f>-11.2556388394</f>
        <v>-11.2556388394</v>
      </c>
      <c r="B4236">
        <v>-5.6856690269000003</v>
      </c>
    </row>
    <row r="4237" spans="1:2">
      <c r="A4237" s="1">
        <v>1.5634649785000001</v>
      </c>
      <c r="B4237">
        <v>4.4125505676000003</v>
      </c>
    </row>
    <row r="4238" spans="1:2">
      <c r="A4238" s="1">
        <v>1.4787956708000001</v>
      </c>
      <c r="B4238">
        <v>-9.4169828183999993</v>
      </c>
    </row>
    <row r="4239" spans="1:2">
      <c r="A4239" s="1">
        <f>-10.3484839651</f>
        <v>-10.3484839651</v>
      </c>
      <c r="B4239">
        <v>-4.3915854398</v>
      </c>
    </row>
    <row r="4240" spans="1:2">
      <c r="A4240" s="1">
        <v>2.8995315079999999</v>
      </c>
      <c r="B4240">
        <v>-9.0529940076000006</v>
      </c>
    </row>
    <row r="4241" spans="1:2">
      <c r="A4241" s="1">
        <f>-10.4430206604</f>
        <v>-10.4430206604</v>
      </c>
      <c r="B4241">
        <v>-5.5995611433999999</v>
      </c>
    </row>
    <row r="4242" spans="1:2">
      <c r="A4242" s="1">
        <v>1.3207100132</v>
      </c>
      <c r="B4242">
        <v>-10.0225494372</v>
      </c>
    </row>
    <row r="4243" spans="1:2">
      <c r="A4243" s="1">
        <v>3.6739480772999999</v>
      </c>
      <c r="B4243">
        <v>3.3212301671</v>
      </c>
    </row>
    <row r="4244" spans="1:2">
      <c r="A4244" s="1">
        <v>2.6501418948</v>
      </c>
      <c r="B4244">
        <v>-9.8295967736000005</v>
      </c>
    </row>
    <row r="4245" spans="1:2">
      <c r="A4245" s="1">
        <v>2.7006100865999998</v>
      </c>
      <c r="B4245">
        <v>3.2923737574</v>
      </c>
    </row>
    <row r="4246" spans="1:2">
      <c r="A4246" s="1">
        <f>-10.7857650308</f>
        <v>-10.7857650308</v>
      </c>
      <c r="B4246">
        <v>-5.0416573694000002</v>
      </c>
    </row>
    <row r="4247" spans="1:2">
      <c r="A4247" s="1">
        <f>-9.360220895</f>
        <v>-9.3602208949999994</v>
      </c>
      <c r="B4247">
        <v>-5.2296654490999996</v>
      </c>
    </row>
    <row r="4248" spans="1:2">
      <c r="A4248" s="1">
        <v>3.0584592311000001</v>
      </c>
      <c r="B4248">
        <v>4.2777341558000002</v>
      </c>
    </row>
    <row r="4249" spans="1:2">
      <c r="A4249" s="1">
        <v>3.4199466454</v>
      </c>
      <c r="B4249">
        <v>2.4218089218999999</v>
      </c>
    </row>
    <row r="4250" spans="1:2">
      <c r="A4250" s="1">
        <v>2.9327381940000001</v>
      </c>
      <c r="B4250">
        <v>-9.1828665276999999</v>
      </c>
    </row>
    <row r="4251" spans="1:2">
      <c r="A4251" s="1">
        <v>0.82451785430000002</v>
      </c>
      <c r="B4251">
        <v>-9.1918889555999996</v>
      </c>
    </row>
    <row r="4252" spans="1:2">
      <c r="A4252" s="1">
        <f>-9.2994057279</f>
        <v>-9.2994057279</v>
      </c>
      <c r="B4252">
        <v>-6.8693272393000004</v>
      </c>
    </row>
    <row r="4253" spans="1:2">
      <c r="A4253" s="1">
        <v>3.5441794307999999</v>
      </c>
      <c r="B4253">
        <v>3.6159155011999999</v>
      </c>
    </row>
    <row r="4254" spans="1:2">
      <c r="A4254" s="1">
        <f>-11.7971861913</f>
        <v>-11.7971861913</v>
      </c>
      <c r="B4254">
        <v>-5.9568526880999997</v>
      </c>
    </row>
    <row r="4255" spans="1:2">
      <c r="A4255" s="1">
        <f>-9.8444271621</f>
        <v>-9.8444271621000006</v>
      </c>
      <c r="B4255">
        <v>-5.9026331489999997</v>
      </c>
    </row>
    <row r="4256" spans="1:2">
      <c r="A4256" s="1">
        <v>1.5982942015999999</v>
      </c>
      <c r="B4256">
        <v>-9.7968737981</v>
      </c>
    </row>
    <row r="4257" spans="1:2">
      <c r="A4257" s="1">
        <v>3.9858067922</v>
      </c>
      <c r="B4257">
        <v>-10.294674629299999</v>
      </c>
    </row>
    <row r="4258" spans="1:2">
      <c r="A4258" s="1">
        <f>-11.3172559687</f>
        <v>-11.3172559687</v>
      </c>
      <c r="B4258">
        <v>-4.1894164992</v>
      </c>
    </row>
    <row r="4259" spans="1:2">
      <c r="A4259" s="1">
        <v>2.3969815395</v>
      </c>
      <c r="B4259">
        <v>-8.9188032917999998</v>
      </c>
    </row>
    <row r="4260" spans="1:2">
      <c r="A4260" s="1">
        <v>1.7672251828000001</v>
      </c>
      <c r="B4260">
        <v>-10.278695266</v>
      </c>
    </row>
    <row r="4261" spans="1:2">
      <c r="A4261" s="1">
        <v>2.1099182650000001</v>
      </c>
      <c r="B4261">
        <v>-10.026429290899999</v>
      </c>
    </row>
    <row r="4262" spans="1:2">
      <c r="A4262" s="1">
        <v>3.6822051086999998</v>
      </c>
      <c r="B4262">
        <v>3.3374295179</v>
      </c>
    </row>
    <row r="4263" spans="1:2">
      <c r="A4263" s="1">
        <v>2.6858536298</v>
      </c>
      <c r="B4263">
        <v>3.7763893044999999</v>
      </c>
    </row>
    <row r="4264" spans="1:2">
      <c r="A4264" s="1">
        <v>3.8586482288999999</v>
      </c>
      <c r="B4264">
        <v>-9.1444503876999992</v>
      </c>
    </row>
    <row r="4265" spans="1:2">
      <c r="A4265" s="1">
        <v>4.5958991438999997</v>
      </c>
      <c r="B4265">
        <v>3.3119559748</v>
      </c>
    </row>
    <row r="4266" spans="1:2">
      <c r="A4266" s="1">
        <f>-9.9499840437</f>
        <v>-9.9499840437000007</v>
      </c>
      <c r="B4266">
        <v>-4.8022665351000002</v>
      </c>
    </row>
    <row r="4267" spans="1:2">
      <c r="A4267" s="1">
        <v>3.3690221692</v>
      </c>
      <c r="B4267">
        <v>2.3271589116000002</v>
      </c>
    </row>
    <row r="4268" spans="1:2">
      <c r="A4268" s="1">
        <v>2.2045812813999999</v>
      </c>
      <c r="B4268">
        <v>2.8632824599000002</v>
      </c>
    </row>
    <row r="4269" spans="1:2">
      <c r="A4269" s="1">
        <f>-9.2985344936</f>
        <v>-9.2985344936000001</v>
      </c>
      <c r="B4269">
        <v>-4.1638987893000001</v>
      </c>
    </row>
    <row r="4270" spans="1:2">
      <c r="A4270" s="1">
        <f>-10.5579126532</f>
        <v>-10.557912653200001</v>
      </c>
      <c r="B4270">
        <v>-5.4634247770000002</v>
      </c>
    </row>
    <row r="4271" spans="1:2">
      <c r="A4271" s="1">
        <v>2.3133249997999998</v>
      </c>
      <c r="B4271">
        <v>3.6650151855000002</v>
      </c>
    </row>
    <row r="4272" spans="1:2">
      <c r="A4272" s="1">
        <v>1.4282815918</v>
      </c>
      <c r="B4272">
        <v>-6.3740938820000004</v>
      </c>
    </row>
    <row r="4273" spans="1:2">
      <c r="A4273" s="1">
        <f>-10.4285372797</f>
        <v>-10.4285372797</v>
      </c>
      <c r="B4273">
        <v>-4.7382357494000003</v>
      </c>
    </row>
    <row r="4274" spans="1:2">
      <c r="A4274" s="1">
        <v>4.7808477436999999</v>
      </c>
      <c r="B4274">
        <v>-8.4578265010999996</v>
      </c>
    </row>
    <row r="4275" spans="1:2">
      <c r="A4275" s="1">
        <f>-10.2238409921</f>
        <v>-10.2238409921</v>
      </c>
      <c r="B4275">
        <v>-5.9393698605000003</v>
      </c>
    </row>
    <row r="4276" spans="1:2">
      <c r="A4276" s="1">
        <v>0.14370167</v>
      </c>
      <c r="B4276">
        <v>-9.4731086935000004</v>
      </c>
    </row>
    <row r="4277" spans="1:2">
      <c r="A4277" s="1">
        <v>3.5753851523</v>
      </c>
      <c r="B4277">
        <v>2.5196702057999998</v>
      </c>
    </row>
    <row r="4278" spans="1:2">
      <c r="A4278" s="1">
        <v>2.128268432</v>
      </c>
      <c r="B4278">
        <v>-10.0284495796</v>
      </c>
    </row>
    <row r="4279" spans="1:2">
      <c r="A4279" s="1">
        <v>4.5363271252999997</v>
      </c>
      <c r="B4279">
        <v>1.7285931490999999</v>
      </c>
    </row>
    <row r="4280" spans="1:2">
      <c r="A4280" s="1">
        <v>1.2944516025999999</v>
      </c>
      <c r="B4280">
        <v>-9.6197696779000008</v>
      </c>
    </row>
    <row r="4281" spans="1:2">
      <c r="A4281" s="1">
        <v>2.6961792889999998</v>
      </c>
      <c r="B4281">
        <v>-8.7210314117000003</v>
      </c>
    </row>
    <row r="4282" spans="1:2">
      <c r="A4282" s="1">
        <v>1.7844748141</v>
      </c>
      <c r="B4282">
        <v>-10.7745528804</v>
      </c>
    </row>
    <row r="4283" spans="1:2">
      <c r="A4283" s="1">
        <f>-10.7176285925</f>
        <v>-10.717628592500001</v>
      </c>
      <c r="B4283">
        <v>-4.3139517442999997</v>
      </c>
    </row>
    <row r="4284" spans="1:2">
      <c r="A4284" s="1">
        <v>1.7667264032000001</v>
      </c>
      <c r="B4284">
        <v>4.8950281021000004</v>
      </c>
    </row>
    <row r="4285" spans="1:2">
      <c r="A4285" s="1">
        <f>-12.0447293886</f>
        <v>-12.0447293886</v>
      </c>
      <c r="B4285">
        <v>-3.2883133932000002</v>
      </c>
    </row>
    <row r="4286" spans="1:2">
      <c r="A4286" s="1">
        <v>4.2991300610999996</v>
      </c>
      <c r="B4286">
        <v>2.7440778732000002</v>
      </c>
    </row>
    <row r="4287" spans="1:2">
      <c r="A4287" s="1">
        <v>3.3933767274000002</v>
      </c>
      <c r="B4287">
        <v>2.1786969634000002</v>
      </c>
    </row>
    <row r="4288" spans="1:2">
      <c r="A4288" s="1">
        <v>2.8349615016</v>
      </c>
      <c r="B4288">
        <v>-8.9257011686999999</v>
      </c>
    </row>
    <row r="4289" spans="1:2">
      <c r="A4289" s="1">
        <v>2.9092553188000001</v>
      </c>
      <c r="B4289">
        <v>-9.5784539610999992</v>
      </c>
    </row>
    <row r="4290" spans="1:2">
      <c r="A4290" s="1">
        <v>1.2245426794000001</v>
      </c>
      <c r="B4290">
        <v>-9.0169944016999999</v>
      </c>
    </row>
    <row r="4291" spans="1:2">
      <c r="A4291" s="1">
        <v>3.0194179209000001</v>
      </c>
      <c r="B4291">
        <v>-8.6577113531999998</v>
      </c>
    </row>
    <row r="4292" spans="1:2">
      <c r="A4292" s="1">
        <f>-10.2326609588</f>
        <v>-10.2326609588</v>
      </c>
      <c r="B4292">
        <v>-3.9897530314999998</v>
      </c>
    </row>
    <row r="4293" spans="1:2">
      <c r="A4293" s="1">
        <v>4.4427745750999996</v>
      </c>
      <c r="B4293">
        <v>3.7165395770999998</v>
      </c>
    </row>
    <row r="4294" spans="1:2">
      <c r="A4294" s="1">
        <v>1.7610288158</v>
      </c>
      <c r="B4294">
        <v>-9.2114946776999993</v>
      </c>
    </row>
    <row r="4295" spans="1:2">
      <c r="A4295" s="1">
        <f>-10.5437977502</f>
        <v>-10.5437977502</v>
      </c>
      <c r="B4295">
        <v>-5.0281335332000001</v>
      </c>
    </row>
    <row r="4296" spans="1:2">
      <c r="A4296" s="1">
        <v>1.8509777197999999</v>
      </c>
      <c r="B4296">
        <v>2.4693847610000002</v>
      </c>
    </row>
    <row r="4297" spans="1:2">
      <c r="A4297" s="1">
        <f>-10.6252708394</f>
        <v>-10.625270839400001</v>
      </c>
      <c r="B4297">
        <v>-6.5602611971</v>
      </c>
    </row>
    <row r="4298" spans="1:2">
      <c r="A4298" s="1">
        <f>-8.951722727</f>
        <v>-8.9517227269999999</v>
      </c>
      <c r="B4298">
        <v>-3.9347320970999999</v>
      </c>
    </row>
    <row r="4299" spans="1:2">
      <c r="A4299" s="1">
        <v>1.7542984406</v>
      </c>
      <c r="B4299">
        <v>-5.7995998268999998</v>
      </c>
    </row>
    <row r="4300" spans="1:2">
      <c r="A4300" s="1">
        <v>0.83905040779999995</v>
      </c>
      <c r="B4300">
        <v>-9.4922750587000007</v>
      </c>
    </row>
    <row r="4301" spans="1:2">
      <c r="A4301" s="1">
        <v>0.7810300496</v>
      </c>
      <c r="B4301">
        <v>-11.1710356632</v>
      </c>
    </row>
    <row r="4302" spans="1:2">
      <c r="A4302" s="1">
        <v>2.6611002582999999</v>
      </c>
      <c r="B4302">
        <v>2.6917914295999998</v>
      </c>
    </row>
    <row r="4303" spans="1:2">
      <c r="A4303" s="1">
        <v>1.2616190905</v>
      </c>
      <c r="B4303">
        <v>-9.4024048386000008</v>
      </c>
    </row>
    <row r="4304" spans="1:2">
      <c r="A4304" s="1">
        <f>-10.9293296103</f>
        <v>-10.9293296103</v>
      </c>
      <c r="B4304">
        <v>-5.4996435739000002</v>
      </c>
    </row>
    <row r="4305" spans="1:2">
      <c r="A4305" s="1">
        <v>0.73542805280000001</v>
      </c>
      <c r="B4305">
        <v>-9.7615135398999993</v>
      </c>
    </row>
    <row r="4306" spans="1:2">
      <c r="A4306" s="1">
        <f>-10.5051924442</f>
        <v>-10.5051924442</v>
      </c>
      <c r="B4306">
        <v>-5.3048276517000001</v>
      </c>
    </row>
    <row r="4307" spans="1:2">
      <c r="A4307" s="1">
        <v>2.5620577176000001</v>
      </c>
      <c r="B4307">
        <v>-10.2976821041</v>
      </c>
    </row>
    <row r="4308" spans="1:2">
      <c r="A4308" s="1">
        <v>2.7316508782</v>
      </c>
      <c r="B4308">
        <v>-7.7980424334</v>
      </c>
    </row>
    <row r="4309" spans="1:2">
      <c r="A4309" s="1">
        <v>3.1212286616</v>
      </c>
      <c r="B4309">
        <v>3.8488939850000001</v>
      </c>
    </row>
    <row r="4310" spans="1:2">
      <c r="A4310" s="1">
        <f>-10.1835948979</f>
        <v>-10.183594897900001</v>
      </c>
      <c r="B4310">
        <v>-5.1733144516999996</v>
      </c>
    </row>
    <row r="4311" spans="1:2">
      <c r="A4311" s="1">
        <f>-12.1333746053</f>
        <v>-12.1333746053</v>
      </c>
      <c r="B4311">
        <v>-3.4864526299</v>
      </c>
    </row>
    <row r="4312" spans="1:2">
      <c r="A4312" s="1">
        <v>2.3204357195999998</v>
      </c>
      <c r="B4312">
        <v>3.8709543955000001</v>
      </c>
    </row>
    <row r="4313" spans="1:2">
      <c r="A4313" s="1">
        <f>-10.9152998255</f>
        <v>-10.9152998255</v>
      </c>
      <c r="B4313">
        <v>-3.1642062958000001</v>
      </c>
    </row>
    <row r="4314" spans="1:2">
      <c r="A4314" s="1">
        <v>4.2524248691000004</v>
      </c>
      <c r="B4314">
        <v>1.8775520051000001</v>
      </c>
    </row>
    <row r="4315" spans="1:2">
      <c r="A4315" s="1">
        <v>4.0442128074000001</v>
      </c>
      <c r="B4315">
        <v>2.0285923426000001</v>
      </c>
    </row>
    <row r="4316" spans="1:2">
      <c r="A4316" s="1">
        <f>-10.2258274677</f>
        <v>-10.2258274677</v>
      </c>
      <c r="B4316">
        <v>-5.856935011</v>
      </c>
    </row>
    <row r="4317" spans="1:2">
      <c r="A4317" s="1">
        <v>3.3268607657999998</v>
      </c>
      <c r="B4317">
        <v>1.9437046145000001</v>
      </c>
    </row>
    <row r="4318" spans="1:2">
      <c r="A4318" s="1">
        <v>2.9570751961999999</v>
      </c>
      <c r="B4318">
        <v>4.7222158825999996</v>
      </c>
    </row>
    <row r="4319" spans="1:2">
      <c r="A4319" s="1">
        <v>2.5383294597999999</v>
      </c>
      <c r="B4319">
        <v>-8.6308054980000009</v>
      </c>
    </row>
    <row r="4320" spans="1:2">
      <c r="A4320" s="1">
        <v>1.0053918119</v>
      </c>
      <c r="B4320">
        <v>-8.8752708878999993</v>
      </c>
    </row>
    <row r="4321" spans="1:2">
      <c r="A4321" s="1">
        <v>1.8448574399</v>
      </c>
      <c r="B4321">
        <v>3.0828264027999999</v>
      </c>
    </row>
    <row r="4322" spans="1:2">
      <c r="A4322" s="1">
        <f>-10.9590251695</f>
        <v>-10.9590251695</v>
      </c>
      <c r="B4322">
        <v>-5.2605074799000002</v>
      </c>
    </row>
    <row r="4323" spans="1:2">
      <c r="A4323" s="1">
        <f>-11.1814515738</f>
        <v>-11.1814515738</v>
      </c>
      <c r="B4323">
        <v>-5.1696016074999998</v>
      </c>
    </row>
    <row r="4324" spans="1:2">
      <c r="A4324" s="1">
        <f>-8.9801116668</f>
        <v>-8.9801116667999992</v>
      </c>
      <c r="B4324">
        <v>-4.3756507553999997</v>
      </c>
    </row>
    <row r="4325" spans="1:2">
      <c r="A4325" s="1">
        <f>-11.817118114</f>
        <v>-11.817118113999999</v>
      </c>
      <c r="B4325">
        <v>-4.4664752558999998</v>
      </c>
    </row>
    <row r="4326" spans="1:2">
      <c r="A4326" s="1">
        <v>4.2364440348999999</v>
      </c>
      <c r="B4326">
        <v>2.3551079403999999</v>
      </c>
    </row>
    <row r="4327" spans="1:2">
      <c r="A4327" s="1">
        <v>3.1481004705000002</v>
      </c>
      <c r="B4327">
        <v>2.5492253569000001</v>
      </c>
    </row>
    <row r="4328" spans="1:2">
      <c r="A4328" s="1">
        <f>-11.3700885608</f>
        <v>-11.370088560799999</v>
      </c>
      <c r="B4328">
        <v>-4.1772553252</v>
      </c>
    </row>
    <row r="4329" spans="1:2">
      <c r="A4329" s="1">
        <f>-10.3731789429</f>
        <v>-10.373178942899999</v>
      </c>
      <c r="B4329">
        <v>-4.9460168068000003</v>
      </c>
    </row>
    <row r="4330" spans="1:2">
      <c r="A4330" s="1">
        <v>1.2872820467999999</v>
      </c>
      <c r="B4330">
        <v>-11.1610098965</v>
      </c>
    </row>
    <row r="4331" spans="1:2">
      <c r="A4331" s="1">
        <f>-10.1987228957</f>
        <v>-10.1987228957</v>
      </c>
      <c r="B4331">
        <v>-5.7153082044000003</v>
      </c>
    </row>
    <row r="4332" spans="1:2">
      <c r="A4332" s="1">
        <f>-9.2565344631</f>
        <v>-9.2565344630999995</v>
      </c>
      <c r="B4332">
        <v>-5.9074183080999996</v>
      </c>
    </row>
    <row r="4333" spans="1:2">
      <c r="A4333" s="1">
        <v>2.7634923250000001</v>
      </c>
      <c r="B4333">
        <v>4.1548636190000003</v>
      </c>
    </row>
    <row r="4334" spans="1:2">
      <c r="A4334" s="1">
        <v>1.3308207976999999</v>
      </c>
      <c r="B4334">
        <v>-9.1923078227000001</v>
      </c>
    </row>
    <row r="4335" spans="1:2">
      <c r="A4335" s="1">
        <v>3.0681839603999999</v>
      </c>
      <c r="B4335">
        <v>-11.1476187406</v>
      </c>
    </row>
    <row r="4336" spans="1:2">
      <c r="A4336" s="1">
        <f>-10.8230690053</f>
        <v>-10.823069005300001</v>
      </c>
      <c r="B4336">
        <v>-5.4931808193</v>
      </c>
    </row>
    <row r="4337" spans="1:2">
      <c r="A4337" s="1">
        <f>-9.0765606804</f>
        <v>-9.0765606804000001</v>
      </c>
      <c r="B4337">
        <v>-6.0511179919</v>
      </c>
    </row>
    <row r="4338" spans="1:2">
      <c r="A4338" s="1">
        <v>2.3697477386000001</v>
      </c>
      <c r="B4338">
        <v>-9.9942622033999999</v>
      </c>
    </row>
    <row r="4339" spans="1:2">
      <c r="A4339" s="1">
        <v>4.9248716357999998</v>
      </c>
      <c r="B4339">
        <v>-9.4877154028999993</v>
      </c>
    </row>
    <row r="4340" spans="1:2">
      <c r="A4340" s="1">
        <f>-9.8318997648</f>
        <v>-9.8318997647999993</v>
      </c>
      <c r="B4340">
        <v>-4.6929344253999998</v>
      </c>
    </row>
    <row r="4341" spans="1:2">
      <c r="A4341" s="1">
        <v>3.1428040083000002</v>
      </c>
      <c r="B4341">
        <v>-10.4073228471</v>
      </c>
    </row>
    <row r="4342" spans="1:2">
      <c r="A4342" s="1">
        <f>-9.9914792951</f>
        <v>-9.9914792950999995</v>
      </c>
      <c r="B4342">
        <v>-4.6715935841</v>
      </c>
    </row>
    <row r="4343" spans="1:2">
      <c r="A4343" s="1">
        <v>5.3646060106000002</v>
      </c>
      <c r="B4343">
        <v>2.0344587801</v>
      </c>
    </row>
    <row r="4344" spans="1:2">
      <c r="A4344" s="1">
        <f>-11.4788792177</f>
        <v>-11.478879217699999</v>
      </c>
      <c r="B4344">
        <v>-4.5687675585000003</v>
      </c>
    </row>
    <row r="4345" spans="1:2">
      <c r="A4345" s="1">
        <v>2.8959414284</v>
      </c>
      <c r="B4345">
        <v>-10.774007173299999</v>
      </c>
    </row>
    <row r="4346" spans="1:2">
      <c r="A4346" s="1">
        <v>3.6912728195</v>
      </c>
      <c r="B4346">
        <v>4.7187878865000004</v>
      </c>
    </row>
    <row r="4347" spans="1:2">
      <c r="A4347" s="1">
        <v>3.0547169004999999</v>
      </c>
      <c r="B4347">
        <v>1.0734342712</v>
      </c>
    </row>
    <row r="4348" spans="1:2">
      <c r="A4348" s="1">
        <f>-8.5521119068</f>
        <v>-8.5521119068000004</v>
      </c>
      <c r="B4348">
        <v>-5.6956119150999998</v>
      </c>
    </row>
    <row r="4349" spans="1:2">
      <c r="A4349" s="1">
        <f>-10.1060138956</f>
        <v>-10.1060138956</v>
      </c>
      <c r="B4349">
        <v>-5.7572265675000001</v>
      </c>
    </row>
    <row r="4350" spans="1:2">
      <c r="A4350" s="1">
        <v>2.4860835570000002</v>
      </c>
      <c r="B4350">
        <v>-9.3721930431999994</v>
      </c>
    </row>
    <row r="4351" spans="1:2">
      <c r="A4351" s="1">
        <v>2.4381392398999999</v>
      </c>
      <c r="B4351">
        <v>-9.7240394906999992</v>
      </c>
    </row>
    <row r="4352" spans="1:2">
      <c r="A4352" s="1">
        <v>2.9949914413999998</v>
      </c>
      <c r="B4352">
        <v>-9.5426589110000002</v>
      </c>
    </row>
    <row r="4353" spans="1:2">
      <c r="A4353" s="1">
        <v>3.6411229672999998</v>
      </c>
      <c r="B4353">
        <v>-9.4559819375000007</v>
      </c>
    </row>
    <row r="4354" spans="1:2">
      <c r="A4354" s="1">
        <f>-11.4196308855</f>
        <v>-11.4196308855</v>
      </c>
      <c r="B4354">
        <v>-5.2464368165000002</v>
      </c>
    </row>
    <row r="4355" spans="1:2">
      <c r="A4355" s="1">
        <v>3.4649782448000002</v>
      </c>
      <c r="B4355">
        <v>-9.3319610321000006</v>
      </c>
    </row>
    <row r="4356" spans="1:2">
      <c r="A4356" s="1">
        <f>-11.4167642192</f>
        <v>-11.416764219199999</v>
      </c>
      <c r="B4356">
        <v>-6.4439099394000001</v>
      </c>
    </row>
    <row r="4357" spans="1:2">
      <c r="A4357" s="1">
        <v>1.7628354116</v>
      </c>
      <c r="B4357">
        <v>-10.344192937900001</v>
      </c>
    </row>
    <row r="4358" spans="1:2">
      <c r="A4358" s="1">
        <v>3.0075547347999998</v>
      </c>
      <c r="B4358">
        <v>1.6626387058000001</v>
      </c>
    </row>
    <row r="4359" spans="1:2">
      <c r="A4359" s="1">
        <v>4.1297566911999999</v>
      </c>
      <c r="B4359">
        <v>3.6536285498000001</v>
      </c>
    </row>
    <row r="4360" spans="1:2">
      <c r="A4360" s="1">
        <f>-11.4107373417</f>
        <v>-11.410737341700001</v>
      </c>
      <c r="B4360">
        <v>-3.9875709580000001</v>
      </c>
    </row>
    <row r="4361" spans="1:2">
      <c r="A4361" s="1">
        <f>-9.4058229255</f>
        <v>-9.4058229255000008</v>
      </c>
      <c r="B4361">
        <v>-4.9111364314000001</v>
      </c>
    </row>
    <row r="4362" spans="1:2">
      <c r="A4362" s="1">
        <v>1.7849055689</v>
      </c>
      <c r="B4362">
        <v>1.9732934520000001</v>
      </c>
    </row>
    <row r="4363" spans="1:2">
      <c r="A4363" s="1">
        <f>-11.6252075186</f>
        <v>-11.6252075186</v>
      </c>
      <c r="B4363">
        <v>-4.9352410130999997</v>
      </c>
    </row>
    <row r="4364" spans="1:2">
      <c r="A4364" s="1">
        <v>0.54200756900000002</v>
      </c>
      <c r="B4364">
        <v>-9.5311858465999997</v>
      </c>
    </row>
    <row r="4365" spans="1:2">
      <c r="A4365" s="1">
        <v>3.3868684528999999</v>
      </c>
      <c r="B4365">
        <v>4.3042652408000004</v>
      </c>
    </row>
    <row r="4366" spans="1:2">
      <c r="A4366" s="1">
        <v>2.5507347022000002</v>
      </c>
      <c r="B4366">
        <v>-10.1155902453</v>
      </c>
    </row>
    <row r="4367" spans="1:2">
      <c r="A4367" s="1">
        <f>-9.8768950897</f>
        <v>-9.8768950896999996</v>
      </c>
      <c r="B4367">
        <v>-4.3522195137999997</v>
      </c>
    </row>
    <row r="4368" spans="1:2">
      <c r="A4368" s="1">
        <v>2.4194973788</v>
      </c>
      <c r="B4368">
        <v>-9.3304368804000006</v>
      </c>
    </row>
    <row r="4369" spans="1:2">
      <c r="A4369" s="1">
        <v>3.8463093895</v>
      </c>
      <c r="B4369">
        <v>3.5831175995</v>
      </c>
    </row>
    <row r="4370" spans="1:2">
      <c r="A4370" s="1">
        <v>4.2445506389999998</v>
      </c>
      <c r="B4370">
        <v>2.5398864408000001</v>
      </c>
    </row>
    <row r="4371" spans="1:2">
      <c r="A4371" s="1">
        <f>-10.6329089098</f>
        <v>-10.632908909799999</v>
      </c>
      <c r="B4371">
        <v>-5.6729858441000003</v>
      </c>
    </row>
    <row r="4372" spans="1:2">
      <c r="A4372" s="1">
        <v>3.0531728739999999</v>
      </c>
      <c r="B4372">
        <v>-8.8316985392999996</v>
      </c>
    </row>
    <row r="4373" spans="1:2">
      <c r="A4373" s="1">
        <v>2.3538082179000002</v>
      </c>
      <c r="B4373">
        <v>-8.9899142114000004</v>
      </c>
    </row>
    <row r="4374" spans="1:2">
      <c r="A4374" s="1">
        <v>2.3380398104000002</v>
      </c>
      <c r="B4374">
        <v>-9.8751109091</v>
      </c>
    </row>
    <row r="4375" spans="1:2">
      <c r="A4375" s="1">
        <v>2.0697613589000001</v>
      </c>
      <c r="B4375">
        <v>3.8344343554</v>
      </c>
    </row>
    <row r="4376" spans="1:2">
      <c r="A4376" s="1">
        <v>1.3017999862</v>
      </c>
      <c r="B4376">
        <v>-9.4533763609000001</v>
      </c>
    </row>
    <row r="4377" spans="1:2">
      <c r="A4377" s="1">
        <v>3.3334659714999999</v>
      </c>
      <c r="B4377">
        <v>3.8912151079999999</v>
      </c>
    </row>
    <row r="4378" spans="1:2">
      <c r="A4378" s="1">
        <v>1.4127950473999999</v>
      </c>
      <c r="B4378">
        <v>1.7423870401999999</v>
      </c>
    </row>
    <row r="4379" spans="1:2">
      <c r="A4379" s="1">
        <v>2.6113853231999999</v>
      </c>
      <c r="B4379">
        <v>-10.345838086500001</v>
      </c>
    </row>
    <row r="4380" spans="1:2">
      <c r="A4380" s="1">
        <f>-9.100346858</f>
        <v>-9.100346858</v>
      </c>
      <c r="B4380">
        <v>-4.4518343732999996</v>
      </c>
    </row>
    <row r="4381" spans="1:2">
      <c r="A4381" s="1">
        <f>-9.8284080375</f>
        <v>-9.8284080374999991</v>
      </c>
      <c r="B4381">
        <v>-4.252240113</v>
      </c>
    </row>
    <row r="4382" spans="1:2">
      <c r="A4382" s="1">
        <v>2.3575741434999999</v>
      </c>
      <c r="B4382">
        <v>2.9555514179000002</v>
      </c>
    </row>
    <row r="4383" spans="1:2">
      <c r="A4383" s="1">
        <v>2.3866097024999999</v>
      </c>
      <c r="B4383">
        <v>-10.3108494217</v>
      </c>
    </row>
    <row r="4384" spans="1:2">
      <c r="A4384" s="1">
        <v>1.9787836617000001</v>
      </c>
      <c r="B4384">
        <v>-9.5609109770000007</v>
      </c>
    </row>
    <row r="4385" spans="1:2">
      <c r="A4385" s="1">
        <f>-8.9220436949</f>
        <v>-8.9220436948999993</v>
      </c>
      <c r="B4385">
        <v>-3.1475803205999999</v>
      </c>
    </row>
    <row r="4386" spans="1:2">
      <c r="A4386" s="1">
        <f>-11.913506359</f>
        <v>-11.913506358999999</v>
      </c>
      <c r="B4386">
        <v>-4.7559437746000004</v>
      </c>
    </row>
    <row r="4387" spans="1:2">
      <c r="A4387" s="1">
        <v>3.4036913106000002</v>
      </c>
      <c r="B4387">
        <v>4.5436804566999998</v>
      </c>
    </row>
    <row r="4388" spans="1:2">
      <c r="A4388" s="1">
        <v>3.2767124570999999</v>
      </c>
      <c r="B4388">
        <v>-8.3317603248999994</v>
      </c>
    </row>
    <row r="4389" spans="1:2">
      <c r="A4389" s="1">
        <v>4.3127647517999996</v>
      </c>
      <c r="B4389">
        <v>-9.5341863264000004</v>
      </c>
    </row>
    <row r="4390" spans="1:2">
      <c r="A4390" s="1">
        <v>3.6955664086</v>
      </c>
      <c r="B4390">
        <v>3.6890342820000002</v>
      </c>
    </row>
    <row r="4391" spans="1:2">
      <c r="A4391" s="1">
        <v>3.7906454823</v>
      </c>
      <c r="B4391">
        <v>-9.5957782145999992</v>
      </c>
    </row>
    <row r="4392" spans="1:2">
      <c r="A4392" s="1">
        <v>5.0484009618999997</v>
      </c>
      <c r="B4392">
        <v>3.6445673392</v>
      </c>
    </row>
    <row r="4393" spans="1:2">
      <c r="A4393" s="1">
        <v>4.4449790379999996</v>
      </c>
      <c r="B4393">
        <v>2.7011019480999998</v>
      </c>
    </row>
    <row r="4394" spans="1:2">
      <c r="A4394" s="1">
        <v>2.2129142203000001</v>
      </c>
      <c r="B4394">
        <v>-9.5709922678999995</v>
      </c>
    </row>
    <row r="4395" spans="1:2">
      <c r="A4395" s="1">
        <v>4.8216079004000001</v>
      </c>
      <c r="B4395">
        <v>1.8509394300999999</v>
      </c>
    </row>
    <row r="4396" spans="1:2">
      <c r="A4396" s="1">
        <v>2.1882097514000001</v>
      </c>
      <c r="B4396">
        <v>4.4382196697999996</v>
      </c>
    </row>
    <row r="4397" spans="1:2">
      <c r="A4397" s="1">
        <v>3.9696501836999998</v>
      </c>
      <c r="B4397">
        <v>-9.2234109135000004</v>
      </c>
    </row>
    <row r="4398" spans="1:2">
      <c r="A4398" s="1">
        <f>-10.7255290805</f>
        <v>-10.725529080499999</v>
      </c>
      <c r="B4398">
        <v>-5.4410742026000003</v>
      </c>
    </row>
    <row r="4399" spans="1:2">
      <c r="A4399" s="1">
        <f>-11.4541847924</f>
        <v>-11.4541847924</v>
      </c>
      <c r="B4399">
        <v>-6.6603683894000003</v>
      </c>
    </row>
    <row r="4400" spans="1:2">
      <c r="A4400" s="1">
        <v>4.4673246442999996</v>
      </c>
      <c r="B4400">
        <v>3.2692327173</v>
      </c>
    </row>
    <row r="4401" spans="1:2">
      <c r="A4401" s="1">
        <f>-9.7225583925</f>
        <v>-9.7225583924999999</v>
      </c>
      <c r="B4401">
        <v>-5.5258661142000003</v>
      </c>
    </row>
    <row r="4402" spans="1:2">
      <c r="A4402" s="1">
        <v>2.2019086520000002</v>
      </c>
      <c r="B4402">
        <v>-8.6841776832999997</v>
      </c>
    </row>
    <row r="4403" spans="1:2">
      <c r="A4403" s="1">
        <v>4.1543893373999996</v>
      </c>
      <c r="B4403">
        <v>2.9931003405999999</v>
      </c>
    </row>
    <row r="4404" spans="1:2">
      <c r="A4404" s="1">
        <v>2.8548131719000001</v>
      </c>
      <c r="B4404">
        <v>-8.8513924015000001</v>
      </c>
    </row>
    <row r="4405" spans="1:2">
      <c r="A4405" s="1">
        <v>2.3885200590000002</v>
      </c>
      <c r="B4405">
        <v>4.5967903225000004</v>
      </c>
    </row>
    <row r="4406" spans="1:2">
      <c r="A4406" s="1">
        <f>-9.0372438294</f>
        <v>-9.0372438293999995</v>
      </c>
      <c r="B4406">
        <v>-5.1094940483000002</v>
      </c>
    </row>
    <row r="4407" spans="1:2">
      <c r="A4407" s="1">
        <v>3.2880282118999999</v>
      </c>
      <c r="B4407">
        <v>3.6652507617999999</v>
      </c>
    </row>
    <row r="4408" spans="1:2">
      <c r="A4408" s="1">
        <v>2.6136317457999998</v>
      </c>
      <c r="B4408">
        <v>-9.4732338501999998</v>
      </c>
    </row>
    <row r="4409" spans="1:2">
      <c r="A4409" s="1">
        <f>-10.3670444269</f>
        <v>-10.3670444269</v>
      </c>
      <c r="B4409">
        <v>-2.6157222415999999</v>
      </c>
    </row>
    <row r="4410" spans="1:2">
      <c r="A4410" s="1">
        <v>3.2961710202000001</v>
      </c>
      <c r="B4410">
        <v>-9.6995793817999996</v>
      </c>
    </row>
    <row r="4411" spans="1:2">
      <c r="A4411" s="1">
        <f>-10.2746112861</f>
        <v>-10.274611286100001</v>
      </c>
      <c r="B4411">
        <v>-5.1245566836999998</v>
      </c>
    </row>
    <row r="4412" spans="1:2">
      <c r="A4412" s="1">
        <v>3.2765677071999999</v>
      </c>
      <c r="B4412">
        <v>-8.2469583716999999</v>
      </c>
    </row>
    <row r="4413" spans="1:2">
      <c r="A4413" s="1">
        <f>-9.6259511761</f>
        <v>-9.6259511760999992</v>
      </c>
      <c r="B4413">
        <v>-6.1362880355999998</v>
      </c>
    </row>
    <row r="4414" spans="1:2">
      <c r="A4414" s="1">
        <v>3.7528681407</v>
      </c>
      <c r="B4414">
        <v>3.6604384972999999</v>
      </c>
    </row>
    <row r="4415" spans="1:2">
      <c r="A4415" s="1">
        <v>1.437488828</v>
      </c>
      <c r="B4415">
        <v>-7.9501864171000003</v>
      </c>
    </row>
    <row r="4416" spans="1:2">
      <c r="A4416" s="1">
        <v>3.2691637024000002</v>
      </c>
      <c r="B4416">
        <v>3.2015026047999999</v>
      </c>
    </row>
    <row r="4417" spans="1:2">
      <c r="A4417" s="1">
        <v>2.3567385026999998</v>
      </c>
      <c r="B4417">
        <v>2.5373557742999999</v>
      </c>
    </row>
    <row r="4418" spans="1:2">
      <c r="A4418" s="1">
        <v>4.7594289672999999</v>
      </c>
      <c r="B4418">
        <v>3.2438498533</v>
      </c>
    </row>
    <row r="4419" spans="1:2">
      <c r="A4419" s="1">
        <v>2.7452839925000001</v>
      </c>
      <c r="B4419">
        <v>-8.8995932558999993</v>
      </c>
    </row>
    <row r="4420" spans="1:2">
      <c r="A4420" s="1">
        <v>2.8893873151</v>
      </c>
      <c r="B4420">
        <v>-9.6261477823000003</v>
      </c>
    </row>
    <row r="4421" spans="1:2">
      <c r="A4421" s="1">
        <v>3.3730274404</v>
      </c>
      <c r="B4421">
        <v>4.0328621921999996</v>
      </c>
    </row>
    <row r="4422" spans="1:2">
      <c r="A4422" s="1">
        <v>1.5083998196999999</v>
      </c>
      <c r="B4422">
        <v>-10.034710799000001</v>
      </c>
    </row>
    <row r="4423" spans="1:2">
      <c r="A4423" s="1">
        <v>3.9938252751999999</v>
      </c>
      <c r="B4423">
        <v>1.5969615739</v>
      </c>
    </row>
    <row r="4424" spans="1:2">
      <c r="A4424" s="1">
        <v>4.4658260255000002</v>
      </c>
      <c r="B4424">
        <v>3.4405548375000001</v>
      </c>
    </row>
    <row r="4425" spans="1:2">
      <c r="A4425" s="1">
        <f>-9.3705169896</f>
        <v>-9.3705169896000005</v>
      </c>
      <c r="B4425">
        <v>-4.1052641755000003</v>
      </c>
    </row>
    <row r="4426" spans="1:2">
      <c r="A4426" s="1">
        <v>2.9281167661</v>
      </c>
      <c r="B4426">
        <v>-10.6947452645</v>
      </c>
    </row>
    <row r="4427" spans="1:2">
      <c r="A4427" s="1">
        <v>2.5226669142999998</v>
      </c>
      <c r="B4427">
        <v>-10.932246045699999</v>
      </c>
    </row>
    <row r="4428" spans="1:2">
      <c r="A4428" s="1">
        <v>2.6541955669999999</v>
      </c>
      <c r="B4428">
        <v>-10.723658954699999</v>
      </c>
    </row>
    <row r="4429" spans="1:2">
      <c r="A4429" s="1">
        <v>4.2657252115000004</v>
      </c>
      <c r="B4429">
        <v>0.67013972359999996</v>
      </c>
    </row>
    <row r="4430" spans="1:2">
      <c r="A4430" s="1">
        <f>-9.8433770564</f>
        <v>-9.8433770563999996</v>
      </c>
      <c r="B4430">
        <v>-4.0578935373</v>
      </c>
    </row>
    <row r="4431" spans="1:2">
      <c r="A4431" s="1">
        <v>1.4064740687999999</v>
      </c>
      <c r="B4431">
        <v>-9.7586980804000003</v>
      </c>
    </row>
    <row r="4432" spans="1:2">
      <c r="A4432" s="1">
        <f>-10.4935710547</f>
        <v>-10.4935710547</v>
      </c>
      <c r="B4432">
        <v>-5.5730500695999998</v>
      </c>
    </row>
    <row r="4433" spans="1:2">
      <c r="A4433" s="1">
        <f>-10.6113776557</f>
        <v>-10.6113776557</v>
      </c>
      <c r="B4433">
        <v>-5.7212021780000004</v>
      </c>
    </row>
    <row r="4434" spans="1:2">
      <c r="A4434" s="1">
        <v>3.0321839316000001</v>
      </c>
      <c r="B4434">
        <v>0.76433831870000002</v>
      </c>
    </row>
    <row r="4435" spans="1:2">
      <c r="A4435" s="1">
        <v>2.2009962862000001</v>
      </c>
      <c r="B4435">
        <v>-9.0760451600999996</v>
      </c>
    </row>
    <row r="4436" spans="1:2">
      <c r="A4436" s="1">
        <v>2.2702009858999999</v>
      </c>
      <c r="B4436">
        <v>-7.6646831456999998</v>
      </c>
    </row>
    <row r="4437" spans="1:2">
      <c r="A4437" s="1">
        <v>2.0570363528</v>
      </c>
      <c r="B4437">
        <v>-9.2826637043000009</v>
      </c>
    </row>
    <row r="4438" spans="1:2">
      <c r="A4438" s="1">
        <v>6.2808685960000004</v>
      </c>
      <c r="B4438">
        <v>5.3648333275000004</v>
      </c>
    </row>
    <row r="4439" spans="1:2">
      <c r="A4439" s="1">
        <v>2.3992818831</v>
      </c>
      <c r="B4439">
        <v>-7.8765995406</v>
      </c>
    </row>
    <row r="4440" spans="1:2">
      <c r="A4440" s="1">
        <f>-11.3854529146</f>
        <v>-11.3854529146</v>
      </c>
      <c r="B4440">
        <v>-5.6585127285999999</v>
      </c>
    </row>
    <row r="4441" spans="1:2">
      <c r="A4441" s="1">
        <f>-9.4679197694</f>
        <v>-9.4679197693999999</v>
      </c>
      <c r="B4441">
        <v>-3.9148337268</v>
      </c>
    </row>
    <row r="4442" spans="1:2">
      <c r="A4442" s="1">
        <f>-10.3259922627</f>
        <v>-10.3259922627</v>
      </c>
      <c r="B4442">
        <v>-4.1612437858</v>
      </c>
    </row>
    <row r="4443" spans="1:2">
      <c r="A4443" s="1">
        <v>5.8201824787999996</v>
      </c>
      <c r="B4443">
        <v>4.4680088786000001</v>
      </c>
    </row>
    <row r="4444" spans="1:2">
      <c r="A4444" s="1">
        <v>2.0485252987</v>
      </c>
      <c r="B4444">
        <v>-9.5730445733000007</v>
      </c>
    </row>
    <row r="4445" spans="1:2">
      <c r="A4445" s="1">
        <v>2.5232950536000001</v>
      </c>
      <c r="B4445">
        <v>2.7474374165</v>
      </c>
    </row>
    <row r="4446" spans="1:2">
      <c r="A4446" s="1">
        <v>0.81116940339999999</v>
      </c>
      <c r="B4446">
        <v>-9.3834627140000002</v>
      </c>
    </row>
    <row r="4447" spans="1:2">
      <c r="A4447" s="1">
        <v>1.0170742406</v>
      </c>
      <c r="B4447">
        <v>-10.4527938168</v>
      </c>
    </row>
    <row r="4448" spans="1:2">
      <c r="A4448" s="1">
        <v>4.1683213265000001</v>
      </c>
      <c r="B4448">
        <v>2.9267636975000002</v>
      </c>
    </row>
    <row r="4449" spans="1:2">
      <c r="A4449" s="1">
        <v>4.6716981174000001</v>
      </c>
      <c r="B4449">
        <v>1.78547521</v>
      </c>
    </row>
    <row r="4450" spans="1:2">
      <c r="A4450" s="1">
        <v>4.5383864260999998</v>
      </c>
      <c r="B4450">
        <v>4.7897131577999996</v>
      </c>
    </row>
    <row r="4451" spans="1:2">
      <c r="A4451" s="1">
        <v>3.7761448118000001</v>
      </c>
      <c r="B4451">
        <v>-8.3573488664000006</v>
      </c>
    </row>
    <row r="4452" spans="1:2">
      <c r="A4452" s="1">
        <f>-9.5707613388</f>
        <v>-9.5707613388000006</v>
      </c>
      <c r="B4452">
        <v>-5.3205331199000003</v>
      </c>
    </row>
    <row r="4453" spans="1:2">
      <c r="A4453" s="1">
        <f>-10.2364508672</f>
        <v>-10.2364508672</v>
      </c>
      <c r="B4453">
        <v>-5.6736777037000001</v>
      </c>
    </row>
    <row r="4454" spans="1:2">
      <c r="A4454" s="1">
        <v>5.6474262986000001</v>
      </c>
      <c r="B4454">
        <v>2.0370975895000001</v>
      </c>
    </row>
    <row r="4455" spans="1:2">
      <c r="A4455" s="1">
        <f>-10.0400358838</f>
        <v>-10.0400358838</v>
      </c>
      <c r="B4455">
        <v>-5.5944840487</v>
      </c>
    </row>
    <row r="4456" spans="1:2">
      <c r="A4456" s="1">
        <v>0.63109809839999997</v>
      </c>
      <c r="B4456">
        <v>-9.1831778993000004</v>
      </c>
    </row>
    <row r="4457" spans="1:2">
      <c r="A4457" s="1">
        <v>4.6429986189000001</v>
      </c>
      <c r="B4457">
        <v>-9.4011924001999994</v>
      </c>
    </row>
    <row r="4458" spans="1:2">
      <c r="A4458" s="1">
        <f>-11.3816868066</f>
        <v>-11.381686806599999</v>
      </c>
      <c r="B4458">
        <v>-4.4435909274999998</v>
      </c>
    </row>
    <row r="4459" spans="1:2">
      <c r="A4459" s="1">
        <f>-11.6311596819</f>
        <v>-11.6311596819</v>
      </c>
      <c r="B4459">
        <v>-4.3250346017999997</v>
      </c>
    </row>
    <row r="4460" spans="1:2">
      <c r="A4460" s="1">
        <f>-10.8026397028</f>
        <v>-10.802639702800001</v>
      </c>
      <c r="B4460">
        <v>-6.5138642933000002</v>
      </c>
    </row>
    <row r="4461" spans="1:2">
      <c r="A4461" s="1">
        <v>4.5337172933999996</v>
      </c>
      <c r="B4461">
        <v>1.0946724696000001</v>
      </c>
    </row>
    <row r="4462" spans="1:2">
      <c r="A4462" s="1">
        <v>3.2409750204000001</v>
      </c>
      <c r="B4462">
        <v>-8.8712329927999996</v>
      </c>
    </row>
    <row r="4463" spans="1:2">
      <c r="A4463" s="1">
        <v>2.9162569815000001</v>
      </c>
      <c r="B4463">
        <v>-7.4852508684999997</v>
      </c>
    </row>
    <row r="4464" spans="1:2">
      <c r="A4464" s="1">
        <f>-10.7458138278</f>
        <v>-10.745813827799999</v>
      </c>
      <c r="B4464">
        <v>-4.7987273101000003</v>
      </c>
    </row>
    <row r="4465" spans="1:2">
      <c r="A4465" s="1">
        <v>3.7072429090000001</v>
      </c>
      <c r="B4465">
        <v>3.5233215321000002</v>
      </c>
    </row>
    <row r="4466" spans="1:2">
      <c r="A4466" s="1">
        <v>4.1459783923</v>
      </c>
      <c r="B4466">
        <v>2.9798925281000002</v>
      </c>
    </row>
    <row r="4467" spans="1:2">
      <c r="A4467" s="1">
        <f>-11.7262991514</f>
        <v>-11.726299151399999</v>
      </c>
      <c r="B4467">
        <v>-5.1527307793999997</v>
      </c>
    </row>
    <row r="4468" spans="1:2">
      <c r="A4468" s="1">
        <v>2.2023021204000002</v>
      </c>
      <c r="B4468">
        <v>-7.8542756986000004</v>
      </c>
    </row>
    <row r="4469" spans="1:2">
      <c r="A4469" s="1">
        <v>4.7243112598000003</v>
      </c>
      <c r="B4469">
        <v>3.0757560789</v>
      </c>
    </row>
    <row r="4470" spans="1:2">
      <c r="A4470" s="1">
        <v>0.18601494630000001</v>
      </c>
      <c r="B4470">
        <v>-10.535603225099999</v>
      </c>
    </row>
    <row r="4471" spans="1:2">
      <c r="A4471" s="1">
        <f>-10.1753406846</f>
        <v>-10.1753406846</v>
      </c>
      <c r="B4471">
        <v>-4.9455937961999998</v>
      </c>
    </row>
    <row r="4472" spans="1:2">
      <c r="A4472" s="1">
        <v>1.9051346672</v>
      </c>
      <c r="B4472">
        <v>-8.5961051140000002</v>
      </c>
    </row>
    <row r="4473" spans="1:2">
      <c r="A4473" s="1">
        <v>4.2398660609999999</v>
      </c>
      <c r="B4473">
        <v>2.4711264636000001</v>
      </c>
    </row>
    <row r="4474" spans="1:2">
      <c r="A4474" s="1">
        <f>-10.7438490765</f>
        <v>-10.7438490765</v>
      </c>
      <c r="B4474">
        <v>-6.6795690902000002</v>
      </c>
    </row>
    <row r="4475" spans="1:2">
      <c r="A4475" s="1">
        <v>1.3702757642000001</v>
      </c>
      <c r="B4475">
        <v>1.6346931738999999</v>
      </c>
    </row>
    <row r="4476" spans="1:2">
      <c r="A4476" s="1">
        <v>3.5059215246000002</v>
      </c>
      <c r="B4476">
        <v>1.5573467185000001</v>
      </c>
    </row>
    <row r="4477" spans="1:2">
      <c r="A4477" s="1">
        <v>3.7370982071999999</v>
      </c>
      <c r="B4477">
        <v>-9.3590275068000004</v>
      </c>
    </row>
    <row r="4478" spans="1:2">
      <c r="A4478" s="1">
        <f>-10.5669495405</f>
        <v>-10.5669495405</v>
      </c>
      <c r="B4478">
        <v>-4.3687466194000004</v>
      </c>
    </row>
    <row r="4479" spans="1:2">
      <c r="A4479" s="1">
        <v>0.69791850040000003</v>
      </c>
      <c r="B4479">
        <v>-8.6527167388000006</v>
      </c>
    </row>
    <row r="4480" spans="1:2">
      <c r="A4480" s="1">
        <v>2.1812898710000002</v>
      </c>
      <c r="B4480">
        <v>-10.621394631599999</v>
      </c>
    </row>
    <row r="4481" spans="1:2">
      <c r="A4481" s="1">
        <v>1.3827658679999999</v>
      </c>
      <c r="B4481">
        <v>-9.4768491503999996</v>
      </c>
    </row>
    <row r="4482" spans="1:2">
      <c r="A4482" s="1">
        <v>2.9247900189</v>
      </c>
      <c r="B4482">
        <v>0.98576930409999997</v>
      </c>
    </row>
    <row r="4483" spans="1:2">
      <c r="A4483" s="1">
        <v>2.1022208404999998</v>
      </c>
      <c r="B4483">
        <v>-9.9988646487999997</v>
      </c>
    </row>
    <row r="4484" spans="1:2">
      <c r="A4484" s="1">
        <v>2.8692588053999999</v>
      </c>
      <c r="B4484">
        <v>-7.6031701113999999</v>
      </c>
    </row>
    <row r="4485" spans="1:2">
      <c r="A4485" s="1">
        <f>-1.3958355513</f>
        <v>-1.3958355513</v>
      </c>
      <c r="B4485">
        <v>-10.480083369999999</v>
      </c>
    </row>
    <row r="4486" spans="1:2">
      <c r="A4486" s="1">
        <f>-10.8068200323</f>
        <v>-10.806820032299999</v>
      </c>
      <c r="B4486">
        <v>-4.7116534036999997</v>
      </c>
    </row>
    <row r="4487" spans="1:2">
      <c r="A4487" s="1">
        <v>1.6231270553999999</v>
      </c>
      <c r="B4487">
        <v>-9.6105691304</v>
      </c>
    </row>
    <row r="4488" spans="1:2">
      <c r="A4488" s="1">
        <f>-10.7798935857</f>
        <v>-10.7798935857</v>
      </c>
      <c r="B4488">
        <v>-4.7264836714999996</v>
      </c>
    </row>
    <row r="4489" spans="1:2">
      <c r="A4489" s="1">
        <f>-11.2986940942</f>
        <v>-11.2986940942</v>
      </c>
      <c r="B4489">
        <v>-4.7451245534000002</v>
      </c>
    </row>
    <row r="4490" spans="1:2">
      <c r="A4490" s="1">
        <v>1.1737943127999999</v>
      </c>
      <c r="B4490">
        <v>-10.4029451611</v>
      </c>
    </row>
    <row r="4491" spans="1:2">
      <c r="A4491" s="1">
        <v>3.0389690968999998</v>
      </c>
      <c r="B4491">
        <v>-10.320322111399999</v>
      </c>
    </row>
    <row r="4492" spans="1:2">
      <c r="A4492" s="1">
        <f>-10.8086100031</f>
        <v>-10.8086100031</v>
      </c>
      <c r="B4492">
        <v>-4.1796388282999999</v>
      </c>
    </row>
    <row r="4493" spans="1:2">
      <c r="A4493" s="1">
        <v>3.2662227967000002</v>
      </c>
      <c r="B4493">
        <v>-10.8182559974</v>
      </c>
    </row>
    <row r="4494" spans="1:2">
      <c r="A4494" s="1">
        <v>3.0858013960999999</v>
      </c>
      <c r="B4494">
        <v>3.1098527851000002</v>
      </c>
    </row>
    <row r="4495" spans="1:2">
      <c r="A4495" s="1">
        <f>-11.2154429183</f>
        <v>-11.215442918300001</v>
      </c>
      <c r="B4495">
        <v>-6.0567687921999998</v>
      </c>
    </row>
    <row r="4496" spans="1:2">
      <c r="A4496" s="1">
        <v>4.8742535814999997</v>
      </c>
      <c r="B4496">
        <v>1.9243042347999999</v>
      </c>
    </row>
    <row r="4497" spans="1:2">
      <c r="A4497" s="1">
        <v>4.1821262593000004</v>
      </c>
      <c r="B4497">
        <v>1.5462787544000001</v>
      </c>
    </row>
    <row r="4498" spans="1:2">
      <c r="A4498" s="1">
        <v>2.8878412920000001</v>
      </c>
      <c r="B4498">
        <v>-7.3135231514000001</v>
      </c>
    </row>
    <row r="4499" spans="1:2">
      <c r="A4499" s="1">
        <f>-11.7842055263</f>
        <v>-11.784205526299999</v>
      </c>
      <c r="B4499">
        <v>-6.2303602422999997</v>
      </c>
    </row>
    <row r="4500" spans="1:2">
      <c r="A4500" s="1">
        <v>2.2941414064000001</v>
      </c>
      <c r="B4500">
        <v>-9.5467905414000001</v>
      </c>
    </row>
    <row r="4501" spans="1:2">
      <c r="A4501" s="1">
        <v>3.5237905775999998</v>
      </c>
      <c r="B4501">
        <v>-9.4280175889999995</v>
      </c>
    </row>
    <row r="4502" spans="1:2">
      <c r="A4502" s="1">
        <v>3.0650220700999999</v>
      </c>
      <c r="B4502">
        <v>2.8349181779000001</v>
      </c>
    </row>
    <row r="4503" spans="1:2">
      <c r="A4503" s="1">
        <f>-9.233902175</f>
        <v>-9.2339021750000008</v>
      </c>
      <c r="B4503">
        <v>-5.8477250122999997</v>
      </c>
    </row>
    <row r="4504" spans="1:2">
      <c r="A4504" s="1">
        <f>-12.2863066772</f>
        <v>-12.286306677200001</v>
      </c>
      <c r="B4504">
        <v>-4.3245400867999999</v>
      </c>
    </row>
    <row r="4505" spans="1:2">
      <c r="A4505" s="1">
        <f>-10.2407123728</f>
        <v>-10.240712372799999</v>
      </c>
      <c r="B4505">
        <v>-3.7266467993000001</v>
      </c>
    </row>
    <row r="4506" spans="1:2">
      <c r="A4506" s="1">
        <v>4.1549306330000002</v>
      </c>
      <c r="B4506">
        <v>-9.1258478585000002</v>
      </c>
    </row>
    <row r="4507" spans="1:2">
      <c r="A4507" s="1">
        <f>-11.1369028253</f>
        <v>-11.1369028253</v>
      </c>
      <c r="B4507">
        <v>-4.9550331830000003</v>
      </c>
    </row>
    <row r="4508" spans="1:2">
      <c r="A4508" s="1">
        <f>-9.1971017809</f>
        <v>-9.1971017809000006</v>
      </c>
      <c r="B4508">
        <v>-4.8766346028000003</v>
      </c>
    </row>
    <row r="4509" spans="1:2">
      <c r="A4509" s="1">
        <v>1.9618944522999999</v>
      </c>
      <c r="B4509">
        <v>-10.6173634363</v>
      </c>
    </row>
    <row r="4510" spans="1:2">
      <c r="A4510" s="1">
        <v>2.8059781088000002</v>
      </c>
      <c r="B4510">
        <v>4.5543721425000001</v>
      </c>
    </row>
    <row r="4511" spans="1:2">
      <c r="A4511" s="1">
        <v>2.6589415072000002</v>
      </c>
      <c r="B4511">
        <v>-9.1157351648000002</v>
      </c>
    </row>
    <row r="4512" spans="1:2">
      <c r="A4512" s="1">
        <v>3.8191169703000001</v>
      </c>
      <c r="B4512">
        <v>3.4004041650999999</v>
      </c>
    </row>
    <row r="4513" spans="1:2">
      <c r="A4513" s="1">
        <f>-10.5500385906</f>
        <v>-10.5500385906</v>
      </c>
      <c r="B4513">
        <v>-3.5625194979999999</v>
      </c>
    </row>
    <row r="4514" spans="1:2">
      <c r="A4514" s="1">
        <v>2.6153270636000001</v>
      </c>
      <c r="B4514">
        <v>1.7560380617</v>
      </c>
    </row>
    <row r="4515" spans="1:2">
      <c r="A4515" s="1">
        <f>-10.337393262</f>
        <v>-10.337393262000001</v>
      </c>
      <c r="B4515">
        <v>-4.4322420322999996</v>
      </c>
    </row>
    <row r="4516" spans="1:2">
      <c r="A4516" s="1">
        <f>-9.3519945495</f>
        <v>-9.3519945495000005</v>
      </c>
      <c r="B4516">
        <v>-4.5285093694</v>
      </c>
    </row>
    <row r="4517" spans="1:2">
      <c r="A4517" s="1">
        <v>1.1270720012</v>
      </c>
      <c r="B4517">
        <v>-10.06996081</v>
      </c>
    </row>
    <row r="4518" spans="1:2">
      <c r="A4518" s="1">
        <f>-11.1422646094</f>
        <v>-11.1422646094</v>
      </c>
      <c r="B4518">
        <v>-4.9241581577</v>
      </c>
    </row>
    <row r="4519" spans="1:2">
      <c r="A4519" s="1">
        <v>2.9436078164000001</v>
      </c>
      <c r="B4519">
        <v>3.8710145558</v>
      </c>
    </row>
    <row r="4520" spans="1:2">
      <c r="A4520" s="1">
        <v>1.5224485869</v>
      </c>
      <c r="B4520">
        <v>-9.2598344382000004</v>
      </c>
    </row>
    <row r="4521" spans="1:2">
      <c r="A4521" s="1">
        <v>5.8459999591000003</v>
      </c>
      <c r="B4521">
        <v>3.3159978048999998</v>
      </c>
    </row>
    <row r="4522" spans="1:2">
      <c r="A4522" s="1">
        <v>2.7543683547</v>
      </c>
      <c r="B4522">
        <v>2.6544610030000002</v>
      </c>
    </row>
    <row r="4523" spans="1:2">
      <c r="A4523" s="1">
        <v>3.4931405795999999</v>
      </c>
      <c r="B4523">
        <v>4.2688125317000001</v>
      </c>
    </row>
    <row r="4524" spans="1:2">
      <c r="A4524" s="1">
        <f>-9.7697737638</f>
        <v>-9.7697737638</v>
      </c>
      <c r="B4524">
        <v>-5.9928894816999998</v>
      </c>
    </row>
    <row r="4525" spans="1:2">
      <c r="A4525" s="1">
        <v>1.7887938576</v>
      </c>
      <c r="B4525">
        <v>2.2762194094999999</v>
      </c>
    </row>
    <row r="4526" spans="1:2">
      <c r="A4526" s="1">
        <v>1.2674022034000001</v>
      </c>
      <c r="B4526">
        <v>-8.1849167429000005</v>
      </c>
    </row>
    <row r="4527" spans="1:2">
      <c r="A4527" s="1">
        <f>-9.8783210136</f>
        <v>-9.8783210136000008</v>
      </c>
      <c r="B4527">
        <v>-4.5601660302999996</v>
      </c>
    </row>
    <row r="4528" spans="1:2">
      <c r="A4528" s="1">
        <v>3.478985121</v>
      </c>
      <c r="B4528">
        <v>-6.9442246369999996</v>
      </c>
    </row>
    <row r="4529" spans="1:2">
      <c r="A4529" s="1">
        <v>4.7079780491000003</v>
      </c>
      <c r="B4529">
        <v>2.7257378336000002</v>
      </c>
    </row>
    <row r="4530" spans="1:2">
      <c r="A4530" s="1">
        <f>-9.5358362622</f>
        <v>-9.5358362622000001</v>
      </c>
      <c r="B4530">
        <v>-4.1998953442999998</v>
      </c>
    </row>
    <row r="4531" spans="1:2">
      <c r="A4531" s="1">
        <v>3.4304239655000002</v>
      </c>
      <c r="B4531">
        <v>-11.2233204603</v>
      </c>
    </row>
    <row r="4532" spans="1:2">
      <c r="A4532" s="1">
        <v>3.7143520927</v>
      </c>
      <c r="B4532">
        <v>-10.4016084988</v>
      </c>
    </row>
    <row r="4533" spans="1:2">
      <c r="A4533" s="1">
        <v>1.6684221984000001</v>
      </c>
      <c r="B4533">
        <v>4.3637271287999999</v>
      </c>
    </row>
    <row r="4534" spans="1:2">
      <c r="A4534" s="1">
        <v>3.0961351408</v>
      </c>
      <c r="B4534">
        <v>-9.2708487793999996</v>
      </c>
    </row>
    <row r="4535" spans="1:2">
      <c r="A4535" s="1">
        <v>3.9277995605</v>
      </c>
      <c r="B4535">
        <v>2.3455785366000002</v>
      </c>
    </row>
    <row r="4536" spans="1:2">
      <c r="A4536" s="1">
        <v>2.8055425870000001</v>
      </c>
      <c r="B4536">
        <v>-9.4968615182999994</v>
      </c>
    </row>
    <row r="4537" spans="1:2">
      <c r="A4537" s="1">
        <v>4.9972066937999999</v>
      </c>
      <c r="B4537">
        <v>3.7087929721999999</v>
      </c>
    </row>
    <row r="4538" spans="1:2">
      <c r="A4538" s="1">
        <v>2.7136777336</v>
      </c>
      <c r="B4538">
        <v>4.5190793381000001</v>
      </c>
    </row>
    <row r="4539" spans="1:2">
      <c r="A4539" s="1">
        <v>3.0506611484000001</v>
      </c>
      <c r="B4539">
        <v>3.9870966151</v>
      </c>
    </row>
    <row r="4540" spans="1:2">
      <c r="A4540" s="1">
        <v>4.5109817511000001</v>
      </c>
      <c r="B4540">
        <v>-9.3183817573999992</v>
      </c>
    </row>
    <row r="4541" spans="1:2">
      <c r="A4541" s="1">
        <v>0.33117798640000001</v>
      </c>
      <c r="B4541">
        <v>-8.5161082586999992</v>
      </c>
    </row>
    <row r="4542" spans="1:2">
      <c r="A4542" s="1">
        <f>-11.1651385176</f>
        <v>-11.165138517600001</v>
      </c>
      <c r="B4542">
        <v>-5.3219577248999999</v>
      </c>
    </row>
    <row r="4543" spans="1:2">
      <c r="A4543" s="1">
        <f>-10.4195947722</f>
        <v>-10.4195947722</v>
      </c>
      <c r="B4543">
        <v>-4.1361018030999999</v>
      </c>
    </row>
    <row r="4544" spans="1:2">
      <c r="A4544" s="1">
        <v>4.7515802104000002</v>
      </c>
      <c r="B4544">
        <v>3.2381543192</v>
      </c>
    </row>
    <row r="4545" spans="1:2">
      <c r="A4545" s="1">
        <v>1.7692252503999999</v>
      </c>
      <c r="B4545">
        <v>2.7145484559000002</v>
      </c>
    </row>
    <row r="4546" spans="1:2">
      <c r="A4546" s="1">
        <v>1.0000530523</v>
      </c>
      <c r="B4546">
        <v>2.5488174936000001</v>
      </c>
    </row>
    <row r="4547" spans="1:2">
      <c r="A4547" s="1">
        <f>-10.4611499301</f>
        <v>-10.461149930099999</v>
      </c>
      <c r="B4547">
        <v>-4.3579284718000002</v>
      </c>
    </row>
    <row r="4548" spans="1:2">
      <c r="A4548" s="1">
        <v>1.0848590703000001</v>
      </c>
      <c r="B4548">
        <v>-9.3084605072999995</v>
      </c>
    </row>
    <row r="4549" spans="1:2">
      <c r="A4549" s="1">
        <f>-10.8378813453</f>
        <v>-10.8378813453</v>
      </c>
      <c r="B4549">
        <v>-4.1476893449999999</v>
      </c>
    </row>
    <row r="4550" spans="1:2">
      <c r="A4550" s="1">
        <v>1.2912785457</v>
      </c>
      <c r="B4550">
        <v>-8.4943522704000003</v>
      </c>
    </row>
    <row r="4551" spans="1:2">
      <c r="A4551" s="1">
        <f>-10.485951939</f>
        <v>-10.485951939</v>
      </c>
      <c r="B4551">
        <v>-5.3880945048999997</v>
      </c>
    </row>
    <row r="4552" spans="1:2">
      <c r="A4552" s="1">
        <f>-11.1118356638</f>
        <v>-11.111835663800001</v>
      </c>
      <c r="B4552">
        <v>-6.7636826042999996</v>
      </c>
    </row>
    <row r="4553" spans="1:2">
      <c r="A4553" s="1">
        <v>3.2711828127999998</v>
      </c>
      <c r="B4553">
        <v>-12.1527419562</v>
      </c>
    </row>
    <row r="4554" spans="1:2">
      <c r="A4554" s="1">
        <v>3.6888060424</v>
      </c>
      <c r="B4554">
        <v>4.5715101154999997</v>
      </c>
    </row>
    <row r="4555" spans="1:2">
      <c r="A4555" s="1">
        <v>1.5614632718000001</v>
      </c>
      <c r="B4555">
        <v>-11.3513591929</v>
      </c>
    </row>
    <row r="4556" spans="1:2">
      <c r="A4556" s="1">
        <v>2.6673889650999998</v>
      </c>
      <c r="B4556">
        <v>-9.5928281878000004</v>
      </c>
    </row>
    <row r="4557" spans="1:2">
      <c r="A4557" s="1">
        <v>3.0081348461999999</v>
      </c>
      <c r="B4557">
        <v>2.9982993121999999</v>
      </c>
    </row>
    <row r="4558" spans="1:2">
      <c r="A4558" s="1">
        <v>2.2708907469000001</v>
      </c>
      <c r="B4558">
        <v>-8.9405010209999993</v>
      </c>
    </row>
    <row r="4559" spans="1:2">
      <c r="A4559" s="1">
        <f>-11.2709039434</f>
        <v>-11.2709039434</v>
      </c>
      <c r="B4559">
        <v>-3.9995910347999999</v>
      </c>
    </row>
    <row r="4560" spans="1:2">
      <c r="A4560" s="1">
        <v>3.431692784</v>
      </c>
      <c r="B4560">
        <v>4.3830290471</v>
      </c>
    </row>
    <row r="4561" spans="1:2">
      <c r="A4561" s="1">
        <v>1.7867028273000001</v>
      </c>
      <c r="B4561">
        <v>-6.7134517020000004</v>
      </c>
    </row>
    <row r="4562" spans="1:2">
      <c r="A4562" s="1">
        <v>3.7214655002999999</v>
      </c>
      <c r="B4562">
        <v>4.143430779</v>
      </c>
    </row>
    <row r="4563" spans="1:2">
      <c r="A4563" s="1">
        <v>2.8233625839999998</v>
      </c>
      <c r="B4563">
        <v>-8.8614131523000008</v>
      </c>
    </row>
    <row r="4564" spans="1:2">
      <c r="A4564" s="1">
        <v>6.1306104677000004</v>
      </c>
      <c r="B4564">
        <v>3.3919888735999999</v>
      </c>
    </row>
    <row r="4565" spans="1:2">
      <c r="A4565" s="1">
        <v>1.2378194461000001</v>
      </c>
      <c r="B4565">
        <v>-9.2578839837999993</v>
      </c>
    </row>
    <row r="4566" spans="1:2">
      <c r="A4566" s="1">
        <f>-11.549098155</f>
        <v>-11.549098154999999</v>
      </c>
      <c r="B4566">
        <v>-5.0646128174999996</v>
      </c>
    </row>
    <row r="4567" spans="1:2">
      <c r="A4567" s="1">
        <v>2.1402791664</v>
      </c>
      <c r="B4567">
        <v>1.5606727815000001</v>
      </c>
    </row>
    <row r="4568" spans="1:2">
      <c r="A4568" s="1">
        <v>1.1676376814</v>
      </c>
      <c r="B4568">
        <v>-11.693030930700001</v>
      </c>
    </row>
    <row r="4569" spans="1:2">
      <c r="A4569" s="1">
        <v>4.7288325554000004</v>
      </c>
      <c r="B4569">
        <v>2.7880023627999999</v>
      </c>
    </row>
    <row r="4570" spans="1:2">
      <c r="A4570" s="1">
        <v>3.0388692011999998</v>
      </c>
      <c r="B4570">
        <v>-8.1823315792999995</v>
      </c>
    </row>
    <row r="4571" spans="1:2">
      <c r="A4571" s="1">
        <v>4.3711016092000001</v>
      </c>
      <c r="B4571">
        <v>3.9268268998</v>
      </c>
    </row>
    <row r="4572" spans="1:2">
      <c r="A4572" s="1">
        <v>1.4194622735</v>
      </c>
      <c r="B4572">
        <v>-7.4566581120000004</v>
      </c>
    </row>
    <row r="4573" spans="1:2">
      <c r="A4573" s="1">
        <f>-8.2290009534</f>
        <v>-8.2290009533999999</v>
      </c>
      <c r="B4573">
        <v>-6.4417833782000002</v>
      </c>
    </row>
    <row r="4574" spans="1:2">
      <c r="A4574" s="1">
        <f>-12.1486198673</f>
        <v>-12.148619867300001</v>
      </c>
      <c r="B4574">
        <v>-4.9094440307999996</v>
      </c>
    </row>
    <row r="4575" spans="1:2">
      <c r="A4575" s="1">
        <v>1.9673328535000001</v>
      </c>
      <c r="B4575">
        <v>-9.5338286528000005</v>
      </c>
    </row>
    <row r="4576" spans="1:2">
      <c r="A4576" s="1">
        <v>4.0732970988000003</v>
      </c>
      <c r="B4576">
        <v>2.4446471430000001</v>
      </c>
    </row>
    <row r="4577" spans="1:2">
      <c r="A4577" s="1">
        <v>1.5569405761999999</v>
      </c>
      <c r="B4577">
        <v>-8.9957747039000004</v>
      </c>
    </row>
    <row r="4578" spans="1:2">
      <c r="A4578" s="1">
        <v>2.7824218706999999</v>
      </c>
      <c r="B4578">
        <v>3.5443912064999998</v>
      </c>
    </row>
    <row r="4579" spans="1:2">
      <c r="A4579" s="1">
        <f>-9.9141971472</f>
        <v>-9.9141971471999994</v>
      </c>
      <c r="B4579">
        <v>-3.8328379981</v>
      </c>
    </row>
    <row r="4580" spans="1:2">
      <c r="A4580" s="1">
        <f>-9.8544674763</f>
        <v>-9.8544674763</v>
      </c>
      <c r="B4580">
        <v>-5.5016108362000002</v>
      </c>
    </row>
    <row r="4581" spans="1:2">
      <c r="A4581" s="1">
        <f>-11.4518822068</f>
        <v>-11.451882206800001</v>
      </c>
      <c r="B4581">
        <v>-4.9181247123</v>
      </c>
    </row>
    <row r="4582" spans="1:2">
      <c r="A4582" s="1">
        <f>-11.5896311154</f>
        <v>-11.5896311154</v>
      </c>
      <c r="B4582">
        <v>-3.8595630016000002</v>
      </c>
    </row>
    <row r="4583" spans="1:2">
      <c r="A4583" s="1">
        <v>1.9753143179999999</v>
      </c>
      <c r="B4583">
        <v>-8.8147607557000001</v>
      </c>
    </row>
    <row r="4584" spans="1:2">
      <c r="A4584" s="1">
        <v>3.3605904065000001</v>
      </c>
      <c r="B4584">
        <v>3.5680236554000002</v>
      </c>
    </row>
    <row r="4585" spans="1:2">
      <c r="A4585" s="1">
        <v>2.3254588552</v>
      </c>
      <c r="B4585">
        <v>4.2302454886999996</v>
      </c>
    </row>
    <row r="4586" spans="1:2">
      <c r="A4586" s="1">
        <v>2.0017395517000001</v>
      </c>
      <c r="B4586">
        <v>-9.8694185475000005</v>
      </c>
    </row>
    <row r="4587" spans="1:2">
      <c r="A4587" s="1">
        <f>-11.8800450093</f>
        <v>-11.8800450093</v>
      </c>
      <c r="B4587">
        <v>-4.8281209382999997</v>
      </c>
    </row>
    <row r="4588" spans="1:2">
      <c r="A4588" s="1">
        <v>1.5658116006</v>
      </c>
      <c r="B4588">
        <v>4.7482304303999996</v>
      </c>
    </row>
    <row r="4589" spans="1:2">
      <c r="A4589" s="1">
        <v>2.9777519164999999</v>
      </c>
      <c r="B4589">
        <v>3.6263712897999998</v>
      </c>
    </row>
    <row r="4590" spans="1:2">
      <c r="A4590" s="1">
        <v>2.4574399658999999</v>
      </c>
      <c r="B4590">
        <v>-7.8645778794999996</v>
      </c>
    </row>
    <row r="4591" spans="1:2">
      <c r="A4591" s="1">
        <v>3.5034599456</v>
      </c>
      <c r="B4591">
        <v>4.5129989460999997</v>
      </c>
    </row>
    <row r="4592" spans="1:2">
      <c r="A4592" s="1">
        <v>2.0143431923000001</v>
      </c>
      <c r="B4592">
        <v>-9.7243612309999996</v>
      </c>
    </row>
    <row r="4593" spans="1:2">
      <c r="A4593" s="1">
        <f>-11.469733009</f>
        <v>-11.469733009</v>
      </c>
      <c r="B4593">
        <v>-5.9719405839000004</v>
      </c>
    </row>
    <row r="4594" spans="1:2">
      <c r="A4594" s="1">
        <v>3.0518557807</v>
      </c>
      <c r="B4594">
        <v>2.3126828572</v>
      </c>
    </row>
    <row r="4595" spans="1:2">
      <c r="A4595" s="1">
        <v>2.7654620521000002</v>
      </c>
      <c r="B4595">
        <v>-9.8746171728000007</v>
      </c>
    </row>
    <row r="4596" spans="1:2">
      <c r="A4596" s="1">
        <f>-10.7395543075</f>
        <v>-10.739554307500001</v>
      </c>
      <c r="B4596">
        <v>-5.6025168225000002</v>
      </c>
    </row>
    <row r="4597" spans="1:2">
      <c r="A4597" s="1">
        <f>-10.3443509241</f>
        <v>-10.3443509241</v>
      </c>
      <c r="B4597">
        <v>-6.0528538799999998</v>
      </c>
    </row>
    <row r="4598" spans="1:2">
      <c r="A4598" s="1">
        <f>-8.6603311304</f>
        <v>-8.6603311303999995</v>
      </c>
      <c r="B4598">
        <v>-4.8748847489999996</v>
      </c>
    </row>
    <row r="4599" spans="1:2">
      <c r="A4599" s="1">
        <v>2.1737072291000001</v>
      </c>
      <c r="B4599">
        <v>-9.7727168030999998</v>
      </c>
    </row>
    <row r="4600" spans="1:2">
      <c r="A4600" s="1">
        <v>2.3279698422999999</v>
      </c>
      <c r="B4600">
        <v>-9.1329708150000002</v>
      </c>
    </row>
    <row r="4601" spans="1:2">
      <c r="A4601" s="1">
        <v>2.6731583426999999</v>
      </c>
      <c r="B4601">
        <v>-7.8522943716000002</v>
      </c>
    </row>
    <row r="4602" spans="1:2">
      <c r="A4602" s="1">
        <f>-10.8564365455</f>
        <v>-10.856436545499999</v>
      </c>
      <c r="B4602">
        <v>-3.0460684764999999</v>
      </c>
    </row>
    <row r="4603" spans="1:2">
      <c r="A4603" s="1">
        <f>-10.508843561</f>
        <v>-10.508843561000001</v>
      </c>
      <c r="B4603">
        <v>-4.5466032042000002</v>
      </c>
    </row>
    <row r="4604" spans="1:2">
      <c r="A4604" s="1">
        <f>-9.6824611518</f>
        <v>-9.6824611518000001</v>
      </c>
      <c r="B4604">
        <v>-3.5692114964999999</v>
      </c>
    </row>
    <row r="4605" spans="1:2">
      <c r="A4605" s="1">
        <f>-10.7972509114</f>
        <v>-10.797250911400001</v>
      </c>
      <c r="B4605">
        <v>-4.5968516237000001</v>
      </c>
    </row>
    <row r="4606" spans="1:2">
      <c r="A4606" s="1">
        <v>4.9454437674999996</v>
      </c>
      <c r="B4606">
        <v>2.3726113740999999</v>
      </c>
    </row>
    <row r="4607" spans="1:2">
      <c r="A4607" s="1">
        <v>0.64983709310000004</v>
      </c>
      <c r="B4607">
        <v>-9.9183967656000007</v>
      </c>
    </row>
    <row r="4608" spans="1:2">
      <c r="A4608" s="1">
        <v>4.8859667414999999</v>
      </c>
      <c r="B4608">
        <v>2.2069432097999999</v>
      </c>
    </row>
    <row r="4609" spans="1:2">
      <c r="A4609" s="1">
        <v>0.72349834670000002</v>
      </c>
      <c r="B4609">
        <v>-8.8934900225</v>
      </c>
    </row>
    <row r="4610" spans="1:2">
      <c r="A4610" s="1">
        <f>-10.4622881119</f>
        <v>-10.4622881119</v>
      </c>
      <c r="B4610">
        <v>-5.3206911505000001</v>
      </c>
    </row>
    <row r="4611" spans="1:2">
      <c r="A4611" s="1">
        <f>-10.8906884555</f>
        <v>-10.890688455499999</v>
      </c>
      <c r="B4611">
        <v>-3.9231328204000002</v>
      </c>
    </row>
    <row r="4612" spans="1:2">
      <c r="A4612" s="1">
        <f>-10.6497068174</f>
        <v>-10.6497068174</v>
      </c>
      <c r="B4612">
        <v>-6.3850269785</v>
      </c>
    </row>
    <row r="4613" spans="1:2">
      <c r="A4613" s="1">
        <v>2.6067329069</v>
      </c>
      <c r="B4613">
        <v>-12.936545839000001</v>
      </c>
    </row>
    <row r="4614" spans="1:2">
      <c r="A4614" s="1">
        <v>2.9826375138999999</v>
      </c>
      <c r="B4614">
        <v>-10.3521826325</v>
      </c>
    </row>
    <row r="4615" spans="1:2">
      <c r="A4615" s="1">
        <f>-10.7460920585</f>
        <v>-10.7460920585</v>
      </c>
      <c r="B4615">
        <v>-6.5288141872000001</v>
      </c>
    </row>
    <row r="4616" spans="1:2">
      <c r="A4616" s="1">
        <f>-11.0231716695</f>
        <v>-11.0231716695</v>
      </c>
      <c r="B4616">
        <v>-5.1075325529000004</v>
      </c>
    </row>
    <row r="4617" spans="1:2">
      <c r="A4617" s="1">
        <v>1.086429705</v>
      </c>
      <c r="B4617">
        <v>2.2355535123000001</v>
      </c>
    </row>
    <row r="4618" spans="1:2">
      <c r="A4618" s="1">
        <f>-8.8416131002</f>
        <v>-8.8416131002</v>
      </c>
      <c r="B4618">
        <v>-5.5644161504999996</v>
      </c>
    </row>
    <row r="4619" spans="1:2">
      <c r="A4619" s="1">
        <f>-10.6075972451</f>
        <v>-10.607597245099999</v>
      </c>
      <c r="B4619">
        <v>-5.5116462433000004</v>
      </c>
    </row>
    <row r="4620" spans="1:2">
      <c r="A4620" s="1">
        <f>-0.0009066889</f>
        <v>-9.0668889999999999E-4</v>
      </c>
      <c r="B4620">
        <v>-8.6967805945999999</v>
      </c>
    </row>
    <row r="4621" spans="1:2">
      <c r="A4621" s="1">
        <f>-10.624061286</f>
        <v>-10.624061286</v>
      </c>
      <c r="B4621">
        <v>-5.7180734709000003</v>
      </c>
    </row>
    <row r="4622" spans="1:2">
      <c r="A4622" s="1">
        <v>2.1858830886999998</v>
      </c>
      <c r="B4622">
        <v>-8.9574954173000005</v>
      </c>
    </row>
    <row r="4623" spans="1:2">
      <c r="A4623" s="1">
        <f>-12.7275659469</f>
        <v>-12.7275659469</v>
      </c>
      <c r="B4623">
        <v>-5.1104437016000004</v>
      </c>
    </row>
    <row r="4624" spans="1:2">
      <c r="A4624" s="1">
        <f>-10.4332482702</f>
        <v>-10.4332482702</v>
      </c>
      <c r="B4624">
        <v>-2.8559814269000001</v>
      </c>
    </row>
    <row r="4625" spans="1:2">
      <c r="A4625" s="1">
        <f>-9.384418886</f>
        <v>-9.3844188860000006</v>
      </c>
      <c r="B4625">
        <v>-3.5384117094</v>
      </c>
    </row>
    <row r="4626" spans="1:2">
      <c r="A4626" s="1">
        <f>-11.8330055336</f>
        <v>-11.8330055336</v>
      </c>
      <c r="B4626">
        <v>-6.2123961304000002</v>
      </c>
    </row>
    <row r="4627" spans="1:2">
      <c r="A4627" s="1">
        <v>3.2156297814000001</v>
      </c>
      <c r="B4627">
        <v>3.1341685949000002</v>
      </c>
    </row>
    <row r="4628" spans="1:2">
      <c r="A4628" s="1">
        <v>2.6903946017</v>
      </c>
      <c r="B4628">
        <v>-7.8300076401999998</v>
      </c>
    </row>
    <row r="4629" spans="1:2">
      <c r="A4629" s="1">
        <v>3.1026671233999998</v>
      </c>
      <c r="B4629">
        <v>3.9289677854999998</v>
      </c>
    </row>
    <row r="4630" spans="1:2">
      <c r="A4630" s="1">
        <v>4.5614572509000002</v>
      </c>
      <c r="B4630">
        <v>-9.6364842446000001</v>
      </c>
    </row>
    <row r="4631" spans="1:2">
      <c r="A4631" s="1">
        <f>-9.5656828319</f>
        <v>-9.5656828319000002</v>
      </c>
      <c r="B4631">
        <v>-3.9059891543999998</v>
      </c>
    </row>
    <row r="4632" spans="1:2">
      <c r="A4632" s="1">
        <v>3.2445943459</v>
      </c>
      <c r="B4632">
        <v>4.3342067298</v>
      </c>
    </row>
    <row r="4633" spans="1:2">
      <c r="A4633" s="1">
        <v>1.6336081492000001</v>
      </c>
      <c r="B4633">
        <v>-8.7694833577000004</v>
      </c>
    </row>
    <row r="4634" spans="1:2">
      <c r="A4634" s="1">
        <v>2.6233686503999998</v>
      </c>
      <c r="B4634">
        <v>2.6909449016</v>
      </c>
    </row>
    <row r="4635" spans="1:2">
      <c r="A4635" s="1">
        <v>2.2797489782999998</v>
      </c>
      <c r="B4635">
        <v>-9.3897491187999993</v>
      </c>
    </row>
    <row r="4636" spans="1:2">
      <c r="A4636" s="1">
        <v>5.7562499911999998</v>
      </c>
      <c r="B4636">
        <v>4.2555086057000002</v>
      </c>
    </row>
    <row r="4637" spans="1:2">
      <c r="A4637" s="1">
        <v>2.4343231375999999</v>
      </c>
      <c r="B4637">
        <v>-10.783459337</v>
      </c>
    </row>
    <row r="4638" spans="1:2">
      <c r="A4638" s="1">
        <f>-11.7949301632</f>
        <v>-11.7949301632</v>
      </c>
      <c r="B4638">
        <v>-4.6789522152999998</v>
      </c>
    </row>
    <row r="4639" spans="1:2">
      <c r="A4639" s="1">
        <f>-10.3189611317</f>
        <v>-10.3189611317</v>
      </c>
      <c r="B4639">
        <v>-5.5878395457999996</v>
      </c>
    </row>
    <row r="4640" spans="1:2">
      <c r="A4640" s="1">
        <f>-9.8895618817</f>
        <v>-9.8895618817000006</v>
      </c>
      <c r="B4640">
        <v>-4.2830530839999996</v>
      </c>
    </row>
    <row r="4641" spans="1:2">
      <c r="A4641" s="1">
        <v>1.0837755903999999</v>
      </c>
      <c r="B4641">
        <v>-10.049364561000001</v>
      </c>
    </row>
    <row r="4642" spans="1:2">
      <c r="A4642" s="1">
        <f>-11.1494790636</f>
        <v>-11.149479063599999</v>
      </c>
      <c r="B4642">
        <v>-4.2491650710000002</v>
      </c>
    </row>
    <row r="4643" spans="1:2">
      <c r="A4643" s="1">
        <f>-9.376864486</f>
        <v>-9.3768644860000006</v>
      </c>
      <c r="B4643">
        <v>-5.0954241549999999</v>
      </c>
    </row>
    <row r="4644" spans="1:2">
      <c r="A4644" s="1">
        <f>-10.6192338376</f>
        <v>-10.6192338376</v>
      </c>
      <c r="B4644">
        <v>-4.7896537221999997</v>
      </c>
    </row>
    <row r="4645" spans="1:2">
      <c r="A4645" s="1">
        <v>2.7731612999999999</v>
      </c>
      <c r="B4645">
        <v>-10.621314136500001</v>
      </c>
    </row>
    <row r="4646" spans="1:2">
      <c r="A4646" s="1">
        <v>3.2381064481999999</v>
      </c>
      <c r="B4646">
        <v>3.7027577653999999</v>
      </c>
    </row>
    <row r="4647" spans="1:2">
      <c r="A4647" s="1">
        <v>2.2262232687000001</v>
      </c>
      <c r="B4647">
        <v>-9.3066114613999993</v>
      </c>
    </row>
    <row r="4648" spans="1:2">
      <c r="A4648" s="1">
        <v>1.5700598911000001</v>
      </c>
      <c r="B4648">
        <v>-10.5248581453</v>
      </c>
    </row>
    <row r="4649" spans="1:2">
      <c r="A4649" s="1">
        <v>4.3986820592000004</v>
      </c>
      <c r="B4649">
        <v>3.1570312643</v>
      </c>
    </row>
    <row r="4650" spans="1:2">
      <c r="A4650" s="1">
        <v>2.7537271285</v>
      </c>
      <c r="B4650">
        <v>2.1828638142000001</v>
      </c>
    </row>
    <row r="4651" spans="1:2">
      <c r="A4651" s="1">
        <v>3.4591239353000001</v>
      </c>
      <c r="B4651">
        <v>-8.6145350243000003</v>
      </c>
    </row>
    <row r="4652" spans="1:2">
      <c r="A4652" s="1">
        <f>-10.6441931243</f>
        <v>-10.644193124299999</v>
      </c>
      <c r="B4652">
        <v>-4.1316548127999999</v>
      </c>
    </row>
    <row r="4653" spans="1:2">
      <c r="A4653" s="1">
        <v>1.8995605665999999</v>
      </c>
      <c r="B4653">
        <v>-8.5683845892000008</v>
      </c>
    </row>
    <row r="4654" spans="1:2">
      <c r="A4654" s="1">
        <f>-11.2387201008</f>
        <v>-11.2387201008</v>
      </c>
      <c r="B4654">
        <v>-6.0463455570000004</v>
      </c>
    </row>
    <row r="4655" spans="1:2">
      <c r="A4655" s="1">
        <v>1.5177249198</v>
      </c>
      <c r="B4655">
        <v>-9.6861863105000001</v>
      </c>
    </row>
    <row r="4656" spans="1:2">
      <c r="A4656" s="1">
        <f>-10.4856267768</f>
        <v>-10.4856267768</v>
      </c>
      <c r="B4656">
        <v>-3.0261264059999999</v>
      </c>
    </row>
    <row r="4657" spans="1:2">
      <c r="A4657" s="1">
        <v>0.90242572409999999</v>
      </c>
      <c r="B4657">
        <v>-11.352456729</v>
      </c>
    </row>
    <row r="4658" spans="1:2">
      <c r="A4658" s="1">
        <f>-8.7324950871</f>
        <v>-8.7324950871000002</v>
      </c>
      <c r="B4658">
        <v>-5.4152261526999999</v>
      </c>
    </row>
    <row r="4659" spans="1:2">
      <c r="A4659" s="1">
        <f>-10.6544728171</f>
        <v>-10.6544728171</v>
      </c>
      <c r="B4659">
        <v>-4.4775922883000003</v>
      </c>
    </row>
    <row r="4660" spans="1:2">
      <c r="A4660" s="1">
        <f>-0.2349936515</f>
        <v>-0.23499365150000001</v>
      </c>
      <c r="B4660">
        <v>-8.6233398043000005</v>
      </c>
    </row>
    <row r="4661" spans="1:2">
      <c r="A4661" s="1">
        <f>-9.8308244268</f>
        <v>-9.8308244267999996</v>
      </c>
      <c r="B4661">
        <v>-6.0016191621999999</v>
      </c>
    </row>
    <row r="4662" spans="1:2">
      <c r="A4662" s="1">
        <v>1.5561530449000001</v>
      </c>
      <c r="B4662">
        <v>-10.4475347582</v>
      </c>
    </row>
    <row r="4663" spans="1:2">
      <c r="A4663" s="1">
        <f>-11.2086121841</f>
        <v>-11.2086121841</v>
      </c>
      <c r="B4663">
        <v>-6.3791362347999998</v>
      </c>
    </row>
    <row r="4664" spans="1:2">
      <c r="A4664" s="1">
        <v>3.2896207661000001</v>
      </c>
      <c r="B4664">
        <v>-10.496577306400001</v>
      </c>
    </row>
    <row r="4665" spans="1:2">
      <c r="A4665" s="1">
        <v>3.0370091301</v>
      </c>
      <c r="B4665">
        <v>2.7440065916999998</v>
      </c>
    </row>
    <row r="4666" spans="1:2">
      <c r="A4666" s="1">
        <f>-10.4473694074</f>
        <v>-10.4473694074</v>
      </c>
      <c r="B4666">
        <v>-5.5518222565000004</v>
      </c>
    </row>
    <row r="4667" spans="1:2">
      <c r="A4667" s="1">
        <v>1.4372568633</v>
      </c>
      <c r="B4667">
        <v>-10.0608598499</v>
      </c>
    </row>
    <row r="4668" spans="1:2">
      <c r="A4668" s="1">
        <v>2.141338513</v>
      </c>
      <c r="B4668">
        <v>-10.115226744199999</v>
      </c>
    </row>
    <row r="4669" spans="1:2">
      <c r="A4669" s="1">
        <f>-9.5096914542</f>
        <v>-9.5096914542000004</v>
      </c>
      <c r="B4669">
        <v>-4.7674345824</v>
      </c>
    </row>
    <row r="4670" spans="1:2">
      <c r="A4670" s="1">
        <f>-10.470389038</f>
        <v>-10.470389038</v>
      </c>
      <c r="B4670">
        <v>-4.7714014443000003</v>
      </c>
    </row>
    <row r="4671" spans="1:2">
      <c r="A4671" s="1">
        <v>3.8402601281000002</v>
      </c>
      <c r="B4671">
        <v>-8.1472302414000008</v>
      </c>
    </row>
    <row r="4672" spans="1:2">
      <c r="A4672" s="1">
        <f>-10.2906117178</f>
        <v>-10.290611717799999</v>
      </c>
      <c r="B4672">
        <v>-5.8920757683999998</v>
      </c>
    </row>
    <row r="4673" spans="1:2">
      <c r="A4673" s="1">
        <v>2.3244607151999999</v>
      </c>
      <c r="B4673">
        <v>-9.4720784097999999</v>
      </c>
    </row>
    <row r="4674" spans="1:2">
      <c r="A4674" s="1">
        <f>-10.2340742405</f>
        <v>-10.2340742405</v>
      </c>
      <c r="B4674">
        <v>-4.7515680600000003</v>
      </c>
    </row>
    <row r="4675" spans="1:2">
      <c r="A4675" s="1">
        <v>1.3876522659999999</v>
      </c>
      <c r="B4675">
        <v>-8.4480731386999999</v>
      </c>
    </row>
    <row r="4676" spans="1:2">
      <c r="A4676" s="1">
        <v>2.2279712044000002</v>
      </c>
      <c r="B4676">
        <v>-9.0896777681999996</v>
      </c>
    </row>
    <row r="4677" spans="1:2">
      <c r="A4677" s="1">
        <f>-10.1832572545</f>
        <v>-10.183257254500001</v>
      </c>
      <c r="B4677">
        <v>-3.7588948388999999</v>
      </c>
    </row>
    <row r="4678" spans="1:2">
      <c r="A4678" s="1">
        <f>-11.2364915096</f>
        <v>-11.2364915096</v>
      </c>
      <c r="B4678">
        <v>-5.0503821239000004</v>
      </c>
    </row>
    <row r="4679" spans="1:2">
      <c r="A4679" s="1">
        <v>1.1369954591</v>
      </c>
      <c r="B4679">
        <v>-9.9764634040000004</v>
      </c>
    </row>
    <row r="4680" spans="1:2">
      <c r="A4680" s="1">
        <f>-10.6431045064</f>
        <v>-10.6431045064</v>
      </c>
      <c r="B4680">
        <v>-4.4710972742999999</v>
      </c>
    </row>
    <row r="4681" spans="1:2">
      <c r="A4681" s="1">
        <v>1.383958633</v>
      </c>
      <c r="B4681">
        <v>-9.3852419883000007</v>
      </c>
    </row>
    <row r="4682" spans="1:2">
      <c r="A4682" s="1">
        <v>1.5130944244</v>
      </c>
      <c r="B4682">
        <v>-8.5209283263</v>
      </c>
    </row>
    <row r="4683" spans="1:2">
      <c r="A4683" s="1">
        <v>2.9458455730000002</v>
      </c>
      <c r="B4683">
        <v>-10.193036964099999</v>
      </c>
    </row>
    <row r="4684" spans="1:2">
      <c r="A4684" s="1">
        <f>-10.6210099867</f>
        <v>-10.621009986700001</v>
      </c>
      <c r="B4684">
        <v>-5.8933345131000001</v>
      </c>
    </row>
    <row r="4685" spans="1:2">
      <c r="A4685" s="1">
        <f>-10.0557932466</f>
        <v>-10.0557932466</v>
      </c>
      <c r="B4685">
        <v>-4.6550994411</v>
      </c>
    </row>
    <row r="4686" spans="1:2">
      <c r="A4686" s="1">
        <v>2.9327750772000001</v>
      </c>
      <c r="B4686">
        <v>2.3873630673999999</v>
      </c>
    </row>
    <row r="4687" spans="1:2">
      <c r="A4687" s="1">
        <f>-9.2799554746</f>
        <v>-9.2799554745999995</v>
      </c>
      <c r="B4687">
        <v>-4.6024679543999998</v>
      </c>
    </row>
    <row r="4688" spans="1:2">
      <c r="A4688" s="1">
        <f>-10.6946155303</f>
        <v>-10.6946155303</v>
      </c>
      <c r="B4688">
        <v>-5.5421873499999998</v>
      </c>
    </row>
    <row r="4689" spans="1:2">
      <c r="A4689" s="1">
        <v>4.5207648112000003</v>
      </c>
      <c r="B4689">
        <v>3.5717887971</v>
      </c>
    </row>
    <row r="4690" spans="1:2">
      <c r="A4690" s="1">
        <f>-10.2755496897</f>
        <v>-10.2755496897</v>
      </c>
      <c r="B4690">
        <v>-5.8183326615000004</v>
      </c>
    </row>
    <row r="4691" spans="1:2">
      <c r="A4691" s="1">
        <v>2.5939807828000001</v>
      </c>
      <c r="B4691">
        <v>-9.6515150217999999</v>
      </c>
    </row>
    <row r="4692" spans="1:2">
      <c r="A4692" s="1">
        <v>3.3527657306999998</v>
      </c>
      <c r="B4692">
        <v>-9.3469680428000004</v>
      </c>
    </row>
    <row r="4693" spans="1:2">
      <c r="A4693" s="1">
        <v>3.0607763412</v>
      </c>
      <c r="B4693">
        <v>3.6142398202999999</v>
      </c>
    </row>
    <row r="4694" spans="1:2">
      <c r="A4694" s="1">
        <v>2.2917237573000002</v>
      </c>
      <c r="B4694">
        <v>2.9763820119000002</v>
      </c>
    </row>
    <row r="4695" spans="1:2">
      <c r="A4695" s="1">
        <f>-11.9187680761</f>
        <v>-11.918768076099999</v>
      </c>
      <c r="B4695">
        <v>-5.3465904397999999</v>
      </c>
    </row>
    <row r="4696" spans="1:2">
      <c r="A4696" s="1">
        <v>2.5157019552</v>
      </c>
      <c r="B4696">
        <v>3.4617498837</v>
      </c>
    </row>
    <row r="4697" spans="1:2">
      <c r="A4697" s="1">
        <v>2.4770474094999999</v>
      </c>
      <c r="B4697">
        <v>-10.0425153508</v>
      </c>
    </row>
    <row r="4698" spans="1:2">
      <c r="A4698" s="1">
        <v>1.6762779128</v>
      </c>
      <c r="B4698">
        <v>-9.4936935725999998</v>
      </c>
    </row>
    <row r="4699" spans="1:2">
      <c r="A4699" s="1">
        <f>-12.5117478645</f>
        <v>-12.5117478645</v>
      </c>
      <c r="B4699">
        <v>-5.4629833518000002</v>
      </c>
    </row>
    <row r="4700" spans="1:2">
      <c r="A4700" s="1">
        <v>1.9578664483999999</v>
      </c>
      <c r="B4700">
        <v>-7.6859905199999998</v>
      </c>
    </row>
    <row r="4701" spans="1:2">
      <c r="A4701" s="1">
        <v>3.2264683781999999</v>
      </c>
      <c r="B4701">
        <v>2.6140285239000001</v>
      </c>
    </row>
    <row r="4702" spans="1:2">
      <c r="A4702" s="1">
        <f>-11.5920798624</f>
        <v>-11.5920798624</v>
      </c>
      <c r="B4702">
        <v>-4.9215987610000003</v>
      </c>
    </row>
    <row r="4703" spans="1:2">
      <c r="A4703" s="1">
        <v>3.6135499852000001</v>
      </c>
      <c r="B4703">
        <v>-9.1762210506000006</v>
      </c>
    </row>
    <row r="4704" spans="1:2">
      <c r="A4704" s="1">
        <v>3.4975717794999999</v>
      </c>
      <c r="B4704">
        <v>3.4845913092999998</v>
      </c>
    </row>
    <row r="4705" spans="1:2">
      <c r="A4705" s="1">
        <v>3.1325092626000002</v>
      </c>
      <c r="B4705">
        <v>-10.3475732479</v>
      </c>
    </row>
    <row r="4706" spans="1:2">
      <c r="A4706" s="1">
        <v>3.1147988665000002</v>
      </c>
      <c r="B4706">
        <v>2.6940185934000001</v>
      </c>
    </row>
    <row r="4707" spans="1:2">
      <c r="A4707" s="1">
        <f>-11.4175679506</f>
        <v>-11.417567950600001</v>
      </c>
      <c r="B4707">
        <v>-4.7873963442000003</v>
      </c>
    </row>
    <row r="4708" spans="1:2">
      <c r="A4708" s="1">
        <v>4.1405975205000001</v>
      </c>
      <c r="B4708">
        <v>4.2715319709999999</v>
      </c>
    </row>
    <row r="4709" spans="1:2">
      <c r="A4709" s="1">
        <f>-11.5906116872</f>
        <v>-11.590611687199999</v>
      </c>
      <c r="B4709">
        <v>-4.3253000471999998</v>
      </c>
    </row>
    <row r="4710" spans="1:2">
      <c r="A4710" s="1">
        <v>2.1343418717999998</v>
      </c>
      <c r="B4710">
        <v>3.3830281733000001</v>
      </c>
    </row>
    <row r="4711" spans="1:2">
      <c r="A4711" s="1">
        <f>-12.4492548162</f>
        <v>-12.4492548162</v>
      </c>
      <c r="B4711">
        <v>-4.5368308510000004</v>
      </c>
    </row>
    <row r="4712" spans="1:2">
      <c r="A4712" s="1">
        <v>1.8692919818</v>
      </c>
      <c r="B4712">
        <v>-8.2607444842</v>
      </c>
    </row>
    <row r="4713" spans="1:2">
      <c r="A4713" s="1">
        <v>0.82669144459999999</v>
      </c>
      <c r="B4713">
        <v>-10.569638640599999</v>
      </c>
    </row>
    <row r="4714" spans="1:2">
      <c r="A4714" s="1">
        <v>2.5488317177000002</v>
      </c>
      <c r="B4714">
        <v>1.9713121266</v>
      </c>
    </row>
    <row r="4715" spans="1:2">
      <c r="A4715" s="1">
        <f>-9.5744509633</f>
        <v>-9.5744509633000003</v>
      </c>
      <c r="B4715">
        <v>-6.0989431852999996</v>
      </c>
    </row>
    <row r="4716" spans="1:2">
      <c r="A4716" s="1">
        <v>4.3485697955999996</v>
      </c>
      <c r="B4716">
        <v>3.6342984911</v>
      </c>
    </row>
    <row r="4717" spans="1:2">
      <c r="A4717" s="1">
        <v>5.5676157545000002</v>
      </c>
      <c r="B4717">
        <v>3.5877029723999998</v>
      </c>
    </row>
    <row r="4718" spans="1:2">
      <c r="A4718" s="1">
        <v>1.872709537</v>
      </c>
      <c r="B4718">
        <v>3.1586899383999998</v>
      </c>
    </row>
    <row r="4719" spans="1:2">
      <c r="A4719" s="1">
        <f>-10.7152039909</f>
        <v>-10.715203990899999</v>
      </c>
      <c r="B4719">
        <v>-7.5231563071999998</v>
      </c>
    </row>
    <row r="4720" spans="1:2">
      <c r="A4720" s="1">
        <v>1.8929148954999999</v>
      </c>
      <c r="B4720">
        <v>-9.2318602597999995</v>
      </c>
    </row>
    <row r="4721" spans="1:2">
      <c r="A4721" s="1">
        <f>-9.8011485788</f>
        <v>-9.8011485787999995</v>
      </c>
      <c r="B4721">
        <v>-4.8835242998000004</v>
      </c>
    </row>
    <row r="4722" spans="1:2">
      <c r="A4722" s="1">
        <f>-9.3327643204</f>
        <v>-9.3327643204000008</v>
      </c>
      <c r="B4722">
        <v>-5.6000403177000004</v>
      </c>
    </row>
    <row r="4723" spans="1:2">
      <c r="A4723" s="1">
        <v>1.7713449952</v>
      </c>
      <c r="B4723">
        <v>-9.7456351680999997</v>
      </c>
    </row>
    <row r="4724" spans="1:2">
      <c r="A4724" s="1">
        <f>-12.7956101865</f>
        <v>-12.795610186499999</v>
      </c>
      <c r="B4724">
        <v>-3.3159422121</v>
      </c>
    </row>
    <row r="4725" spans="1:2">
      <c r="A4725" s="1">
        <f>-10.5002559044</f>
        <v>-10.500255904399999</v>
      </c>
      <c r="B4725">
        <v>-4.7921866552000001</v>
      </c>
    </row>
    <row r="4726" spans="1:2">
      <c r="A4726" s="1">
        <v>3.8960512898999999</v>
      </c>
      <c r="B4726">
        <v>3.0748583829</v>
      </c>
    </row>
    <row r="4727" spans="1:2">
      <c r="A4727" s="1">
        <v>3.0415095271000001</v>
      </c>
      <c r="B4727">
        <v>3.8512719313999999</v>
      </c>
    </row>
    <row r="4728" spans="1:2">
      <c r="A4728" s="1">
        <v>3.6154352383999999</v>
      </c>
      <c r="B4728">
        <v>4.5282596490999998</v>
      </c>
    </row>
    <row r="4729" spans="1:2">
      <c r="A4729" s="1">
        <v>2.4939824115000002</v>
      </c>
      <c r="B4729">
        <v>-7.6745627173999997</v>
      </c>
    </row>
    <row r="4730" spans="1:2">
      <c r="A4730" s="1">
        <v>4.3509207641999996</v>
      </c>
      <c r="B4730">
        <v>4.0257222110999997</v>
      </c>
    </row>
    <row r="4731" spans="1:2">
      <c r="A4731" s="1">
        <v>3.1815865395</v>
      </c>
      <c r="B4731">
        <v>-6.6789400640999999</v>
      </c>
    </row>
    <row r="4732" spans="1:2">
      <c r="A4732" s="1">
        <v>1.5798119221</v>
      </c>
      <c r="B4732">
        <v>-8.8674636425000006</v>
      </c>
    </row>
    <row r="4733" spans="1:2">
      <c r="A4733" s="1">
        <v>3.1725972228999999</v>
      </c>
      <c r="B4733">
        <v>3.6301422679000002</v>
      </c>
    </row>
    <row r="4734" spans="1:2">
      <c r="A4734" s="1">
        <v>1.2760464236</v>
      </c>
      <c r="B4734">
        <v>-10.4416554589</v>
      </c>
    </row>
    <row r="4735" spans="1:2">
      <c r="A4735" s="1">
        <v>2.9203704099999999</v>
      </c>
      <c r="B4735">
        <v>3.6636582412999998</v>
      </c>
    </row>
    <row r="4736" spans="1:2">
      <c r="A4736" s="1">
        <v>3.7079566612999999</v>
      </c>
      <c r="B4736">
        <v>3.5449564773</v>
      </c>
    </row>
    <row r="4737" spans="1:2">
      <c r="A4737" s="1">
        <v>4.3018647236999996</v>
      </c>
      <c r="B4737">
        <v>3.0762173403999999</v>
      </c>
    </row>
    <row r="4738" spans="1:2">
      <c r="A4738" s="1">
        <f>-9.7761316028</f>
        <v>-9.7761316027999996</v>
      </c>
      <c r="B4738">
        <v>-6.9380129193000002</v>
      </c>
    </row>
    <row r="4739" spans="1:2">
      <c r="A4739" s="1">
        <v>1.946150286</v>
      </c>
      <c r="B4739">
        <v>-7.8000174776</v>
      </c>
    </row>
    <row r="4740" spans="1:2">
      <c r="A4740" s="1">
        <v>2.4870111863000002</v>
      </c>
      <c r="B4740">
        <v>2.7283166098999998</v>
      </c>
    </row>
    <row r="4741" spans="1:2">
      <c r="A4741" s="1">
        <v>4.3413233388999997</v>
      </c>
      <c r="B4741">
        <v>1.5630329909</v>
      </c>
    </row>
    <row r="4742" spans="1:2">
      <c r="A4742" s="1">
        <v>2.1317012654999998</v>
      </c>
      <c r="B4742">
        <v>-7.6671735840000004</v>
      </c>
    </row>
    <row r="4743" spans="1:2">
      <c r="A4743" s="1">
        <f>-8.6030667692</f>
        <v>-8.6030667691999998</v>
      </c>
      <c r="B4743">
        <v>-4.5593870038000004</v>
      </c>
    </row>
    <row r="4744" spans="1:2">
      <c r="A4744" s="1">
        <f>-10.9302213376</f>
        <v>-10.930221337600001</v>
      </c>
      <c r="B4744">
        <v>-7.6711441011000003</v>
      </c>
    </row>
    <row r="4745" spans="1:2">
      <c r="A4745" s="1">
        <v>1.7704039542000001</v>
      </c>
      <c r="B4745">
        <v>-8.4380110074000001</v>
      </c>
    </row>
    <row r="4746" spans="1:2">
      <c r="A4746" s="1">
        <f>-11.2406933924</f>
        <v>-11.240693392400001</v>
      </c>
      <c r="B4746">
        <v>-4.2963748311999996</v>
      </c>
    </row>
    <row r="4747" spans="1:2">
      <c r="A4747" s="1">
        <v>5.3274036663000004</v>
      </c>
      <c r="B4747">
        <v>4.3731493535999997</v>
      </c>
    </row>
    <row r="4748" spans="1:2">
      <c r="A4748" s="1">
        <v>3.2764213303999998</v>
      </c>
      <c r="B4748">
        <v>2.5836126080000001</v>
      </c>
    </row>
    <row r="4749" spans="1:2">
      <c r="A4749" s="1">
        <f>-9.4253185867</f>
        <v>-9.4253185866999996</v>
      </c>
      <c r="B4749">
        <v>-4.0746150878999998</v>
      </c>
    </row>
    <row r="4750" spans="1:2">
      <c r="A4750" s="1">
        <v>3.3734322060999999</v>
      </c>
      <c r="B4750">
        <v>-8.5319733165000002</v>
      </c>
    </row>
    <row r="4751" spans="1:2">
      <c r="A4751" s="1">
        <f>-11.7191892919</f>
        <v>-11.719189291899999</v>
      </c>
      <c r="B4751">
        <v>-4.0313067226000001</v>
      </c>
    </row>
    <row r="4752" spans="1:2">
      <c r="A4752" s="1">
        <v>3.8956658132999999</v>
      </c>
      <c r="B4752">
        <v>-9.8762816182000002</v>
      </c>
    </row>
    <row r="4753" spans="1:2">
      <c r="A4753" s="1">
        <v>3.2436212981999999</v>
      </c>
      <c r="B4753">
        <v>-9.7238717527999992</v>
      </c>
    </row>
    <row r="4754" spans="1:2">
      <c r="A4754" s="1">
        <f>-11.1347181182</f>
        <v>-11.1347181182</v>
      </c>
      <c r="B4754">
        <v>-5.7762725059999998</v>
      </c>
    </row>
    <row r="4755" spans="1:2">
      <c r="A4755" s="1">
        <f>-9.7396030463</f>
        <v>-9.7396030462999992</v>
      </c>
      <c r="B4755">
        <v>-5.9964954723000004</v>
      </c>
    </row>
    <row r="4756" spans="1:2">
      <c r="A4756" s="1">
        <f>-13.5791611592</f>
        <v>-13.5791611592</v>
      </c>
      <c r="B4756">
        <v>-5.1937724163999999</v>
      </c>
    </row>
    <row r="4757" spans="1:2">
      <c r="A4757" s="1">
        <v>2.3786656653999998</v>
      </c>
      <c r="B4757">
        <v>-9.8381399044000002</v>
      </c>
    </row>
    <row r="4758" spans="1:2">
      <c r="A4758" s="1">
        <f>-10.2820988417</f>
        <v>-10.2820988417</v>
      </c>
      <c r="B4758">
        <v>-4.7675152229000002</v>
      </c>
    </row>
    <row r="4759" spans="1:2">
      <c r="A4759" s="1">
        <v>2.1674456312000001</v>
      </c>
      <c r="B4759">
        <v>3.9063878441000002</v>
      </c>
    </row>
    <row r="4760" spans="1:2">
      <c r="A4760" s="1">
        <f>-9.9771153841</f>
        <v>-9.9771153840999993</v>
      </c>
      <c r="B4760">
        <v>-3.6268646953000001</v>
      </c>
    </row>
    <row r="4761" spans="1:2">
      <c r="A4761" s="1">
        <v>4.5704549380000001</v>
      </c>
      <c r="B4761">
        <v>3.3708778899</v>
      </c>
    </row>
    <row r="4762" spans="1:2">
      <c r="A4762" s="1">
        <v>2.7744457377999998</v>
      </c>
      <c r="B4762">
        <v>4.9880029984999998</v>
      </c>
    </row>
    <row r="4763" spans="1:2">
      <c r="A4763" s="1">
        <f>-10.6972311891</f>
        <v>-10.6972311891</v>
      </c>
      <c r="B4763">
        <v>-5.2632559354000001</v>
      </c>
    </row>
    <row r="4764" spans="1:2">
      <c r="A4764" s="1">
        <v>2.8033648187</v>
      </c>
      <c r="B4764">
        <v>2.7992943753000001</v>
      </c>
    </row>
    <row r="4765" spans="1:2">
      <c r="A4765" s="1">
        <v>2.9936417844999998</v>
      </c>
      <c r="B4765">
        <v>-9.1204207687000007</v>
      </c>
    </row>
    <row r="4766" spans="1:2">
      <c r="A4766" s="1">
        <v>4.5942023810999997</v>
      </c>
      <c r="B4766">
        <v>2.7764731386000001</v>
      </c>
    </row>
    <row r="4767" spans="1:2">
      <c r="A4767" s="1">
        <v>2.5225169628000002</v>
      </c>
      <c r="B4767">
        <v>-9.545485781</v>
      </c>
    </row>
    <row r="4768" spans="1:2">
      <c r="A4768" s="1">
        <f>-10.0171854063</f>
        <v>-10.017185406299999</v>
      </c>
      <c r="B4768">
        <v>-4.0200380859999996</v>
      </c>
    </row>
    <row r="4769" spans="1:2">
      <c r="A4769" s="1">
        <f>-11.2385802224</f>
        <v>-11.2385802224</v>
      </c>
      <c r="B4769">
        <v>-3.5191499365999999</v>
      </c>
    </row>
    <row r="4770" spans="1:2">
      <c r="A4770" s="1">
        <f>-12.1659839376</f>
        <v>-12.1659839376</v>
      </c>
      <c r="B4770">
        <v>-6.1444136715999997</v>
      </c>
    </row>
    <row r="4771" spans="1:2">
      <c r="A4771" s="1">
        <f>-10.8635928177</f>
        <v>-10.863592817700001</v>
      </c>
      <c r="B4771">
        <v>-4.3072898808</v>
      </c>
    </row>
    <row r="4772" spans="1:2">
      <c r="A4772" s="1">
        <f>-9.139690078</f>
        <v>-9.1396900779999992</v>
      </c>
      <c r="B4772">
        <v>-3.8232136538999999</v>
      </c>
    </row>
    <row r="4773" spans="1:2">
      <c r="A4773" s="1">
        <v>2.2211795985</v>
      </c>
      <c r="B4773">
        <v>-10.509474905099999</v>
      </c>
    </row>
    <row r="4774" spans="1:2">
      <c r="A4774" s="1">
        <v>1.9431022466000001</v>
      </c>
      <c r="B4774">
        <v>-10.2368909543</v>
      </c>
    </row>
    <row r="4775" spans="1:2">
      <c r="A4775" s="1">
        <v>4.1180325792000003</v>
      </c>
      <c r="B4775">
        <v>4.7192899382000002</v>
      </c>
    </row>
    <row r="4776" spans="1:2">
      <c r="A4776" s="1">
        <v>2.5789120422999998</v>
      </c>
      <c r="B4776">
        <v>-10.613822147900001</v>
      </c>
    </row>
    <row r="4777" spans="1:2">
      <c r="A4777" s="1">
        <v>3.8792007461</v>
      </c>
      <c r="B4777">
        <v>2.6394877513999999</v>
      </c>
    </row>
    <row r="4778" spans="1:2">
      <c r="A4778" s="1">
        <v>3.7631862944000001</v>
      </c>
      <c r="B4778">
        <v>2.2841788776</v>
      </c>
    </row>
    <row r="4779" spans="1:2">
      <c r="A4779" s="1">
        <f>-13.0443406776</f>
        <v>-13.044340677599999</v>
      </c>
      <c r="B4779">
        <v>-3.5739318958999999</v>
      </c>
    </row>
    <row r="4780" spans="1:2">
      <c r="A4780" s="1">
        <v>4.0480589551000001</v>
      </c>
      <c r="B4780">
        <v>-8.4387762872999996</v>
      </c>
    </row>
    <row r="4781" spans="1:2">
      <c r="A4781" s="1">
        <v>2.3271210401000002</v>
      </c>
      <c r="B4781">
        <v>-9.2560541823999998</v>
      </c>
    </row>
    <row r="4782" spans="1:2">
      <c r="A4782" s="1">
        <v>2.2802558965999999</v>
      </c>
      <c r="B4782">
        <v>4.3315303183999996</v>
      </c>
    </row>
    <row r="4783" spans="1:2">
      <c r="A4783" s="1">
        <v>1.6238442771999999</v>
      </c>
      <c r="B4783">
        <v>-6.9885781399000004</v>
      </c>
    </row>
    <row r="4784" spans="1:2">
      <c r="A4784" s="1">
        <v>1.5769968511000001</v>
      </c>
      <c r="B4784">
        <v>-7.6775578991</v>
      </c>
    </row>
    <row r="4785" spans="1:2">
      <c r="A4785" s="1">
        <v>2.8322653361999999</v>
      </c>
      <c r="B4785">
        <v>0.5350581646</v>
      </c>
    </row>
    <row r="4786" spans="1:2">
      <c r="A4786" s="1">
        <f>-11.7066108193</f>
        <v>-11.7066108193</v>
      </c>
      <c r="B4786">
        <v>-4.8697010994000003</v>
      </c>
    </row>
    <row r="4787" spans="1:2">
      <c r="A4787" s="1">
        <v>4.9486709866999998</v>
      </c>
      <c r="B4787">
        <v>2.5901332588999999</v>
      </c>
    </row>
    <row r="4788" spans="1:2">
      <c r="A4788" s="1">
        <f>-10.1819792163</f>
        <v>-10.1819792163</v>
      </c>
      <c r="B4788">
        <v>-2.4808712684000001</v>
      </c>
    </row>
    <row r="4789" spans="1:2">
      <c r="A4789" s="1">
        <v>3.8316564871000001</v>
      </c>
      <c r="B4789">
        <v>3.0029290208999999</v>
      </c>
    </row>
    <row r="4790" spans="1:2">
      <c r="A4790" s="1">
        <f>-11.1364661722</f>
        <v>-11.1364661722</v>
      </c>
      <c r="B4790">
        <v>-3.8473664319999998</v>
      </c>
    </row>
    <row r="4791" spans="1:2">
      <c r="A4791" s="1">
        <v>3.1530199441</v>
      </c>
      <c r="B4791">
        <v>3.7007995735999999</v>
      </c>
    </row>
    <row r="4792" spans="1:2">
      <c r="A4792" s="1">
        <f>-13.5440803464</f>
        <v>-13.544080346399999</v>
      </c>
      <c r="B4792">
        <v>-3.4623291264999998</v>
      </c>
    </row>
    <row r="4793" spans="1:2">
      <c r="A4793" s="1">
        <v>2.4819751352999999</v>
      </c>
      <c r="B4793">
        <v>1.9718961925</v>
      </c>
    </row>
    <row r="4794" spans="1:2">
      <c r="A4794" s="1">
        <f>-10.131070419</f>
        <v>-10.131070419</v>
      </c>
      <c r="B4794">
        <v>-3.5449446007000001</v>
      </c>
    </row>
    <row r="4795" spans="1:2">
      <c r="A4795" s="1">
        <v>4.5904187599000004</v>
      </c>
      <c r="B4795">
        <v>3.0437397521</v>
      </c>
    </row>
    <row r="4796" spans="1:2">
      <c r="A4796" s="1">
        <v>3.5651492111</v>
      </c>
      <c r="B4796">
        <v>-8.7884359490000001</v>
      </c>
    </row>
    <row r="4797" spans="1:2">
      <c r="A4797" s="1">
        <v>2.5985718261000001</v>
      </c>
      <c r="B4797">
        <v>4.5377884046999997</v>
      </c>
    </row>
    <row r="4798" spans="1:2">
      <c r="A4798" s="1">
        <v>4.2807816018000002</v>
      </c>
      <c r="B4798">
        <v>2.7350044162999998</v>
      </c>
    </row>
    <row r="4799" spans="1:2">
      <c r="A4799" s="1">
        <v>2.0649761437</v>
      </c>
      <c r="B4799">
        <v>-12.044258208800001</v>
      </c>
    </row>
    <row r="4800" spans="1:2">
      <c r="A4800" s="1">
        <v>3.1120411139000002</v>
      </c>
      <c r="B4800">
        <v>3.9286179555</v>
      </c>
    </row>
    <row r="4801" spans="1:2">
      <c r="A4801" s="1">
        <f>-11.2422394498</f>
        <v>-11.2422394498</v>
      </c>
      <c r="B4801">
        <v>-3.2540598887000001</v>
      </c>
    </row>
    <row r="4802" spans="1:2">
      <c r="A4802" s="1">
        <f>-10.4017594719</f>
        <v>-10.4017594719</v>
      </c>
      <c r="B4802">
        <v>-5.0435749912999999</v>
      </c>
    </row>
    <row r="4803" spans="1:2">
      <c r="A4803" s="1">
        <v>4.2918048881999997</v>
      </c>
      <c r="B4803">
        <v>2.9453702562999999</v>
      </c>
    </row>
    <row r="4804" spans="1:2">
      <c r="A4804" s="1">
        <v>3.9014523686999998</v>
      </c>
      <c r="B4804">
        <v>4.2831769064999996</v>
      </c>
    </row>
    <row r="4805" spans="1:2">
      <c r="A4805" s="1">
        <v>3.4954394608000001</v>
      </c>
      <c r="B4805">
        <v>3.6875713741</v>
      </c>
    </row>
    <row r="4806" spans="1:2">
      <c r="A4806" s="1">
        <v>3.3490688403000002</v>
      </c>
      <c r="B4806">
        <v>-7.7724245162000001</v>
      </c>
    </row>
    <row r="4807" spans="1:2">
      <c r="A4807" s="1">
        <v>1.1342211165</v>
      </c>
      <c r="B4807">
        <v>-11.2039015392</v>
      </c>
    </row>
    <row r="4808" spans="1:2">
      <c r="A4808" s="1">
        <f>-13.1901808532</f>
        <v>-13.190180853199999</v>
      </c>
      <c r="B4808">
        <v>-3.9172821978000001</v>
      </c>
    </row>
    <row r="4809" spans="1:2">
      <c r="A4809" s="1">
        <v>2.264457894</v>
      </c>
      <c r="B4809">
        <v>-9.3785104653999998</v>
      </c>
    </row>
    <row r="4810" spans="1:2">
      <c r="A4810" s="1">
        <v>3.8005858502000001</v>
      </c>
      <c r="B4810">
        <v>3.8497651719000001</v>
      </c>
    </row>
    <row r="4811" spans="1:2">
      <c r="A4811" s="1">
        <v>0.88005443289999996</v>
      </c>
      <c r="B4811">
        <v>-8.7803189015999994</v>
      </c>
    </row>
    <row r="4812" spans="1:2">
      <c r="A4812" s="1">
        <v>5.5760719455999999</v>
      </c>
      <c r="B4812">
        <v>4.4631093919999998</v>
      </c>
    </row>
    <row r="4813" spans="1:2">
      <c r="A4813" s="1">
        <v>2.7506619362000002</v>
      </c>
      <c r="B4813">
        <v>3.9189484963000001</v>
      </c>
    </row>
    <row r="4814" spans="1:2">
      <c r="A4814" s="1">
        <v>3.8346726991</v>
      </c>
      <c r="B4814">
        <v>1.8181091684999999</v>
      </c>
    </row>
    <row r="4815" spans="1:2">
      <c r="A4815" s="1">
        <f>-11.5160265088</f>
        <v>-11.5160265088</v>
      </c>
      <c r="B4815">
        <v>-5.9176266694999997</v>
      </c>
    </row>
    <row r="4816" spans="1:2">
      <c r="A4816" s="1">
        <v>2.7773497794000002</v>
      </c>
      <c r="B4816">
        <v>3.3210748207999998</v>
      </c>
    </row>
    <row r="4817" spans="1:2">
      <c r="A4817" s="1">
        <v>1.5746504439</v>
      </c>
      <c r="B4817">
        <v>-10.1153417016</v>
      </c>
    </row>
    <row r="4818" spans="1:2">
      <c r="A4818" s="1">
        <v>2.6246748737000001</v>
      </c>
      <c r="B4818">
        <v>4.2107773270999997</v>
      </c>
    </row>
    <row r="4819" spans="1:2">
      <c r="A4819" s="1">
        <f>-10.7532117601</f>
        <v>-10.753211760099999</v>
      </c>
      <c r="B4819">
        <v>-4.7866526253000004</v>
      </c>
    </row>
    <row r="4820" spans="1:2">
      <c r="A4820" s="1">
        <v>1.2576296912</v>
      </c>
      <c r="B4820">
        <v>-8.5816242499000008</v>
      </c>
    </row>
    <row r="4821" spans="1:2">
      <c r="A4821" s="1">
        <f>-10.3022656888</f>
        <v>-10.3022656888</v>
      </c>
      <c r="B4821">
        <v>-5.3633243984999996</v>
      </c>
    </row>
    <row r="4822" spans="1:2">
      <c r="A4822" s="1">
        <f>-11.7219293383</f>
        <v>-11.721929338300001</v>
      </c>
      <c r="B4822">
        <v>-5.6806541819999996</v>
      </c>
    </row>
    <row r="4823" spans="1:2">
      <c r="A4823" s="1">
        <f>-10.2503819127</f>
        <v>-10.2503819127</v>
      </c>
      <c r="B4823">
        <v>-6.1078385836000004</v>
      </c>
    </row>
    <row r="4824" spans="1:2">
      <c r="A4824" s="1">
        <v>2.8535442781999998</v>
      </c>
      <c r="B4824">
        <v>4.7929137452999999</v>
      </c>
    </row>
    <row r="4825" spans="1:2">
      <c r="A4825" s="1">
        <f>-10.41238758</f>
        <v>-10.412387580000001</v>
      </c>
      <c r="B4825">
        <v>-5.8072924717000003</v>
      </c>
    </row>
    <row r="4826" spans="1:2">
      <c r="A4826" s="1">
        <f>-12.5067984216</f>
        <v>-12.506798421599999</v>
      </c>
      <c r="B4826">
        <v>-5.1267319968000002</v>
      </c>
    </row>
    <row r="4827" spans="1:2">
      <c r="A4827" s="1">
        <f>-10.9547977168</f>
        <v>-10.9547977168</v>
      </c>
      <c r="B4827">
        <v>-4.3561516749999996</v>
      </c>
    </row>
    <row r="4828" spans="1:2">
      <c r="A4828" s="1">
        <v>3.0872389260999999</v>
      </c>
      <c r="B4828">
        <v>4.1111162309999996</v>
      </c>
    </row>
    <row r="4829" spans="1:2">
      <c r="A4829" s="1">
        <f>-11.2477608196</f>
        <v>-11.2477608196</v>
      </c>
      <c r="B4829">
        <v>-5.6002091427999998</v>
      </c>
    </row>
    <row r="4830" spans="1:2">
      <c r="A4830" s="1">
        <v>3.3390598567000001</v>
      </c>
      <c r="B4830">
        <v>-9.6927663255999992</v>
      </c>
    </row>
    <row r="4831" spans="1:2">
      <c r="A4831" s="1">
        <v>3.5987248589999998</v>
      </c>
      <c r="B4831">
        <v>3.3083382938999999</v>
      </c>
    </row>
    <row r="4832" spans="1:2">
      <c r="A4832" s="1">
        <v>3.0644495562</v>
      </c>
      <c r="B4832">
        <v>-8.8873510002000007</v>
      </c>
    </row>
    <row r="4833" spans="1:2">
      <c r="A4833" s="1">
        <f>-9.589914441</f>
        <v>-9.5899144409999995</v>
      </c>
      <c r="B4833">
        <v>-6.5289996541999997</v>
      </c>
    </row>
    <row r="4834" spans="1:2">
      <c r="A4834" s="1">
        <v>3.3331748959</v>
      </c>
      <c r="B4834">
        <v>4.3696526923999999</v>
      </c>
    </row>
    <row r="4835" spans="1:2">
      <c r="A4835" s="1">
        <v>1.0632829857999999</v>
      </c>
      <c r="B4835">
        <v>-9.8735183827000004</v>
      </c>
    </row>
    <row r="4836" spans="1:2">
      <c r="A4836" s="1">
        <v>4.4923757191</v>
      </c>
      <c r="B4836">
        <v>2.5100793948</v>
      </c>
    </row>
    <row r="4837" spans="1:2">
      <c r="A4837" s="1">
        <v>3.0072536030000001</v>
      </c>
      <c r="B4837">
        <v>-10.5956502902</v>
      </c>
    </row>
    <row r="4838" spans="1:2">
      <c r="A4838" s="1">
        <v>2.4534571942999999</v>
      </c>
      <c r="B4838">
        <v>-8.7642611510999995</v>
      </c>
    </row>
    <row r="4839" spans="1:2">
      <c r="A4839" s="1">
        <v>2.4873223965000002</v>
      </c>
      <c r="B4839">
        <v>-10.0902687963</v>
      </c>
    </row>
    <row r="4840" spans="1:2">
      <c r="A4840" s="1">
        <v>0.96614386590000001</v>
      </c>
      <c r="B4840">
        <v>-10.9827109805</v>
      </c>
    </row>
    <row r="4841" spans="1:2">
      <c r="A4841" s="1">
        <f>-10.4045645194</f>
        <v>-10.404564519399999</v>
      </c>
      <c r="B4841">
        <v>-3.6807558440000001</v>
      </c>
    </row>
    <row r="4842" spans="1:2">
      <c r="A4842" s="1">
        <v>3.7268610497000001</v>
      </c>
      <c r="B4842">
        <v>3.5108086892000001</v>
      </c>
    </row>
    <row r="4843" spans="1:2">
      <c r="A4843" s="1">
        <v>3.2062071968999999</v>
      </c>
      <c r="B4843">
        <v>2.7650482609</v>
      </c>
    </row>
    <row r="4844" spans="1:2">
      <c r="A4844" s="1">
        <v>2.2633773260000001</v>
      </c>
      <c r="B4844">
        <v>-9.7685173625000008</v>
      </c>
    </row>
    <row r="4845" spans="1:2">
      <c r="A4845" s="1">
        <v>4.2465306378000003</v>
      </c>
      <c r="B4845">
        <v>3.1937076288999999</v>
      </c>
    </row>
    <row r="4846" spans="1:2">
      <c r="A4846" s="1">
        <v>2.9882510121000001</v>
      </c>
      <c r="B4846">
        <v>3.1471227496999998</v>
      </c>
    </row>
    <row r="4847" spans="1:2">
      <c r="A4847" s="1">
        <f>-10.5379303323</f>
        <v>-10.5379303323</v>
      </c>
      <c r="B4847">
        <v>-5.6179155511000003</v>
      </c>
    </row>
    <row r="4848" spans="1:2">
      <c r="A4848" s="1">
        <f>-12.5788610156</f>
        <v>-12.578861015599999</v>
      </c>
      <c r="B4848">
        <v>-4.8216087815000002</v>
      </c>
    </row>
    <row r="4849" spans="1:2">
      <c r="A4849" s="1">
        <v>2.8511670497999999</v>
      </c>
      <c r="B4849">
        <v>-10.0788622845</v>
      </c>
    </row>
    <row r="4850" spans="1:2">
      <c r="A4850" s="1">
        <v>2.8862875262999999</v>
      </c>
      <c r="B4850">
        <v>-9.0962309270000006</v>
      </c>
    </row>
    <row r="4851" spans="1:2">
      <c r="A4851" s="1">
        <v>2.6403316891999999</v>
      </c>
      <c r="B4851">
        <v>3.2744813691000001</v>
      </c>
    </row>
    <row r="4852" spans="1:2">
      <c r="A4852" s="1">
        <v>1.5207255191</v>
      </c>
      <c r="B4852">
        <v>3.9586138745000001</v>
      </c>
    </row>
    <row r="4853" spans="1:2">
      <c r="A4853" s="1">
        <v>3.5901243423000002</v>
      </c>
      <c r="B4853">
        <v>-10.1344060801</v>
      </c>
    </row>
    <row r="4854" spans="1:2">
      <c r="A4854" s="1">
        <v>3.4455917291999998</v>
      </c>
      <c r="B4854">
        <v>3.3455323163999999</v>
      </c>
    </row>
    <row r="4855" spans="1:2">
      <c r="A4855" s="1">
        <v>4.5677116494999996</v>
      </c>
      <c r="B4855">
        <v>3.8230270856000002</v>
      </c>
    </row>
    <row r="4856" spans="1:2">
      <c r="A4856" s="1">
        <v>1.4307521481000001</v>
      </c>
      <c r="B4856">
        <v>-10.8289555475</v>
      </c>
    </row>
    <row r="4857" spans="1:2">
      <c r="A4857" s="1">
        <v>3.8493497857999999</v>
      </c>
      <c r="B4857">
        <v>2.8777086153</v>
      </c>
    </row>
    <row r="4858" spans="1:2">
      <c r="A4858" s="1">
        <f>-10.1395782141</f>
        <v>-10.1395782141</v>
      </c>
      <c r="B4858">
        <v>-6.9563210109</v>
      </c>
    </row>
    <row r="4859" spans="1:2">
      <c r="A4859" s="1">
        <v>2.5286536566</v>
      </c>
      <c r="B4859">
        <v>-8.9800878648999998</v>
      </c>
    </row>
    <row r="4860" spans="1:2">
      <c r="A4860" s="1">
        <f>-8.6335712663</f>
        <v>-8.6335712663000006</v>
      </c>
      <c r="B4860">
        <v>-4.4686675638000004</v>
      </c>
    </row>
    <row r="4861" spans="1:2">
      <c r="A4861" s="1">
        <v>5.2764221765999997</v>
      </c>
      <c r="B4861">
        <v>2.5257010808000002</v>
      </c>
    </row>
    <row r="4862" spans="1:2">
      <c r="A4862" s="1">
        <v>4.1532963659000002</v>
      </c>
      <c r="B4862">
        <v>4.3761387201000002</v>
      </c>
    </row>
    <row r="4863" spans="1:2">
      <c r="A4863" s="1">
        <v>3.1452371737</v>
      </c>
      <c r="B4863">
        <v>-10.548422952299999</v>
      </c>
    </row>
    <row r="4864" spans="1:2">
      <c r="A4864" s="1">
        <f>-10.0766362078</f>
        <v>-10.0766362078</v>
      </c>
      <c r="B4864">
        <v>-6.6811477857000003</v>
      </c>
    </row>
    <row r="4865" spans="1:2">
      <c r="A4865" s="1">
        <f>-8.6448450748</f>
        <v>-8.6448450747999992</v>
      </c>
      <c r="B4865">
        <v>-4.7545910012999997</v>
      </c>
    </row>
    <row r="4866" spans="1:2">
      <c r="A4866" s="1">
        <v>3.4900715875000001</v>
      </c>
      <c r="B4866">
        <v>3.9033778556000001</v>
      </c>
    </row>
    <row r="4867" spans="1:2">
      <c r="A4867" s="1">
        <v>2.3794451420999998</v>
      </c>
      <c r="B4867">
        <v>-8.0989884139000008</v>
      </c>
    </row>
    <row r="4868" spans="1:2">
      <c r="A4868" s="1">
        <v>2.0959884803</v>
      </c>
      <c r="B4868">
        <v>-7.7275969419999999</v>
      </c>
    </row>
    <row r="4869" spans="1:2">
      <c r="A4869" s="1">
        <f>-10.3500192008</f>
        <v>-10.3500192008</v>
      </c>
      <c r="B4869">
        <v>-3.7136811860000001</v>
      </c>
    </row>
    <row r="4870" spans="1:2">
      <c r="A4870" s="1">
        <f>-10.2342351749</f>
        <v>-10.2342351749</v>
      </c>
      <c r="B4870">
        <v>-5.2415983287000003</v>
      </c>
    </row>
    <row r="4871" spans="1:2">
      <c r="A4871" s="1">
        <f>-10.5838875809</f>
        <v>-10.583887580900001</v>
      </c>
      <c r="B4871">
        <v>-6.0196634616000004</v>
      </c>
    </row>
    <row r="4872" spans="1:2">
      <c r="A4872" s="1">
        <v>3.7469841993999999</v>
      </c>
      <c r="B4872">
        <v>-7.2747972699999996</v>
      </c>
    </row>
    <row r="4873" spans="1:2">
      <c r="A4873" s="1">
        <v>5.2284562274999997</v>
      </c>
      <c r="B4873">
        <v>4.0171531474000002</v>
      </c>
    </row>
    <row r="4874" spans="1:2">
      <c r="A4874" s="1">
        <f>-0.0411715402</f>
        <v>-4.1171540200000002E-2</v>
      </c>
      <c r="B4874">
        <v>-8.9468261559000002</v>
      </c>
    </row>
    <row r="4875" spans="1:2">
      <c r="A4875" s="1">
        <v>2.9826936577000001</v>
      </c>
      <c r="B4875">
        <v>3.0508219525000002</v>
      </c>
    </row>
    <row r="4876" spans="1:2">
      <c r="A4876" s="1">
        <v>2.7632086446000002</v>
      </c>
      <c r="B4876">
        <v>2.9664576361999999</v>
      </c>
    </row>
    <row r="4877" spans="1:2">
      <c r="A4877" s="1">
        <v>4.4761183908</v>
      </c>
      <c r="B4877">
        <v>4.1652984031000004</v>
      </c>
    </row>
    <row r="4878" spans="1:2">
      <c r="A4878" s="1">
        <v>2.6223683850000001</v>
      </c>
      <c r="B4878">
        <v>2.9804863203999998</v>
      </c>
    </row>
    <row r="4879" spans="1:2">
      <c r="A4879" s="1">
        <v>1.7116234887999999</v>
      </c>
      <c r="B4879">
        <v>-9.3418622207999995</v>
      </c>
    </row>
    <row r="4880" spans="1:2">
      <c r="A4880" s="1">
        <v>1.8929591701999999</v>
      </c>
      <c r="B4880">
        <v>-9.0092605896000002</v>
      </c>
    </row>
    <row r="4881" spans="1:2">
      <c r="A4881" s="1">
        <v>1.9545446499000001</v>
      </c>
      <c r="B4881">
        <v>-10.232861032800001</v>
      </c>
    </row>
    <row r="4882" spans="1:2">
      <c r="A4882" s="1">
        <v>5.2420601071000004</v>
      </c>
      <c r="B4882">
        <v>3.3072178745</v>
      </c>
    </row>
    <row r="4883" spans="1:2">
      <c r="A4883" s="1">
        <f>-10.6366911304</f>
        <v>-10.636691130399999</v>
      </c>
      <c r="B4883">
        <v>-5.2640098274999998</v>
      </c>
    </row>
    <row r="4884" spans="1:2">
      <c r="A4884" s="1">
        <f>-10.8302099389</f>
        <v>-10.830209938899999</v>
      </c>
      <c r="B4884">
        <v>-6.62407244</v>
      </c>
    </row>
    <row r="4885" spans="1:2">
      <c r="A4885" s="1">
        <v>2.3944020289000001</v>
      </c>
      <c r="B4885">
        <v>-8.3978858411000008</v>
      </c>
    </row>
    <row r="4886" spans="1:2">
      <c r="A4886" s="1">
        <v>4.1767819131000001</v>
      </c>
      <c r="B4886">
        <v>3.0049929866</v>
      </c>
    </row>
    <row r="4887" spans="1:2">
      <c r="A4887" s="1">
        <v>4.0731100006999998</v>
      </c>
      <c r="B4887">
        <v>1.2317489706</v>
      </c>
    </row>
    <row r="4888" spans="1:2">
      <c r="A4888" s="1">
        <v>2.4150021379000002</v>
      </c>
      <c r="B4888">
        <v>-9.4470521361999999</v>
      </c>
    </row>
    <row r="4889" spans="1:2">
      <c r="A4889" s="1">
        <v>5.0349254621000004</v>
      </c>
      <c r="B4889">
        <v>3.3635213333</v>
      </c>
    </row>
    <row r="4890" spans="1:2">
      <c r="A4890" s="1">
        <f>-8.9781948775</f>
        <v>-8.9781948775</v>
      </c>
      <c r="B4890">
        <v>-5.4264747118000001</v>
      </c>
    </row>
    <row r="4891" spans="1:2">
      <c r="A4891" s="1">
        <f>-11.4384388644</f>
        <v>-11.4384388644</v>
      </c>
      <c r="B4891">
        <v>-5.4419850455000001</v>
      </c>
    </row>
    <row r="4892" spans="1:2">
      <c r="A4892" s="1">
        <v>2.3000829735999999</v>
      </c>
      <c r="B4892">
        <v>-8.5652919565999994</v>
      </c>
    </row>
    <row r="4893" spans="1:2">
      <c r="A4893" s="1">
        <v>1.9274023327000001</v>
      </c>
      <c r="B4893">
        <v>-11.539975843700001</v>
      </c>
    </row>
    <row r="4894" spans="1:2">
      <c r="A4894" s="1">
        <v>3.4185526439</v>
      </c>
      <c r="B4894">
        <v>3.5090973834999999</v>
      </c>
    </row>
    <row r="4895" spans="1:2">
      <c r="A4895" s="1">
        <v>3.2886476597000001</v>
      </c>
      <c r="B4895">
        <v>2.1977132318999999</v>
      </c>
    </row>
    <row r="4896" spans="1:2">
      <c r="A4896" s="1">
        <f>-11.5905355375</f>
        <v>-11.590535537499999</v>
      </c>
      <c r="B4896">
        <v>-4.8137694166999996</v>
      </c>
    </row>
    <row r="4897" spans="1:2">
      <c r="A4897" s="1">
        <v>1.432577322</v>
      </c>
      <c r="B4897">
        <v>-10.119533195500001</v>
      </c>
    </row>
    <row r="4898" spans="1:2">
      <c r="A4898" s="1">
        <v>3.0885403687999999</v>
      </c>
      <c r="B4898">
        <v>-9.7120472030999991</v>
      </c>
    </row>
    <row r="4899" spans="1:2">
      <c r="A4899" s="1">
        <f>-11.5166043377</f>
        <v>-11.5166043377</v>
      </c>
      <c r="B4899">
        <v>-5.4305386072999999</v>
      </c>
    </row>
    <row r="4900" spans="1:2">
      <c r="A4900" s="1">
        <f>-10.9707178866</f>
        <v>-10.970717886599999</v>
      </c>
      <c r="B4900">
        <v>-4.9997937722000003</v>
      </c>
    </row>
    <row r="4901" spans="1:2">
      <c r="A4901" s="1">
        <f>-10.9156001389</f>
        <v>-10.9156001389</v>
      </c>
      <c r="B4901">
        <v>-4.5373354566000001</v>
      </c>
    </row>
    <row r="4902" spans="1:2">
      <c r="A4902" s="1">
        <f>-10.3910605111</f>
        <v>-10.391060511099999</v>
      </c>
      <c r="B4902">
        <v>-5.2238771342000003</v>
      </c>
    </row>
    <row r="4903" spans="1:2">
      <c r="A4903" s="1">
        <v>1.9397428522</v>
      </c>
      <c r="B4903">
        <v>2.9939774383</v>
      </c>
    </row>
    <row r="4904" spans="1:2">
      <c r="A4904" s="1">
        <f>-11.6604393686</f>
        <v>-11.660439368600001</v>
      </c>
      <c r="B4904">
        <v>-4.6210749131000002</v>
      </c>
    </row>
    <row r="4905" spans="1:2">
      <c r="A4905" s="1">
        <v>3.854255733</v>
      </c>
      <c r="B4905">
        <v>3.086191216</v>
      </c>
    </row>
    <row r="4906" spans="1:2">
      <c r="A4906" s="1">
        <v>4.9586340638999999</v>
      </c>
      <c r="B4906">
        <v>3.1269385077999998</v>
      </c>
    </row>
    <row r="4907" spans="1:2">
      <c r="A4907" s="1">
        <v>2.1420472408000002</v>
      </c>
      <c r="B4907">
        <v>-9.6372411307999997</v>
      </c>
    </row>
    <row r="4908" spans="1:2">
      <c r="A4908" s="1">
        <f>-10.8025578491</f>
        <v>-10.802557849099999</v>
      </c>
      <c r="B4908">
        <v>-2.9425725806999998</v>
      </c>
    </row>
    <row r="4909" spans="1:2">
      <c r="A4909" s="1">
        <v>4.2977075968999996</v>
      </c>
      <c r="B4909">
        <v>3.0677543291</v>
      </c>
    </row>
    <row r="4910" spans="1:2">
      <c r="A4910" s="1">
        <v>5.2590837572</v>
      </c>
      <c r="B4910">
        <v>3.0573361661999998</v>
      </c>
    </row>
    <row r="4911" spans="1:2">
      <c r="A4911" s="1">
        <v>4.5145622250999997</v>
      </c>
      <c r="B4911">
        <v>2.8333976562999998</v>
      </c>
    </row>
    <row r="4912" spans="1:2">
      <c r="A4912" s="1">
        <f>-10.6044383673</f>
        <v>-10.6044383673</v>
      </c>
      <c r="B4912">
        <v>-3.7149547129</v>
      </c>
    </row>
    <row r="4913" spans="1:2">
      <c r="A4913" s="1">
        <v>3.9446499941000002</v>
      </c>
      <c r="B4913">
        <v>-7.8092914506</v>
      </c>
    </row>
    <row r="4914" spans="1:2">
      <c r="A4914" s="1">
        <v>3.9565316801999999</v>
      </c>
      <c r="B4914">
        <v>3.1528500174</v>
      </c>
    </row>
    <row r="4915" spans="1:2">
      <c r="A4915" s="1">
        <v>3.1007497142</v>
      </c>
      <c r="B4915">
        <v>-11.629368381000001</v>
      </c>
    </row>
    <row r="4916" spans="1:2">
      <c r="A4916" s="1">
        <f>-10.6797627628</f>
        <v>-10.679762762799999</v>
      </c>
      <c r="B4916">
        <v>-5.1046861349999997</v>
      </c>
    </row>
    <row r="4917" spans="1:2">
      <c r="A4917" s="1">
        <v>2.5156774572999998</v>
      </c>
      <c r="B4917">
        <v>3.7860508264999999</v>
      </c>
    </row>
    <row r="4918" spans="1:2">
      <c r="A4918" s="1">
        <f>-10.3612453249</f>
        <v>-10.3612453249</v>
      </c>
      <c r="B4918">
        <v>-4.4107311611000002</v>
      </c>
    </row>
    <row r="4919" spans="1:2">
      <c r="A4919" s="1">
        <v>6.5283259227999997</v>
      </c>
      <c r="B4919">
        <v>3.5235124171000001</v>
      </c>
    </row>
    <row r="4920" spans="1:2">
      <c r="A4920" s="1">
        <f>-9.43450825</f>
        <v>-9.4345082500000004</v>
      </c>
      <c r="B4920">
        <v>-4.7148805248999999</v>
      </c>
    </row>
    <row r="4921" spans="1:2">
      <c r="A4921" s="1">
        <f>-11.594356559</f>
        <v>-11.594356559</v>
      </c>
      <c r="B4921">
        <v>-5.0101972513000002</v>
      </c>
    </row>
    <row r="4922" spans="1:2">
      <c r="A4922" s="1">
        <f>-12.5635008155</f>
        <v>-12.563500815499999</v>
      </c>
      <c r="B4922">
        <v>-4.3571938926999998</v>
      </c>
    </row>
    <row r="4923" spans="1:2">
      <c r="A4923" s="1">
        <v>3.7496685224999999</v>
      </c>
      <c r="B4923">
        <v>4.4150326844999999</v>
      </c>
    </row>
    <row r="4924" spans="1:2">
      <c r="A4924" s="1">
        <v>3.2261465365999999</v>
      </c>
      <c r="B4924">
        <v>1.9067982510999999</v>
      </c>
    </row>
    <row r="4925" spans="1:2">
      <c r="A4925" s="1">
        <v>1.9156501898</v>
      </c>
      <c r="B4925">
        <v>2.0266816738000002</v>
      </c>
    </row>
    <row r="4926" spans="1:2">
      <c r="A4926" s="1">
        <v>4.4507233671000002</v>
      </c>
      <c r="B4926">
        <v>-9.4503682459</v>
      </c>
    </row>
    <row r="4927" spans="1:2">
      <c r="A4927" s="1">
        <f>-10.9494237907</f>
        <v>-10.949423790699999</v>
      </c>
      <c r="B4927">
        <v>-3.5657396197</v>
      </c>
    </row>
    <row r="4928" spans="1:2">
      <c r="A4928" s="1">
        <v>3.5551886190999999</v>
      </c>
      <c r="B4928">
        <v>-8.4958925299000008</v>
      </c>
    </row>
    <row r="4929" spans="1:2">
      <c r="A4929" s="1">
        <v>3.0467611051999999</v>
      </c>
      <c r="B4929">
        <v>2.4488303364999999</v>
      </c>
    </row>
    <row r="4930" spans="1:2">
      <c r="A4930" s="1">
        <v>3.8474701148000001</v>
      </c>
      <c r="B4930">
        <v>-9.0844898374999996</v>
      </c>
    </row>
    <row r="4931" spans="1:2">
      <c r="A4931" s="1">
        <v>3.6179049980000002</v>
      </c>
      <c r="B4931">
        <v>2.6579466192000001</v>
      </c>
    </row>
    <row r="4932" spans="1:2">
      <c r="A4932" s="1">
        <v>2.4297066101000002</v>
      </c>
      <c r="B4932">
        <v>-7.8161319696999998</v>
      </c>
    </row>
    <row r="4933" spans="1:2">
      <c r="A4933" s="1">
        <f>-10.2352772064</f>
        <v>-10.235277206399999</v>
      </c>
      <c r="B4933">
        <v>-5.5188170889999997</v>
      </c>
    </row>
    <row r="4934" spans="1:2">
      <c r="A4934" s="1">
        <f>-12.6065059613</f>
        <v>-12.6065059613</v>
      </c>
      <c r="B4934">
        <v>-4.1757356563999997</v>
      </c>
    </row>
    <row r="4935" spans="1:2">
      <c r="A4935" s="1">
        <v>3.6525230033999998</v>
      </c>
      <c r="B4935">
        <v>2.6910103629000002</v>
      </c>
    </row>
    <row r="4936" spans="1:2">
      <c r="A4936" s="1">
        <f>-10.5233098678</f>
        <v>-10.5233098678</v>
      </c>
      <c r="B4936">
        <v>-5.5733128637</v>
      </c>
    </row>
    <row r="4937" spans="1:2">
      <c r="A4937" s="1">
        <f>-10.5231816881</f>
        <v>-10.523181688099999</v>
      </c>
      <c r="B4937">
        <v>-5.0507210455999996</v>
      </c>
    </row>
    <row r="4938" spans="1:2">
      <c r="A4938" s="1">
        <v>2.1652137544999999</v>
      </c>
      <c r="B4938">
        <v>-5.7039914457999998</v>
      </c>
    </row>
    <row r="4939" spans="1:2">
      <c r="A4939" s="1">
        <v>3.4579504997999999</v>
      </c>
      <c r="B4939">
        <v>3.6411778578999998</v>
      </c>
    </row>
    <row r="4940" spans="1:2">
      <c r="A4940" s="1">
        <v>3.1487242797000001</v>
      </c>
      <c r="B4940">
        <v>-8.8678486165999999</v>
      </c>
    </row>
    <row r="4941" spans="1:2">
      <c r="A4941" s="1">
        <v>5.0587508684999998</v>
      </c>
      <c r="B4941">
        <v>2.3439911329999998</v>
      </c>
    </row>
    <row r="4942" spans="1:2">
      <c r="A4942" s="1">
        <f>-11.7407101154</f>
        <v>-11.740710115400001</v>
      </c>
      <c r="B4942">
        <v>-4.3623212956000001</v>
      </c>
    </row>
    <row r="4943" spans="1:2">
      <c r="A4943" s="1">
        <v>3.5717918687000001</v>
      </c>
      <c r="B4943">
        <v>3.4957206976999999</v>
      </c>
    </row>
    <row r="4944" spans="1:2">
      <c r="A4944" s="1">
        <f>-10.7425658231</f>
        <v>-10.7425658231</v>
      </c>
      <c r="B4944">
        <v>-5.8908951198999997</v>
      </c>
    </row>
    <row r="4945" spans="1:2">
      <c r="A4945" s="1">
        <v>3.0414872332999998</v>
      </c>
      <c r="B4945">
        <v>2.5329733876999998</v>
      </c>
    </row>
    <row r="4946" spans="1:2">
      <c r="A4946" s="1">
        <v>3.0775147726999998</v>
      </c>
      <c r="B4946">
        <v>-9.3000449266</v>
      </c>
    </row>
    <row r="4947" spans="1:2">
      <c r="A4947" s="1">
        <v>4.0334954198000004</v>
      </c>
      <c r="B4947">
        <v>0.41502513410000003</v>
      </c>
    </row>
    <row r="4948" spans="1:2">
      <c r="A4948" s="1">
        <f>-11.3296120018</f>
        <v>-11.329612001799999</v>
      </c>
      <c r="B4948">
        <v>-4.5155437863000003</v>
      </c>
    </row>
    <row r="4949" spans="1:2">
      <c r="A4949" s="1">
        <f>-10.0911112035</f>
        <v>-10.091111203500001</v>
      </c>
      <c r="B4949">
        <v>-5.3877311849999998</v>
      </c>
    </row>
    <row r="4950" spans="1:2">
      <c r="A4950" s="1">
        <v>3.1436876526000002</v>
      </c>
      <c r="B4950">
        <v>-10.3384824892</v>
      </c>
    </row>
    <row r="4951" spans="1:2">
      <c r="A4951" s="1">
        <v>4.6712368173999996</v>
      </c>
      <c r="B4951">
        <v>2.8705171338</v>
      </c>
    </row>
    <row r="4952" spans="1:2">
      <c r="A4952" s="1">
        <v>1.1069998522</v>
      </c>
      <c r="B4952">
        <v>-10.062068544500001</v>
      </c>
    </row>
    <row r="4953" spans="1:2">
      <c r="A4953" s="1">
        <v>5.9403810758000004</v>
      </c>
      <c r="B4953">
        <v>4.4342881635999998</v>
      </c>
    </row>
    <row r="4954" spans="1:2">
      <c r="A4954" s="1">
        <v>0.74417031919999999</v>
      </c>
      <c r="B4954">
        <v>-10.9878335402</v>
      </c>
    </row>
    <row r="4955" spans="1:2">
      <c r="A4955" s="1">
        <v>1.0492775847</v>
      </c>
      <c r="B4955">
        <v>-7.6875572214999996</v>
      </c>
    </row>
    <row r="4956" spans="1:2">
      <c r="A4956" s="1">
        <f>-10.5875969317</f>
        <v>-10.5875969317</v>
      </c>
      <c r="B4956">
        <v>-6.3823170566999998</v>
      </c>
    </row>
    <row r="4957" spans="1:2">
      <c r="A4957" s="1">
        <v>4.1510887432999999</v>
      </c>
      <c r="B4957">
        <v>3.7024561730999999</v>
      </c>
    </row>
    <row r="4958" spans="1:2">
      <c r="A4958" s="1">
        <f>-9.5295932554</f>
        <v>-9.5295932554</v>
      </c>
      <c r="B4958">
        <v>-5.1292099599999998</v>
      </c>
    </row>
    <row r="4959" spans="1:2">
      <c r="A4959" s="1">
        <f>-10.6262503028</f>
        <v>-10.626250302800001</v>
      </c>
      <c r="B4959">
        <v>-4.2266503404</v>
      </c>
    </row>
    <row r="4960" spans="1:2">
      <c r="A4960" s="1">
        <f>-10.2009557695</f>
        <v>-10.2009557695</v>
      </c>
      <c r="B4960">
        <v>-6.0965072059000001</v>
      </c>
    </row>
    <row r="4961" spans="1:2">
      <c r="A4961" s="1">
        <v>2.4081137358000002</v>
      </c>
      <c r="B4961">
        <v>-9.7772328399999999</v>
      </c>
    </row>
    <row r="4962" spans="1:2">
      <c r="A4962" s="1">
        <f>-9.3194406286</f>
        <v>-9.3194406286000007</v>
      </c>
      <c r="B4962">
        <v>-7.2303523430999999</v>
      </c>
    </row>
    <row r="4963" spans="1:2">
      <c r="A4963" s="1">
        <f>-11.0829189647</f>
        <v>-11.082918964699999</v>
      </c>
      <c r="B4963">
        <v>-5.5841395900000004</v>
      </c>
    </row>
    <row r="4964" spans="1:2">
      <c r="A4964" s="1">
        <v>4.5145896165000003</v>
      </c>
      <c r="B4964">
        <v>1.6980516536000001</v>
      </c>
    </row>
    <row r="4965" spans="1:2">
      <c r="A4965" s="1">
        <v>2.2311123985000001</v>
      </c>
      <c r="B4965">
        <v>-9.3990916145999996</v>
      </c>
    </row>
    <row r="4966" spans="1:2">
      <c r="A4966" s="1">
        <v>3.2165911280000001</v>
      </c>
      <c r="B4966">
        <v>-8.9001367185000007</v>
      </c>
    </row>
    <row r="4967" spans="1:2">
      <c r="A4967" s="1">
        <v>4.2505457712999997</v>
      </c>
      <c r="B4967">
        <v>1.8633041367000001</v>
      </c>
    </row>
    <row r="4968" spans="1:2">
      <c r="A4968" s="1">
        <v>4.6673971859999996</v>
      </c>
      <c r="B4968">
        <v>3.8747693518999999</v>
      </c>
    </row>
    <row r="4969" spans="1:2">
      <c r="A4969" s="1">
        <v>2.5896052361000002</v>
      </c>
      <c r="B4969">
        <v>3.4915685183999998</v>
      </c>
    </row>
    <row r="4970" spans="1:2">
      <c r="A4970" s="1">
        <v>2.594838534</v>
      </c>
      <c r="B4970">
        <v>-8.7841817424999995</v>
      </c>
    </row>
    <row r="4971" spans="1:2">
      <c r="A4971" s="1">
        <v>3.9307242672</v>
      </c>
      <c r="B4971">
        <v>2.4429360200999999</v>
      </c>
    </row>
    <row r="4972" spans="1:2">
      <c r="A4972" s="1">
        <v>3.9964716216</v>
      </c>
      <c r="B4972">
        <v>3.1288256413000002</v>
      </c>
    </row>
    <row r="4973" spans="1:2">
      <c r="A4973" s="1">
        <v>4.9639934740999996</v>
      </c>
      <c r="B4973">
        <v>1.8408976654</v>
      </c>
    </row>
    <row r="4974" spans="1:2">
      <c r="A4974" s="1">
        <v>2.1480500159</v>
      </c>
      <c r="B4974">
        <v>3.6161316498999998</v>
      </c>
    </row>
    <row r="4975" spans="1:2">
      <c r="A4975" s="1">
        <v>2.2554361731000001</v>
      </c>
      <c r="B4975">
        <v>-8.0880058590000008</v>
      </c>
    </row>
    <row r="4976" spans="1:2">
      <c r="A4976" s="1">
        <v>2.0473939415000002</v>
      </c>
      <c r="B4976">
        <v>-8.4584833677999995</v>
      </c>
    </row>
    <row r="4977" spans="1:2">
      <c r="A4977" s="1">
        <v>0.38351305270000002</v>
      </c>
      <c r="B4977">
        <v>-10.8065239816</v>
      </c>
    </row>
    <row r="4978" spans="1:2">
      <c r="A4978" s="1">
        <f>-11.190010567</f>
        <v>-11.190010567</v>
      </c>
      <c r="B4978">
        <v>-3.8740904546000001</v>
      </c>
    </row>
    <row r="4979" spans="1:2">
      <c r="A4979" s="1">
        <v>3.1144209765999999</v>
      </c>
      <c r="B4979">
        <v>3.2856201622999999</v>
      </c>
    </row>
    <row r="4980" spans="1:2">
      <c r="A4980" s="1">
        <v>2.6100362435000002</v>
      </c>
      <c r="B4980">
        <v>2.1999804704999999</v>
      </c>
    </row>
    <row r="4981" spans="1:2">
      <c r="A4981" s="1">
        <v>1.7973528265000001</v>
      </c>
      <c r="B4981">
        <v>-9.0693842404999998</v>
      </c>
    </row>
    <row r="4982" spans="1:2">
      <c r="A4982" s="1">
        <v>0.99832781749999999</v>
      </c>
      <c r="B4982">
        <v>-9.2327674817999998</v>
      </c>
    </row>
    <row r="4983" spans="1:2">
      <c r="A4983" s="1">
        <v>4.3912470868</v>
      </c>
      <c r="B4983">
        <v>0.92572673679999995</v>
      </c>
    </row>
    <row r="4984" spans="1:2">
      <c r="A4984" s="1">
        <f>-9.3123747633</f>
        <v>-9.3123747632999994</v>
      </c>
      <c r="B4984">
        <v>-3.3375394134</v>
      </c>
    </row>
    <row r="4985" spans="1:2">
      <c r="A4985" s="1">
        <v>1.9664472131999999</v>
      </c>
      <c r="B4985">
        <v>-10.3694847096</v>
      </c>
    </row>
    <row r="4986" spans="1:2">
      <c r="A4986" s="1">
        <v>2.5905371176999998</v>
      </c>
      <c r="B4986">
        <v>-9.6520389019999993</v>
      </c>
    </row>
    <row r="4987" spans="1:2">
      <c r="A4987" s="1">
        <f>-12.8629566445</f>
        <v>-12.862956644500001</v>
      </c>
      <c r="B4987">
        <v>-5.6556688588000004</v>
      </c>
    </row>
    <row r="4988" spans="1:2">
      <c r="A4988" s="1">
        <v>1.2993019529000001</v>
      </c>
      <c r="B4988">
        <v>-8.6059314893999996</v>
      </c>
    </row>
    <row r="4989" spans="1:2">
      <c r="A4989" s="1">
        <f>-11.5345964328</f>
        <v>-11.534596432800001</v>
      </c>
      <c r="B4989">
        <v>-3.2540616544000001</v>
      </c>
    </row>
    <row r="4990" spans="1:2">
      <c r="A4990" s="1">
        <f>-11.6747182434</f>
        <v>-11.674718243399999</v>
      </c>
      <c r="B4990">
        <v>-5.3540764855000003</v>
      </c>
    </row>
    <row r="4991" spans="1:2">
      <c r="A4991" s="1">
        <f>-10.7495121844</f>
        <v>-10.7495121844</v>
      </c>
      <c r="B4991">
        <v>-4.7537936638999998</v>
      </c>
    </row>
    <row r="4992" spans="1:2">
      <c r="A4992" s="1">
        <v>3.4059965629</v>
      </c>
      <c r="B4992">
        <v>3.3176751588000002</v>
      </c>
    </row>
    <row r="4993" spans="1:2">
      <c r="A4993" s="1">
        <v>3.2938312535000001</v>
      </c>
      <c r="B4993">
        <v>3.5381105248</v>
      </c>
    </row>
    <row r="4994" spans="1:2">
      <c r="A4994" s="1">
        <v>2.2017419809000001</v>
      </c>
      <c r="B4994">
        <v>1.7991630863000001</v>
      </c>
    </row>
    <row r="4995" spans="1:2">
      <c r="A4995" s="1">
        <f>-13.145381937</f>
        <v>-13.145381937</v>
      </c>
      <c r="B4995">
        <v>-3.4945631607999998</v>
      </c>
    </row>
    <row r="4996" spans="1:2">
      <c r="A4996" s="1">
        <f>-11.4668348883</f>
        <v>-11.466834888299999</v>
      </c>
      <c r="B4996">
        <v>-4.6631748575999996</v>
      </c>
    </row>
    <row r="4997" spans="1:2">
      <c r="A4997" s="1">
        <v>3.178749689</v>
      </c>
      <c r="B4997">
        <v>1.2936099178</v>
      </c>
    </row>
    <row r="4998" spans="1:2">
      <c r="A4998" s="1">
        <v>3.1247767201999999</v>
      </c>
      <c r="B4998">
        <v>-8.5211201418000009</v>
      </c>
    </row>
    <row r="4999" spans="1:2">
      <c r="A4999" s="1">
        <v>3.4999842319000001</v>
      </c>
      <c r="B4999">
        <v>-8.1943391871000006</v>
      </c>
    </row>
    <row r="5000" spans="1:2">
      <c r="A5000" s="1">
        <v>3.3285045177999999</v>
      </c>
      <c r="B5000">
        <v>2.5319829209</v>
      </c>
    </row>
    <row r="5001" spans="1:2">
      <c r="A5001" s="1">
        <f>-10.4415673636</f>
        <v>-10.441567363600001</v>
      </c>
      <c r="B5001">
        <v>-6.9717213233999997</v>
      </c>
    </row>
    <row r="5002" spans="1:2">
      <c r="A5002" s="1">
        <f>-10.9359837875</f>
        <v>-10.9359837875</v>
      </c>
      <c r="B5002">
        <v>-5.1836654681000001</v>
      </c>
    </row>
    <row r="5003" spans="1:2">
      <c r="A5003" s="1">
        <f>-9.8462668101</f>
        <v>-9.8462668100999995</v>
      </c>
      <c r="B5003">
        <v>-5.1740658463000004</v>
      </c>
    </row>
    <row r="5004" spans="1:2">
      <c r="A5004" s="1">
        <v>1.7339056746999999</v>
      </c>
      <c r="B5004">
        <v>-9.7306613376000008</v>
      </c>
    </row>
    <row r="5005" spans="1:2">
      <c r="A5005" s="1">
        <v>1.5167813746000001</v>
      </c>
      <c r="B5005">
        <v>-9.8511146451999991</v>
      </c>
    </row>
    <row r="5006" spans="1:2">
      <c r="A5006" s="1">
        <f>-9.0108825927</f>
        <v>-9.0108825926999998</v>
      </c>
      <c r="B5006">
        <v>-7.1501186443</v>
      </c>
    </row>
    <row r="5007" spans="1:2">
      <c r="A5007" s="1">
        <v>3.2230346241999999</v>
      </c>
      <c r="B5007">
        <v>-8.2211724752999995</v>
      </c>
    </row>
    <row r="5008" spans="1:2">
      <c r="A5008" s="1">
        <v>2.6431071907999999</v>
      </c>
      <c r="B5008">
        <v>-10.793874302500001</v>
      </c>
    </row>
    <row r="5009" spans="1:2">
      <c r="A5009" s="1">
        <f>-10.2884185113</f>
        <v>-10.2884185113</v>
      </c>
      <c r="B5009">
        <v>-3.5322507981000002</v>
      </c>
    </row>
    <row r="5010" spans="1:2">
      <c r="A5010" s="1">
        <v>1.6641554765</v>
      </c>
      <c r="B5010">
        <v>-8.6459647015000005</v>
      </c>
    </row>
    <row r="5011" spans="1:2">
      <c r="A5011" s="1">
        <v>1.7738890159</v>
      </c>
      <c r="B5011">
        <v>4.0713331867000004</v>
      </c>
    </row>
    <row r="5012" spans="1:2">
      <c r="A5012" s="1">
        <v>4.2164383522</v>
      </c>
      <c r="B5012">
        <v>1.5638312548</v>
      </c>
    </row>
    <row r="5013" spans="1:2">
      <c r="A5013" s="1">
        <v>1.7700932599000001</v>
      </c>
      <c r="B5013">
        <v>-8.0628851130000001</v>
      </c>
    </row>
    <row r="5014" spans="1:2">
      <c r="A5014" s="1">
        <v>4.0513595148999997</v>
      </c>
      <c r="B5014">
        <v>4.8704387683999997</v>
      </c>
    </row>
    <row r="5015" spans="1:2">
      <c r="A5015" s="1">
        <v>4.1503218696999999</v>
      </c>
      <c r="B5015">
        <v>5.2020819208000004</v>
      </c>
    </row>
    <row r="5016" spans="1:2">
      <c r="A5016" s="1">
        <v>1.0595325109</v>
      </c>
      <c r="B5016">
        <v>-8.6361381906000005</v>
      </c>
    </row>
    <row r="5017" spans="1:2">
      <c r="A5017" s="1">
        <v>3.9100864916</v>
      </c>
      <c r="B5017">
        <v>3.7844521107000002</v>
      </c>
    </row>
    <row r="5018" spans="1:2">
      <c r="A5018" s="1">
        <f>-8.8119372439</f>
        <v>-8.8119372438999992</v>
      </c>
      <c r="B5018">
        <v>-4.9576717477000001</v>
      </c>
    </row>
    <row r="5019" spans="1:2">
      <c r="A5019" s="1">
        <f>-10.0618393713</f>
        <v>-10.0618393713</v>
      </c>
      <c r="B5019">
        <v>-6.1184138103999999</v>
      </c>
    </row>
    <row r="5020" spans="1:2">
      <c r="A5020" s="1">
        <f>-10.1044582242</f>
        <v>-10.1044582242</v>
      </c>
      <c r="B5020">
        <v>-5.0242742224999999</v>
      </c>
    </row>
    <row r="5021" spans="1:2">
      <c r="A5021" s="1">
        <f>-8.7181857689</f>
        <v>-8.7181857688999997</v>
      </c>
      <c r="B5021">
        <v>-5.8369322949000004</v>
      </c>
    </row>
    <row r="5022" spans="1:2">
      <c r="A5022" s="1">
        <f>-11.0575684678</f>
        <v>-11.057568467799999</v>
      </c>
      <c r="B5022">
        <v>-4.983931278</v>
      </c>
    </row>
    <row r="5023" spans="1:2">
      <c r="A5023" s="1">
        <v>1.1205897146999999</v>
      </c>
      <c r="B5023">
        <v>-9.2533714071999995</v>
      </c>
    </row>
    <row r="5024" spans="1:2">
      <c r="A5024" s="1">
        <v>1.6407796728999999</v>
      </c>
      <c r="B5024">
        <v>-7.8639978097999998</v>
      </c>
    </row>
    <row r="5025" spans="1:2">
      <c r="A5025" s="1">
        <v>3.9050730997</v>
      </c>
      <c r="B5025">
        <v>4.5746272600999998</v>
      </c>
    </row>
    <row r="5026" spans="1:2">
      <c r="A5026" s="1">
        <f>-10.5536378873</f>
        <v>-10.553637887300001</v>
      </c>
      <c r="B5026">
        <v>-4.9393287354000002</v>
      </c>
    </row>
    <row r="5027" spans="1:2">
      <c r="A5027" s="1">
        <v>2.4536898932</v>
      </c>
      <c r="B5027">
        <v>-9.3869653359999994</v>
      </c>
    </row>
    <row r="5028" spans="1:2">
      <c r="A5028" s="1">
        <v>3.8666625020000001</v>
      </c>
      <c r="B5028">
        <v>4.7019404291000004</v>
      </c>
    </row>
    <row r="5029" spans="1:2">
      <c r="A5029" s="1">
        <v>3.3444901073</v>
      </c>
      <c r="B5029">
        <v>-8.4602033130999992</v>
      </c>
    </row>
    <row r="5030" spans="1:2">
      <c r="A5030" s="1">
        <v>4.2229698145999999</v>
      </c>
      <c r="B5030">
        <v>4.0013723214999999</v>
      </c>
    </row>
    <row r="5031" spans="1:2">
      <c r="A5031" s="1">
        <v>0.37847752089999998</v>
      </c>
      <c r="B5031">
        <v>-10.759771151300001</v>
      </c>
    </row>
    <row r="5032" spans="1:2">
      <c r="A5032" s="1">
        <v>4.7659281072999997</v>
      </c>
      <c r="B5032">
        <v>3.6946911771000002</v>
      </c>
    </row>
    <row r="5033" spans="1:2">
      <c r="A5033" s="1">
        <v>1.3626398630000001</v>
      </c>
      <c r="B5033">
        <v>2.4494269222999998</v>
      </c>
    </row>
    <row r="5034" spans="1:2">
      <c r="A5034" s="1">
        <f>-12.4256249791</f>
        <v>-12.4256249791</v>
      </c>
      <c r="B5034">
        <v>-3.8407467171</v>
      </c>
    </row>
    <row r="5035" spans="1:2">
      <c r="A5035" s="1">
        <v>1.571493684</v>
      </c>
      <c r="B5035">
        <v>-10.7994431061</v>
      </c>
    </row>
    <row r="5036" spans="1:2">
      <c r="A5036" s="1">
        <f>-10.0334632539</f>
        <v>-10.033463253900001</v>
      </c>
      <c r="B5036">
        <v>-3.7088069164999999</v>
      </c>
    </row>
    <row r="5037" spans="1:2">
      <c r="A5037" s="1">
        <v>2.9841625452999998</v>
      </c>
      <c r="B5037">
        <v>-10.091366967100001</v>
      </c>
    </row>
    <row r="5038" spans="1:2">
      <c r="A5038" s="1">
        <v>2.0034494663000002</v>
      </c>
      <c r="B5038">
        <v>-10.1638446298</v>
      </c>
    </row>
    <row r="5039" spans="1:2">
      <c r="A5039" s="1">
        <v>4.7701345582999997</v>
      </c>
      <c r="B5039">
        <v>4.4188673801</v>
      </c>
    </row>
    <row r="5040" spans="1:2">
      <c r="A5040" s="1">
        <f>-11.3012872621</f>
        <v>-11.301287262100001</v>
      </c>
      <c r="B5040">
        <v>-4.3884732224</v>
      </c>
    </row>
    <row r="5041" spans="1:2">
      <c r="A5041" s="1">
        <v>3.0671847096999998</v>
      </c>
      <c r="B5041">
        <v>3.6799214935000002</v>
      </c>
    </row>
    <row r="5042" spans="1:2">
      <c r="A5042" s="1">
        <f>-12.7893366404</f>
        <v>-12.7893366404</v>
      </c>
      <c r="B5042">
        <v>-3.2281582574000001</v>
      </c>
    </row>
    <row r="5043" spans="1:2">
      <c r="A5043" s="1">
        <f>-10.6097361452</f>
        <v>-10.609736145199999</v>
      </c>
      <c r="B5043">
        <v>-3.3255127191999998</v>
      </c>
    </row>
    <row r="5044" spans="1:2">
      <c r="A5044" s="1">
        <f>-11.1522057485</f>
        <v>-11.1522057485</v>
      </c>
      <c r="B5044">
        <v>-4.0179767502999999</v>
      </c>
    </row>
    <row r="5045" spans="1:2">
      <c r="A5045" s="1">
        <v>2.1901000484000002</v>
      </c>
      <c r="B5045">
        <v>1.7550707999999999</v>
      </c>
    </row>
    <row r="5046" spans="1:2">
      <c r="A5046" s="1">
        <v>5.7669072420000003</v>
      </c>
      <c r="B5046">
        <v>2.7646686414000001</v>
      </c>
    </row>
    <row r="5047" spans="1:2">
      <c r="A5047" s="1">
        <f>-9.9532986146</f>
        <v>-9.9532986145999995</v>
      </c>
      <c r="B5047">
        <v>-4.7828627380000004</v>
      </c>
    </row>
    <row r="5048" spans="1:2">
      <c r="A5048" s="1">
        <v>3.3103223892</v>
      </c>
      <c r="B5048">
        <v>-8.7985455510000001</v>
      </c>
    </row>
    <row r="5049" spans="1:2">
      <c r="A5049" s="1">
        <v>1.7837413097000001</v>
      </c>
      <c r="B5049">
        <v>3.1162457966999999</v>
      </c>
    </row>
    <row r="5050" spans="1:2">
      <c r="A5050" s="1">
        <f>-10.6279276909</f>
        <v>-10.6279276909</v>
      </c>
      <c r="B5050">
        <v>-5.3613597379</v>
      </c>
    </row>
    <row r="5051" spans="1:2">
      <c r="A5051" s="1">
        <f>-9.7006125696</f>
        <v>-9.7006125696000005</v>
      </c>
      <c r="B5051">
        <v>-5.9860594244999996</v>
      </c>
    </row>
    <row r="5052" spans="1:2">
      <c r="A5052" s="1">
        <f>-10.0743766408</f>
        <v>-10.074376640800001</v>
      </c>
      <c r="B5052">
        <v>-4.2349903015999999</v>
      </c>
    </row>
    <row r="5053" spans="1:2">
      <c r="A5053" s="1">
        <f>-10.8625419391</f>
        <v>-10.8625419391</v>
      </c>
      <c r="B5053">
        <v>-4.3923607867000003</v>
      </c>
    </row>
    <row r="5054" spans="1:2">
      <c r="A5054" s="1">
        <v>3.4422576892999999</v>
      </c>
      <c r="B5054">
        <v>1.4751954497999999</v>
      </c>
    </row>
    <row r="5055" spans="1:2">
      <c r="A5055" s="1">
        <f>-12.7476820422</f>
        <v>-12.747682042199999</v>
      </c>
      <c r="B5055">
        <v>-5.0080730208000004</v>
      </c>
    </row>
    <row r="5056" spans="1:2">
      <c r="A5056" s="1">
        <v>0.98433683380000003</v>
      </c>
      <c r="B5056">
        <v>-10.1873618302</v>
      </c>
    </row>
    <row r="5057" spans="1:2">
      <c r="A5057" s="1">
        <f>-10.9702537179</f>
        <v>-10.9702537179</v>
      </c>
      <c r="B5057">
        <v>-4.6727239949000001</v>
      </c>
    </row>
    <row r="5058" spans="1:2">
      <c r="A5058" s="1">
        <v>2.8052710537999999</v>
      </c>
      <c r="B5058">
        <v>-10.241209227300001</v>
      </c>
    </row>
    <row r="5059" spans="1:2">
      <c r="A5059" s="1">
        <v>2.0030125635</v>
      </c>
      <c r="B5059">
        <v>-10.340502389299999</v>
      </c>
    </row>
    <row r="5060" spans="1:2">
      <c r="A5060" s="1">
        <f>-10.518561275</f>
        <v>-10.518561275</v>
      </c>
      <c r="B5060">
        <v>-4.5629927395000003</v>
      </c>
    </row>
    <row r="5061" spans="1:2">
      <c r="A5061" s="1">
        <v>1.2610175391</v>
      </c>
      <c r="B5061">
        <v>-9.3339776392000005</v>
      </c>
    </row>
    <row r="5062" spans="1:2">
      <c r="A5062" s="1">
        <v>2.4248768418000002</v>
      </c>
      <c r="B5062">
        <v>-9.7549217034000009</v>
      </c>
    </row>
    <row r="5063" spans="1:2">
      <c r="A5063" s="1">
        <f>-10.5426965827</f>
        <v>-10.5426965827</v>
      </c>
      <c r="B5063">
        <v>-4.5754208223999999</v>
      </c>
    </row>
    <row r="5064" spans="1:2">
      <c r="A5064" s="1">
        <v>2.3126076203000001</v>
      </c>
      <c r="B5064">
        <v>2.4472962818999999</v>
      </c>
    </row>
    <row r="5065" spans="1:2">
      <c r="A5065" s="1">
        <v>2.4986951831000002</v>
      </c>
      <c r="B5065">
        <v>-7.9217825489000004</v>
      </c>
    </row>
    <row r="5066" spans="1:2">
      <c r="A5066" s="1">
        <v>1.5352582129000001</v>
      </c>
      <c r="B5066">
        <v>-10.0546817281</v>
      </c>
    </row>
    <row r="5067" spans="1:2">
      <c r="A5067" s="1">
        <v>1.1769087869999999</v>
      </c>
      <c r="B5067">
        <v>-10.8471593708</v>
      </c>
    </row>
    <row r="5068" spans="1:2">
      <c r="A5068" s="1">
        <v>3.752513333</v>
      </c>
      <c r="B5068">
        <v>3.7270196097000001</v>
      </c>
    </row>
    <row r="5069" spans="1:2">
      <c r="A5069" s="1">
        <v>4.0218405868999998</v>
      </c>
      <c r="B5069">
        <v>1.4245925415</v>
      </c>
    </row>
    <row r="5070" spans="1:2">
      <c r="A5070" s="1">
        <f>-11.5956075893</f>
        <v>-11.5956075893</v>
      </c>
      <c r="B5070">
        <v>-6.0092887300999998</v>
      </c>
    </row>
    <row r="5071" spans="1:2">
      <c r="A5071" s="1">
        <v>3.2695817059999999</v>
      </c>
      <c r="B5071">
        <v>-10.935227899299999</v>
      </c>
    </row>
    <row r="5072" spans="1:2">
      <c r="A5072" s="1">
        <v>3.9135024730999999</v>
      </c>
      <c r="B5072">
        <v>4.5489438471000003</v>
      </c>
    </row>
    <row r="5073" spans="1:2">
      <c r="A5073" s="1">
        <v>2.1826207314000001</v>
      </c>
      <c r="B5073">
        <v>-8.4845857896000005</v>
      </c>
    </row>
    <row r="5074" spans="1:2">
      <c r="A5074" s="1">
        <f>-10.1929051668</f>
        <v>-10.192905166799999</v>
      </c>
      <c r="B5074">
        <v>-5.5949060618999997</v>
      </c>
    </row>
    <row r="5075" spans="1:2">
      <c r="A5075" s="1">
        <v>1.6083607778</v>
      </c>
      <c r="B5075">
        <v>-9.2903410505000004</v>
      </c>
    </row>
    <row r="5076" spans="1:2">
      <c r="A5076" s="1">
        <f>-9.1941937614</f>
        <v>-9.1941937613999993</v>
      </c>
      <c r="B5076">
        <v>-4.3350414163000002</v>
      </c>
    </row>
    <row r="5077" spans="1:2">
      <c r="A5077" s="1">
        <v>1.5284119237</v>
      </c>
      <c r="B5077">
        <v>-6.9353434287000004</v>
      </c>
    </row>
    <row r="5078" spans="1:2">
      <c r="A5078" s="1">
        <v>2.2328508564999998</v>
      </c>
      <c r="B5078">
        <v>-8.8954403867000007</v>
      </c>
    </row>
    <row r="5079" spans="1:2">
      <c r="A5079" s="1">
        <v>2.3000851674999998</v>
      </c>
      <c r="B5079">
        <v>4.0740810666999998</v>
      </c>
    </row>
    <row r="5080" spans="1:2">
      <c r="A5080" s="1">
        <v>2.6019721523000001</v>
      </c>
      <c r="B5080">
        <v>-10.330684998000001</v>
      </c>
    </row>
    <row r="5081" spans="1:2">
      <c r="A5081" s="1">
        <v>3.0174538908000001</v>
      </c>
      <c r="B5081">
        <v>2.1864460350999999</v>
      </c>
    </row>
    <row r="5082" spans="1:2">
      <c r="A5082" s="1">
        <f>-8.5439061203</f>
        <v>-8.5439061203000009</v>
      </c>
      <c r="B5082">
        <v>-5.4748166175000001</v>
      </c>
    </row>
    <row r="5083" spans="1:2">
      <c r="A5083" s="1">
        <f>-9.0218899659</f>
        <v>-9.0218899658999998</v>
      </c>
      <c r="B5083">
        <v>-6.3431504216999999</v>
      </c>
    </row>
    <row r="5084" spans="1:2">
      <c r="A5084" s="1">
        <v>2.7637595554000001</v>
      </c>
      <c r="B5084">
        <v>-10.184366349699999</v>
      </c>
    </row>
    <row r="5085" spans="1:2">
      <c r="A5085" s="1">
        <v>3.5839173708000001</v>
      </c>
      <c r="B5085">
        <v>3.7956199253</v>
      </c>
    </row>
    <row r="5086" spans="1:2">
      <c r="A5086" s="1">
        <v>3.2697929243999999</v>
      </c>
      <c r="B5086">
        <v>-8.0961004590000005</v>
      </c>
    </row>
    <row r="5087" spans="1:2">
      <c r="A5087" s="1">
        <v>2.9025984614999998</v>
      </c>
      <c r="B5087">
        <v>-10.4965713915</v>
      </c>
    </row>
    <row r="5088" spans="1:2">
      <c r="A5088" s="1">
        <f>-10.6920982065</f>
        <v>-10.692098206500001</v>
      </c>
      <c r="B5088">
        <v>-6.2625046991</v>
      </c>
    </row>
    <row r="5089" spans="1:2">
      <c r="A5089" s="1">
        <f>-12.4272691947</f>
        <v>-12.427269194699999</v>
      </c>
      <c r="B5089">
        <v>-5.8534697923000003</v>
      </c>
    </row>
    <row r="5090" spans="1:2">
      <c r="A5090" s="1">
        <v>2.6533677087999998</v>
      </c>
      <c r="B5090">
        <v>-7.9305444664999998</v>
      </c>
    </row>
    <row r="5091" spans="1:2">
      <c r="A5091" s="1">
        <f>-11.262826216</f>
        <v>-11.262826216000001</v>
      </c>
      <c r="B5091">
        <v>-6.0401791423000004</v>
      </c>
    </row>
    <row r="5092" spans="1:2">
      <c r="A5092" s="1">
        <v>4.0423184857000001</v>
      </c>
      <c r="B5092">
        <v>3.9030926056999999</v>
      </c>
    </row>
    <row r="5093" spans="1:2">
      <c r="A5093" s="1">
        <f>-10.7107773395</f>
        <v>-10.7107773395</v>
      </c>
      <c r="B5093">
        <v>-4.0293472738</v>
      </c>
    </row>
    <row r="5094" spans="1:2">
      <c r="A5094" s="1">
        <f>-9.633674167</f>
        <v>-9.6336741670000006</v>
      </c>
      <c r="B5094">
        <v>-3.1934928990999998</v>
      </c>
    </row>
    <row r="5095" spans="1:2">
      <c r="A5095" s="1">
        <f>-10.3348894725</f>
        <v>-10.3348894725</v>
      </c>
      <c r="B5095">
        <v>-5.8931740262999996</v>
      </c>
    </row>
    <row r="5096" spans="1:2">
      <c r="A5096" s="1">
        <v>2.8306893520999998</v>
      </c>
      <c r="B5096">
        <v>-10.8368644951</v>
      </c>
    </row>
    <row r="5097" spans="1:2">
      <c r="A5097" s="1">
        <f>-12.3425028412</f>
        <v>-12.3425028412</v>
      </c>
      <c r="B5097">
        <v>-4.1734625527000002</v>
      </c>
    </row>
    <row r="5098" spans="1:2">
      <c r="A5098" s="1">
        <v>1.9925245569000001</v>
      </c>
      <c r="B5098">
        <v>3.6203671594000002</v>
      </c>
    </row>
    <row r="5099" spans="1:2">
      <c r="A5099" s="1">
        <f>-10.6235970071</f>
        <v>-10.623597007100001</v>
      </c>
      <c r="B5099">
        <v>-4.4963160805999998</v>
      </c>
    </row>
    <row r="5100" spans="1:2">
      <c r="A5100" s="1">
        <f>-11.5437118361</f>
        <v>-11.5437118361</v>
      </c>
      <c r="B5100">
        <v>-4.4269396514999997</v>
      </c>
    </row>
    <row r="5101" spans="1:2">
      <c r="A5101" s="1">
        <v>1.4256018533999999</v>
      </c>
      <c r="B5101">
        <v>-8.5860533009999997</v>
      </c>
    </row>
    <row r="5102" spans="1:2">
      <c r="A5102" s="1">
        <v>1.6793817756</v>
      </c>
      <c r="B5102">
        <v>-9.1550195686000002</v>
      </c>
    </row>
    <row r="5103" spans="1:2">
      <c r="A5103" s="1">
        <v>2.9112091727</v>
      </c>
      <c r="B5103">
        <v>-9.9327565013000001</v>
      </c>
    </row>
    <row r="5104" spans="1:2">
      <c r="A5104" s="1">
        <v>2.8367673075000002</v>
      </c>
      <c r="B5104">
        <v>-9.1705328537999993</v>
      </c>
    </row>
    <row r="5105" spans="1:2">
      <c r="A5105" s="1">
        <v>1.7609724342999999</v>
      </c>
      <c r="B5105">
        <v>3.9684833135000002</v>
      </c>
    </row>
    <row r="5106" spans="1:2">
      <c r="A5106" s="1">
        <v>1.4975480897</v>
      </c>
      <c r="B5106">
        <v>-8.6038446291999993</v>
      </c>
    </row>
    <row r="5107" spans="1:2">
      <c r="A5107" s="1">
        <v>1.9635841503</v>
      </c>
      <c r="B5107">
        <v>3.5649715332</v>
      </c>
    </row>
    <row r="5108" spans="1:2">
      <c r="A5108" s="1">
        <v>2.0658317545</v>
      </c>
      <c r="B5108">
        <v>-9.6569599066999992</v>
      </c>
    </row>
    <row r="5109" spans="1:2">
      <c r="A5109" s="1">
        <v>1.1636058923000001</v>
      </c>
      <c r="B5109">
        <v>-8.7806445881999995</v>
      </c>
    </row>
    <row r="5110" spans="1:2">
      <c r="A5110" s="1">
        <v>2.5382788447000002</v>
      </c>
      <c r="B5110">
        <v>-10.2412381335</v>
      </c>
    </row>
    <row r="5111" spans="1:2">
      <c r="A5111" s="1">
        <f>-9.5950924315</f>
        <v>-9.5950924314999995</v>
      </c>
      <c r="B5111">
        <v>-4.5506715848999999</v>
      </c>
    </row>
    <row r="5112" spans="1:2">
      <c r="A5112" s="1">
        <f>-11.6569243346</f>
        <v>-11.656924334599999</v>
      </c>
      <c r="B5112">
        <v>-6.4004728268999997</v>
      </c>
    </row>
    <row r="5113" spans="1:2">
      <c r="A5113" s="1">
        <v>2.6644952221999998</v>
      </c>
      <c r="B5113">
        <v>2.7712642180999998</v>
      </c>
    </row>
    <row r="5114" spans="1:2">
      <c r="A5114" s="1">
        <v>3.1444906983999998</v>
      </c>
      <c r="B5114">
        <v>3.4472921204000002</v>
      </c>
    </row>
    <row r="5115" spans="1:2">
      <c r="A5115" s="1">
        <v>3.0738467297000001</v>
      </c>
      <c r="B5115">
        <v>3.7067680030000001</v>
      </c>
    </row>
    <row r="5116" spans="1:2">
      <c r="A5116" s="1">
        <f>-9.9480971961</f>
        <v>-9.9480971961000009</v>
      </c>
      <c r="B5116">
        <v>-6.4085616818000002</v>
      </c>
    </row>
    <row r="5117" spans="1:2">
      <c r="A5117" s="1">
        <v>3.1999629659000002</v>
      </c>
      <c r="B5117">
        <v>2.1198260971999998</v>
      </c>
    </row>
    <row r="5118" spans="1:2">
      <c r="A5118" s="1">
        <v>4.7321416210000002</v>
      </c>
      <c r="B5118">
        <v>1.5885036054999999</v>
      </c>
    </row>
    <row r="5119" spans="1:2">
      <c r="A5119" s="1">
        <f>-9.2367002615</f>
        <v>-9.2367002614999993</v>
      </c>
      <c r="B5119">
        <v>-3.2465597812999998</v>
      </c>
    </row>
    <row r="5120" spans="1:2">
      <c r="A5120" s="1">
        <v>3.2200088103</v>
      </c>
      <c r="B5120">
        <v>2.6044507143</v>
      </c>
    </row>
    <row r="5121" spans="1:2">
      <c r="A5121" s="1">
        <v>4.9127835312999997</v>
      </c>
      <c r="B5121">
        <v>4.5194636553</v>
      </c>
    </row>
    <row r="5122" spans="1:2">
      <c r="A5122" s="1">
        <f>-11.895992995</f>
        <v>-11.895992995</v>
      </c>
      <c r="B5122">
        <v>-4.2883611316000003</v>
      </c>
    </row>
    <row r="5123" spans="1:2">
      <c r="A5123" s="1">
        <v>1.6232020451</v>
      </c>
      <c r="B5123">
        <v>-9.1741648658999999</v>
      </c>
    </row>
    <row r="5124" spans="1:2">
      <c r="A5124" s="1">
        <v>2.0617795123999998</v>
      </c>
      <c r="B5124">
        <v>-7.9990391085999999</v>
      </c>
    </row>
    <row r="5125" spans="1:2">
      <c r="A5125" s="1">
        <v>2.7690849656999998</v>
      </c>
      <c r="B5125">
        <v>-11.1918864023</v>
      </c>
    </row>
    <row r="5126" spans="1:2">
      <c r="A5126" s="1">
        <v>5.0813560037999999</v>
      </c>
      <c r="B5126">
        <v>2.6491386756000002</v>
      </c>
    </row>
    <row r="5127" spans="1:2">
      <c r="A5127" s="1">
        <v>0.68445730120000003</v>
      </c>
      <c r="B5127">
        <v>-9.8838572521000003</v>
      </c>
    </row>
    <row r="5128" spans="1:2">
      <c r="A5128" s="1">
        <v>1.5878051321</v>
      </c>
      <c r="B5128">
        <v>-8.3168679541999992</v>
      </c>
    </row>
    <row r="5129" spans="1:2">
      <c r="A5129" s="1">
        <v>4.2114857117</v>
      </c>
      <c r="B5129">
        <v>-8.7834675471000008</v>
      </c>
    </row>
    <row r="5130" spans="1:2">
      <c r="A5130" s="1">
        <v>2.7085869801000002</v>
      </c>
      <c r="B5130">
        <v>-10.6704867738</v>
      </c>
    </row>
    <row r="5131" spans="1:2">
      <c r="A5131" s="1">
        <v>4.4872089708000003</v>
      </c>
      <c r="B5131">
        <v>3.5085432810000001</v>
      </c>
    </row>
    <row r="5132" spans="1:2">
      <c r="A5132" s="1">
        <v>0.86945736520000005</v>
      </c>
      <c r="B5132">
        <v>-9.8629089564000001</v>
      </c>
    </row>
    <row r="5133" spans="1:2">
      <c r="A5133" s="1">
        <v>2.5223261038999998</v>
      </c>
      <c r="B5133">
        <v>2.0717158741000001</v>
      </c>
    </row>
    <row r="5134" spans="1:2">
      <c r="A5134" s="1">
        <v>4.0091506707000004</v>
      </c>
      <c r="B5134">
        <v>-8.9165553463999991</v>
      </c>
    </row>
    <row r="5135" spans="1:2">
      <c r="A5135" s="1">
        <f>-10.8008603813</f>
        <v>-10.8008603813</v>
      </c>
      <c r="B5135">
        <v>-5.4710606569999998</v>
      </c>
    </row>
    <row r="5136" spans="1:2">
      <c r="A5136" s="1">
        <v>3.0401727229</v>
      </c>
      <c r="B5136">
        <v>-10.569834655899999</v>
      </c>
    </row>
    <row r="5137" spans="1:2">
      <c r="A5137" s="1">
        <f>-10.8419691173</f>
        <v>-10.8419691173</v>
      </c>
      <c r="B5137">
        <v>-3.7628423763000001</v>
      </c>
    </row>
    <row r="5138" spans="1:2">
      <c r="A5138" s="1">
        <v>0.21989983490000001</v>
      </c>
      <c r="B5138">
        <v>-9.0728412338000002</v>
      </c>
    </row>
    <row r="5139" spans="1:2">
      <c r="A5139" s="1">
        <v>1.9945680472</v>
      </c>
      <c r="B5139">
        <v>2.1727083317</v>
      </c>
    </row>
    <row r="5140" spans="1:2">
      <c r="A5140" s="1">
        <v>2.4336254776000001</v>
      </c>
      <c r="B5140">
        <v>-9.1650700862000001</v>
      </c>
    </row>
    <row r="5141" spans="1:2">
      <c r="A5141" s="1">
        <f>-11.1084364723</f>
        <v>-11.108436472299999</v>
      </c>
      <c r="B5141">
        <v>-5.2226571226000003</v>
      </c>
    </row>
    <row r="5142" spans="1:2">
      <c r="A5142" s="1">
        <f>-11.3682612005</f>
        <v>-11.368261200499999</v>
      </c>
      <c r="B5142">
        <v>-3.8006411966</v>
      </c>
    </row>
    <row r="5143" spans="1:2">
      <c r="A5143" s="1">
        <v>3.4000941781999998</v>
      </c>
      <c r="B5143">
        <v>4.1088162775999999</v>
      </c>
    </row>
    <row r="5144" spans="1:2">
      <c r="A5144" s="1">
        <f>-13.0462079372</f>
        <v>-13.0462079372</v>
      </c>
      <c r="B5144">
        <v>-5.8050849312999997</v>
      </c>
    </row>
    <row r="5145" spans="1:2">
      <c r="A5145" s="1">
        <v>4.4991389984000003</v>
      </c>
      <c r="B5145">
        <v>3.9461073403000002</v>
      </c>
    </row>
    <row r="5146" spans="1:2">
      <c r="A5146" s="1">
        <v>2.0821085962999999</v>
      </c>
      <c r="B5146">
        <v>-9.1150438987999998</v>
      </c>
    </row>
    <row r="5147" spans="1:2">
      <c r="A5147" s="1">
        <v>2.9169595252999998</v>
      </c>
      <c r="B5147">
        <v>1.4632023584</v>
      </c>
    </row>
    <row r="5148" spans="1:2">
      <c r="A5148" s="1">
        <v>2.2166529623</v>
      </c>
      <c r="B5148">
        <v>-8.8887013410000009</v>
      </c>
    </row>
    <row r="5149" spans="1:2">
      <c r="A5149" s="1">
        <f>-10.2066909049</f>
        <v>-10.2066909049</v>
      </c>
      <c r="B5149">
        <v>-5.1946761131999999</v>
      </c>
    </row>
    <row r="5150" spans="1:2">
      <c r="A5150" s="1">
        <v>4.2358257128999997</v>
      </c>
      <c r="B5150">
        <v>3.0022623822000001</v>
      </c>
    </row>
    <row r="5151" spans="1:2">
      <c r="A5151" s="1">
        <f>-11.7989256281</f>
        <v>-11.798925628099999</v>
      </c>
      <c r="B5151">
        <v>-4.1829404529999996</v>
      </c>
    </row>
    <row r="5152" spans="1:2">
      <c r="A5152" s="1">
        <v>3.6148489906000001</v>
      </c>
      <c r="B5152">
        <v>1.7579764085</v>
      </c>
    </row>
    <row r="5153" spans="1:2">
      <c r="A5153" s="1">
        <f>-10.6396335501</f>
        <v>-10.639633550099999</v>
      </c>
      <c r="B5153">
        <v>-6.5463632711999997</v>
      </c>
    </row>
    <row r="5154" spans="1:2">
      <c r="A5154" s="1">
        <v>2.2433665981000002</v>
      </c>
      <c r="B5154">
        <v>-9.1957548159000009</v>
      </c>
    </row>
    <row r="5155" spans="1:2">
      <c r="A5155" s="1">
        <f>-9.689758884</f>
        <v>-9.6897588839999997</v>
      </c>
      <c r="B5155">
        <v>-5.1929740286000001</v>
      </c>
    </row>
    <row r="5156" spans="1:2">
      <c r="A5156" s="1">
        <v>3.5715985131000001</v>
      </c>
      <c r="B5156">
        <v>4.7582603579000002</v>
      </c>
    </row>
    <row r="5157" spans="1:2">
      <c r="A5157" s="1">
        <v>2.3921617714000001</v>
      </c>
      <c r="B5157">
        <v>1.8540741817999999</v>
      </c>
    </row>
    <row r="5158" spans="1:2">
      <c r="A5158" s="1">
        <v>3.5989519681000002</v>
      </c>
      <c r="B5158">
        <v>1.6872121239</v>
      </c>
    </row>
    <row r="5159" spans="1:2">
      <c r="A5159" s="1">
        <v>3.1687331202000002</v>
      </c>
      <c r="B5159">
        <v>-8.3176569300000001</v>
      </c>
    </row>
    <row r="5160" spans="1:2">
      <c r="A5160" s="1">
        <v>4.7175998365999998</v>
      </c>
      <c r="B5160">
        <v>2.5445377920999999</v>
      </c>
    </row>
    <row r="5161" spans="1:2">
      <c r="A5161" s="1">
        <f>-10.1952659831</f>
        <v>-10.195265983100001</v>
      </c>
      <c r="B5161">
        <v>-6.1317550991000003</v>
      </c>
    </row>
    <row r="5162" spans="1:2">
      <c r="A5162" s="1">
        <v>3.4076409871000002</v>
      </c>
      <c r="B5162">
        <v>-11.138005125999999</v>
      </c>
    </row>
    <row r="5163" spans="1:2">
      <c r="A5163" s="1">
        <v>3.0750822519000001</v>
      </c>
      <c r="B5163">
        <v>-9.9631537179999992</v>
      </c>
    </row>
    <row r="5164" spans="1:2">
      <c r="A5164" s="1">
        <v>3.6233362112999998</v>
      </c>
      <c r="B5164">
        <v>-9.9168909916000008</v>
      </c>
    </row>
    <row r="5165" spans="1:2">
      <c r="A5165" s="1">
        <v>2.0535323218000001</v>
      </c>
      <c r="B5165">
        <v>-10.0335627774</v>
      </c>
    </row>
    <row r="5166" spans="1:2">
      <c r="A5166" s="1">
        <v>1.5533447541000001</v>
      </c>
      <c r="B5166">
        <v>-10.3141689882</v>
      </c>
    </row>
    <row r="5167" spans="1:2">
      <c r="A5167" s="1">
        <v>4.4869767507000002</v>
      </c>
      <c r="B5167">
        <v>3.7346400411</v>
      </c>
    </row>
    <row r="5168" spans="1:2">
      <c r="A5168" s="1">
        <v>2.9411249658999998</v>
      </c>
      <c r="B5168">
        <v>2.4395258326999998</v>
      </c>
    </row>
    <row r="5169" spans="1:2">
      <c r="A5169" s="1">
        <v>2.7795224824</v>
      </c>
      <c r="B5169">
        <v>-9.9785366227000001</v>
      </c>
    </row>
    <row r="5170" spans="1:2">
      <c r="A5170" s="1">
        <v>2.5868312124999999</v>
      </c>
      <c r="B5170">
        <v>2.7852188964</v>
      </c>
    </row>
    <row r="5171" spans="1:2">
      <c r="A5171" s="1">
        <f>-9.0974192852</f>
        <v>-9.0974192852000009</v>
      </c>
      <c r="B5171">
        <v>-5.6085005477000003</v>
      </c>
    </row>
    <row r="5172" spans="1:2">
      <c r="A5172" s="1">
        <f>-11.4058657541</f>
        <v>-11.405865754100001</v>
      </c>
      <c r="B5172">
        <v>-4.9663901762</v>
      </c>
    </row>
    <row r="5173" spans="1:2">
      <c r="A5173" s="1">
        <v>2.1499868711999999</v>
      </c>
      <c r="B5173">
        <v>3.8892557095</v>
      </c>
    </row>
    <row r="5174" spans="1:2">
      <c r="A5174" s="1">
        <v>4.7106937698999998</v>
      </c>
      <c r="B5174">
        <v>1.8645896904999999</v>
      </c>
    </row>
    <row r="5175" spans="1:2">
      <c r="A5175" s="1">
        <f>-9.6744389076</f>
        <v>-9.6744389076000008</v>
      </c>
      <c r="B5175">
        <v>-5.6648066045999999</v>
      </c>
    </row>
    <row r="5176" spans="1:2">
      <c r="A5176" s="1">
        <f>-12.6899312385</f>
        <v>-12.6899312385</v>
      </c>
      <c r="B5176">
        <v>-5.5146381728999998</v>
      </c>
    </row>
    <row r="5177" spans="1:2">
      <c r="A5177" s="1">
        <v>1.5952816674000001</v>
      </c>
      <c r="B5177">
        <v>-8.7578911596999998</v>
      </c>
    </row>
    <row r="5178" spans="1:2">
      <c r="A5178" s="1">
        <v>2.3970814333999999</v>
      </c>
      <c r="B5178">
        <v>-8.8624802448000004</v>
      </c>
    </row>
    <row r="5179" spans="1:2">
      <c r="A5179" s="1">
        <v>1.777404883</v>
      </c>
      <c r="B5179">
        <v>-10.472931282799999</v>
      </c>
    </row>
    <row r="5180" spans="1:2">
      <c r="A5180" s="1">
        <v>3.4745142572000001</v>
      </c>
      <c r="B5180">
        <v>-8.9353022827000004</v>
      </c>
    </row>
    <row r="5181" spans="1:2">
      <c r="A5181" s="1">
        <v>4.0556254874000004</v>
      </c>
      <c r="B5181">
        <v>1.456408634</v>
      </c>
    </row>
    <row r="5182" spans="1:2">
      <c r="A5182" s="1">
        <f>-9.0102944933</f>
        <v>-9.0102944933</v>
      </c>
      <c r="B5182">
        <v>-6.3897898629999998</v>
      </c>
    </row>
    <row r="5183" spans="1:2">
      <c r="A5183" s="1">
        <v>3.7173634876000001</v>
      </c>
      <c r="B5183">
        <v>-8.4691804065999996</v>
      </c>
    </row>
    <row r="5184" spans="1:2">
      <c r="A5184" s="1">
        <v>3.6193657493</v>
      </c>
      <c r="B5184">
        <v>2.3747050074999998</v>
      </c>
    </row>
    <row r="5185" spans="1:2">
      <c r="A5185" s="1">
        <v>5.1250253544</v>
      </c>
      <c r="B5185">
        <v>2.6022176639999999</v>
      </c>
    </row>
    <row r="5186" spans="1:2">
      <c r="A5186" s="1">
        <v>1.4264883234000001</v>
      </c>
      <c r="B5186">
        <v>-9.4410636197999995</v>
      </c>
    </row>
    <row r="5187" spans="1:2">
      <c r="A5187" s="1">
        <f>-10.2221499338</f>
        <v>-10.222149933800001</v>
      </c>
      <c r="B5187">
        <v>-5.5108270929999996</v>
      </c>
    </row>
    <row r="5188" spans="1:2">
      <c r="A5188" s="1">
        <v>1.7853082438000001</v>
      </c>
      <c r="B5188">
        <v>-7.5188520220999999</v>
      </c>
    </row>
    <row r="5189" spans="1:2">
      <c r="A5189" s="1">
        <f>-9.4879113204</f>
        <v>-9.4879113204000003</v>
      </c>
      <c r="B5189">
        <v>-4.6684631631000002</v>
      </c>
    </row>
    <row r="5190" spans="1:2">
      <c r="A5190" s="1">
        <v>3.0073852297000001</v>
      </c>
      <c r="B5190">
        <v>-10.7248834452</v>
      </c>
    </row>
    <row r="5191" spans="1:2">
      <c r="A5191" s="1">
        <v>3.2256347475</v>
      </c>
      <c r="B5191">
        <v>4.0544624820999999</v>
      </c>
    </row>
    <row r="5192" spans="1:2">
      <c r="A5192" s="1">
        <f>-11.0771836241</f>
        <v>-11.0771836241</v>
      </c>
      <c r="B5192">
        <v>-3.0547819208</v>
      </c>
    </row>
    <row r="5193" spans="1:2">
      <c r="A5193" s="1">
        <v>4.1186074351000004</v>
      </c>
      <c r="B5193">
        <v>-8.3009473366000002</v>
      </c>
    </row>
    <row r="5194" spans="1:2">
      <c r="A5194" s="1">
        <v>3.6683247798999998</v>
      </c>
      <c r="B5194">
        <v>-8.3878594566999993</v>
      </c>
    </row>
    <row r="5195" spans="1:2">
      <c r="A5195" s="1">
        <v>3.6409389066000002</v>
      </c>
      <c r="B5195">
        <v>-7.9664869183000002</v>
      </c>
    </row>
    <row r="5196" spans="1:2">
      <c r="A5196" s="1">
        <v>2.1132972794999998</v>
      </c>
      <c r="B5196">
        <v>-9.8747254347000002</v>
      </c>
    </row>
    <row r="5197" spans="1:2">
      <c r="A5197" s="1">
        <f>-10.683560686</f>
        <v>-10.683560686</v>
      </c>
      <c r="B5197">
        <v>-3.7992411508999999</v>
      </c>
    </row>
    <row r="5198" spans="1:2">
      <c r="A5198" s="1">
        <v>4.6165385087999997</v>
      </c>
      <c r="B5198">
        <v>2.0444031960000002</v>
      </c>
    </row>
    <row r="5199" spans="1:2">
      <c r="A5199" s="1">
        <v>3.3237728240000002</v>
      </c>
      <c r="B5199">
        <v>-8.3495525306000005</v>
      </c>
    </row>
    <row r="5200" spans="1:2">
      <c r="A5200" s="1">
        <v>3.8498272258999999</v>
      </c>
      <c r="B5200">
        <v>-8.6212084162</v>
      </c>
    </row>
    <row r="5201" spans="1:2">
      <c r="A5201" s="1">
        <v>2.8111599487999999</v>
      </c>
      <c r="B5201">
        <v>-9.8117694252999996</v>
      </c>
    </row>
    <row r="5202" spans="1:2">
      <c r="A5202" s="1">
        <f>-10.034532966</f>
        <v>-10.034532966</v>
      </c>
      <c r="B5202">
        <v>-4.6769218407000004</v>
      </c>
    </row>
    <row r="5203" spans="1:2">
      <c r="A5203" s="1">
        <v>1.1268601744</v>
      </c>
      <c r="B5203">
        <v>2.4953816053</v>
      </c>
    </row>
    <row r="5204" spans="1:2">
      <c r="A5204" s="1">
        <v>2.3688537014</v>
      </c>
      <c r="B5204">
        <v>-10.2925662511</v>
      </c>
    </row>
    <row r="5205" spans="1:2">
      <c r="A5205" s="1">
        <f>-11.0262170337</f>
        <v>-11.0262170337</v>
      </c>
      <c r="B5205">
        <v>-5.4465761295000004</v>
      </c>
    </row>
    <row r="5206" spans="1:2">
      <c r="A5206" s="1">
        <f>-10.9597350084</f>
        <v>-10.959735008399999</v>
      </c>
      <c r="B5206">
        <v>-6.1140031937000003</v>
      </c>
    </row>
    <row r="5207" spans="1:2">
      <c r="A5207" s="1">
        <v>2.9209799784000001</v>
      </c>
      <c r="B5207">
        <v>-8.2410197538999999</v>
      </c>
    </row>
    <row r="5208" spans="1:2">
      <c r="A5208" s="1">
        <v>3.0265023831</v>
      </c>
      <c r="B5208">
        <v>1.9334797829000001</v>
      </c>
    </row>
    <row r="5209" spans="1:2">
      <c r="A5209" s="1">
        <f>-12.4986732505</f>
        <v>-12.4986732505</v>
      </c>
      <c r="B5209">
        <v>-3.7552429859999998</v>
      </c>
    </row>
    <row r="5210" spans="1:2">
      <c r="A5210" s="1">
        <v>1.8563264679</v>
      </c>
      <c r="B5210">
        <v>-9.7493615483999996</v>
      </c>
    </row>
    <row r="5211" spans="1:2">
      <c r="A5211" s="1">
        <f>-10.5451746725</f>
        <v>-10.5451746725</v>
      </c>
      <c r="B5211">
        <v>-6.6501889292999996</v>
      </c>
    </row>
    <row r="5212" spans="1:2">
      <c r="A5212" s="1">
        <f>-9.4464938958</f>
        <v>-9.4464938957999998</v>
      </c>
      <c r="B5212">
        <v>-6.0397799383999997</v>
      </c>
    </row>
    <row r="5213" spans="1:2">
      <c r="A5213" s="1">
        <v>2.4307071045000002</v>
      </c>
      <c r="B5213">
        <v>-9.7646991878999998</v>
      </c>
    </row>
    <row r="5214" spans="1:2">
      <c r="A5214" s="1">
        <f>-10.4816227651</f>
        <v>-10.481622765099999</v>
      </c>
      <c r="B5214">
        <v>-4.2559858421000003</v>
      </c>
    </row>
    <row r="5215" spans="1:2">
      <c r="A5215" s="1">
        <f>-9.8839899087</f>
        <v>-9.8839899087000003</v>
      </c>
      <c r="B5215">
        <v>-6.2926840515000002</v>
      </c>
    </row>
    <row r="5216" spans="1:2">
      <c r="A5216" s="1">
        <v>2.2248964841999999</v>
      </c>
      <c r="B5216">
        <v>2.2485655424000002</v>
      </c>
    </row>
    <row r="5217" spans="1:2">
      <c r="A5217" s="1">
        <f>-11.7869201032</f>
        <v>-11.7869201032</v>
      </c>
      <c r="B5217">
        <v>-5.2292322145999997</v>
      </c>
    </row>
    <row r="5218" spans="1:2">
      <c r="A5218" s="1">
        <f>-12.0873372832</f>
        <v>-12.0873372832</v>
      </c>
      <c r="B5218">
        <v>-6.1677300617000004</v>
      </c>
    </row>
    <row r="5219" spans="1:2">
      <c r="A5219" s="1">
        <f>-9.6664398177</f>
        <v>-9.6664398177000006</v>
      </c>
      <c r="B5219">
        <v>-4.5872328178000004</v>
      </c>
    </row>
    <row r="5220" spans="1:2">
      <c r="A5220" s="1">
        <v>4.5729139432999997</v>
      </c>
      <c r="B5220">
        <v>2.2142422813999998</v>
      </c>
    </row>
    <row r="5221" spans="1:2">
      <c r="A5221" s="1">
        <f>-11.4718084386</f>
        <v>-11.4718084386</v>
      </c>
      <c r="B5221">
        <v>-6.4330669777000002</v>
      </c>
    </row>
    <row r="5222" spans="1:2">
      <c r="A5222" s="1">
        <v>4.1181113009999999</v>
      </c>
      <c r="B5222">
        <v>-10.023248690799999</v>
      </c>
    </row>
    <row r="5223" spans="1:2">
      <c r="A5223" s="1">
        <f>-10.9314287851</f>
        <v>-10.9314287851</v>
      </c>
      <c r="B5223">
        <v>-4.3604475244999996</v>
      </c>
    </row>
    <row r="5224" spans="1:2">
      <c r="A5224" s="1">
        <v>5.1504288664000004</v>
      </c>
      <c r="B5224">
        <v>-10.3606537397</v>
      </c>
    </row>
    <row r="5225" spans="1:2">
      <c r="A5225" s="1">
        <f>-10.3788821744</f>
        <v>-10.378882174399999</v>
      </c>
      <c r="B5225">
        <v>-2.7183253452999998</v>
      </c>
    </row>
    <row r="5226" spans="1:2">
      <c r="A5226" s="1">
        <v>2.6111710259000001</v>
      </c>
      <c r="B5226">
        <v>-10.1820818594</v>
      </c>
    </row>
    <row r="5227" spans="1:2">
      <c r="A5227" s="1">
        <v>3.8593720257999999</v>
      </c>
      <c r="B5227">
        <v>1.8093325870999999</v>
      </c>
    </row>
    <row r="5228" spans="1:2">
      <c r="A5228" s="1">
        <f>-11.0088767351</f>
        <v>-11.008876735099999</v>
      </c>
      <c r="B5228">
        <v>-4.3475943147000002</v>
      </c>
    </row>
    <row r="5229" spans="1:2">
      <c r="A5229" s="1">
        <v>3.7673984399</v>
      </c>
      <c r="B5229">
        <v>3.348124479</v>
      </c>
    </row>
    <row r="5230" spans="1:2">
      <c r="A5230" s="1">
        <v>3.9663580358999999</v>
      </c>
      <c r="B5230">
        <v>-11.9666607238</v>
      </c>
    </row>
    <row r="5231" spans="1:2">
      <c r="A5231" s="1">
        <v>2.3263155744000001</v>
      </c>
      <c r="B5231">
        <v>-8.4342789361000001</v>
      </c>
    </row>
    <row r="5232" spans="1:2">
      <c r="A5232" s="1">
        <v>1.6414253687</v>
      </c>
      <c r="B5232">
        <v>-8.7801702854000006</v>
      </c>
    </row>
    <row r="5233" spans="1:2">
      <c r="A5233" s="1">
        <v>1.4687308590000001</v>
      </c>
      <c r="B5233">
        <v>2.7339563782999998</v>
      </c>
    </row>
    <row r="5234" spans="1:2">
      <c r="A5234" s="1">
        <f>-9.9179365358</f>
        <v>-9.9179365357999991</v>
      </c>
      <c r="B5234">
        <v>-5.099115694</v>
      </c>
    </row>
    <row r="5235" spans="1:2">
      <c r="A5235" s="1">
        <v>4.0098278790000004</v>
      </c>
      <c r="B5235">
        <v>3.9589272439999998</v>
      </c>
    </row>
    <row r="5236" spans="1:2">
      <c r="A5236" s="1">
        <v>0.39774613980000001</v>
      </c>
      <c r="B5236">
        <v>-9.2651322248000003</v>
      </c>
    </row>
    <row r="5237" spans="1:2">
      <c r="A5237" s="1">
        <f>-11.6060843579</f>
        <v>-11.6060843579</v>
      </c>
      <c r="B5237">
        <v>-5.1144001925999998</v>
      </c>
    </row>
    <row r="5238" spans="1:2">
      <c r="A5238" s="1">
        <v>3.7179988925999998</v>
      </c>
      <c r="B5238">
        <v>2.7440946824000001</v>
      </c>
    </row>
    <row r="5239" spans="1:2">
      <c r="A5239" s="1">
        <v>0.431849504</v>
      </c>
      <c r="B5239">
        <v>-8.2597070970999997</v>
      </c>
    </row>
    <row r="5240" spans="1:2">
      <c r="A5240" s="1">
        <v>1.6096991684999999</v>
      </c>
      <c r="B5240">
        <v>-9.5967638299000004</v>
      </c>
    </row>
    <row r="5241" spans="1:2">
      <c r="A5241" s="1">
        <v>2.0562064352</v>
      </c>
      <c r="B5241">
        <v>-9.8562681277999999</v>
      </c>
    </row>
    <row r="5242" spans="1:2">
      <c r="A5242" s="1">
        <v>3.7201326904999998</v>
      </c>
      <c r="B5242">
        <v>4.2109135598999998</v>
      </c>
    </row>
    <row r="5243" spans="1:2">
      <c r="A5243" s="1">
        <f>-12.134381824</f>
        <v>-12.134381824</v>
      </c>
      <c r="B5243">
        <v>-5.9148995728999996</v>
      </c>
    </row>
    <row r="5244" spans="1:2">
      <c r="A5244" s="1">
        <f>-10.2282259478</f>
        <v>-10.2282259478</v>
      </c>
      <c r="B5244">
        <v>-4.9478108947999999</v>
      </c>
    </row>
    <row r="5245" spans="1:2">
      <c r="A5245" s="1">
        <v>1.5689377198000001</v>
      </c>
      <c r="B5245">
        <v>-8.4180226230000006</v>
      </c>
    </row>
    <row r="5246" spans="1:2">
      <c r="A5246" s="1">
        <v>1.4646628195</v>
      </c>
      <c r="B5246">
        <v>-8.2808364927000007</v>
      </c>
    </row>
    <row r="5247" spans="1:2">
      <c r="A5247" s="1">
        <f>-10.3418601938</f>
        <v>-10.341860193800001</v>
      </c>
      <c r="B5247">
        <v>-4.7930428248999997</v>
      </c>
    </row>
    <row r="5248" spans="1:2">
      <c r="A5248" s="1">
        <f>-13.4606441509</f>
        <v>-13.4606441509</v>
      </c>
      <c r="B5248">
        <v>-5.6270732868</v>
      </c>
    </row>
    <row r="5249" spans="1:2">
      <c r="A5249" s="1">
        <v>2.577800517</v>
      </c>
      <c r="B5249">
        <v>-8.9398086940999999</v>
      </c>
    </row>
    <row r="5250" spans="1:2">
      <c r="A5250" s="1">
        <v>2.8521240114999999</v>
      </c>
      <c r="B5250">
        <v>2.5408964790000002</v>
      </c>
    </row>
    <row r="5251" spans="1:2">
      <c r="A5251" s="1">
        <v>3.6937252120999999</v>
      </c>
      <c r="B5251">
        <v>4.9539504749000001</v>
      </c>
    </row>
    <row r="5252" spans="1:2">
      <c r="A5252" s="1">
        <v>1.7903589955000001</v>
      </c>
      <c r="B5252">
        <v>-8.2371566561999998</v>
      </c>
    </row>
    <row r="5253" spans="1:2">
      <c r="A5253" s="1">
        <v>3.1722342226000002</v>
      </c>
      <c r="B5253">
        <v>3.6060366344000001</v>
      </c>
    </row>
    <row r="5254" spans="1:2">
      <c r="A5254" s="1">
        <f>-9.8319795292</f>
        <v>-9.8319795291999998</v>
      </c>
      <c r="B5254">
        <v>-4.3712084629000003</v>
      </c>
    </row>
    <row r="5255" spans="1:2">
      <c r="A5255" s="1">
        <v>4.2363583252000003</v>
      </c>
      <c r="B5255">
        <v>3.2116163664999999</v>
      </c>
    </row>
    <row r="5256" spans="1:2">
      <c r="A5256" s="1">
        <v>2.7370402906</v>
      </c>
      <c r="B5256">
        <v>-8.7154119746000003</v>
      </c>
    </row>
    <row r="5257" spans="1:2">
      <c r="A5257" s="1">
        <v>0.57763482789999998</v>
      </c>
      <c r="B5257">
        <v>-7.6764482665999996</v>
      </c>
    </row>
    <row r="5258" spans="1:2">
      <c r="A5258" s="1">
        <v>2.5137921673000001</v>
      </c>
      <c r="B5258">
        <v>-8.5969627490999994</v>
      </c>
    </row>
    <row r="5259" spans="1:2">
      <c r="A5259" s="1">
        <v>0.80994803120000003</v>
      </c>
      <c r="B5259">
        <v>-8.9725687383999997</v>
      </c>
    </row>
    <row r="5260" spans="1:2">
      <c r="A5260" s="1">
        <f>-9.8703761492</f>
        <v>-9.8703761492000002</v>
      </c>
      <c r="B5260">
        <v>-3.8964862452000002</v>
      </c>
    </row>
    <row r="5261" spans="1:2">
      <c r="A5261" s="1">
        <v>2.6409525778999998</v>
      </c>
      <c r="B5261">
        <v>4.5775538893999999</v>
      </c>
    </row>
    <row r="5262" spans="1:2">
      <c r="A5262" s="1">
        <v>1.9494269851999999</v>
      </c>
      <c r="B5262">
        <v>-10.2135686399</v>
      </c>
    </row>
    <row r="5263" spans="1:2">
      <c r="A5263" s="1">
        <f>-10.0111604722</f>
        <v>-10.0111604722</v>
      </c>
      <c r="B5263">
        <v>-5.9218226987999998</v>
      </c>
    </row>
    <row r="5264" spans="1:2">
      <c r="A5264" s="1">
        <f>-10.9345617992</f>
        <v>-10.934561799200001</v>
      </c>
      <c r="B5264">
        <v>-6.1423232582000002</v>
      </c>
    </row>
    <row r="5265" spans="1:2">
      <c r="A5265" s="1">
        <f>-8.1424117047</f>
        <v>-8.1424117047000006</v>
      </c>
      <c r="B5265">
        <v>-4.8936205687000003</v>
      </c>
    </row>
    <row r="5266" spans="1:2">
      <c r="A5266" s="1">
        <v>4.1946481054999998</v>
      </c>
      <c r="B5266">
        <v>3.0713952793999999</v>
      </c>
    </row>
    <row r="5267" spans="1:2">
      <c r="A5267" s="1">
        <v>3.1160148400000001</v>
      </c>
      <c r="B5267">
        <v>-8.5171218950000007</v>
      </c>
    </row>
    <row r="5268" spans="1:2">
      <c r="A5268" s="1">
        <v>3.3487074606</v>
      </c>
      <c r="B5268">
        <v>2.6671331651000001</v>
      </c>
    </row>
    <row r="5269" spans="1:2">
      <c r="A5269" s="1">
        <f>-9.4766252276</f>
        <v>-9.4766252275999996</v>
      </c>
      <c r="B5269">
        <v>-5.1095211019000004</v>
      </c>
    </row>
    <row r="5270" spans="1:2">
      <c r="A5270" s="1">
        <v>3.5475348533000002</v>
      </c>
      <c r="B5270">
        <v>-7.9768078840000003</v>
      </c>
    </row>
    <row r="5271" spans="1:2">
      <c r="A5271" s="1">
        <f>-9.2150949856</f>
        <v>-9.2150949856000004</v>
      </c>
      <c r="B5271">
        <v>-4.3258667849999997</v>
      </c>
    </row>
    <row r="5272" spans="1:2">
      <c r="A5272" s="1">
        <v>1.916955212</v>
      </c>
      <c r="B5272">
        <v>-8.9606393246000007</v>
      </c>
    </row>
    <row r="5273" spans="1:2">
      <c r="A5273" s="1">
        <v>1.9838318554000001</v>
      </c>
      <c r="B5273">
        <v>-10.088719468300001</v>
      </c>
    </row>
    <row r="5274" spans="1:2">
      <c r="A5274" s="1">
        <f>-10.1219223103</f>
        <v>-10.1219223103</v>
      </c>
      <c r="B5274">
        <v>-5.1750243243999998</v>
      </c>
    </row>
    <row r="5275" spans="1:2">
      <c r="A5275" s="1">
        <f>-11.987720774</f>
        <v>-11.987720774</v>
      </c>
      <c r="B5275">
        <v>-5.8737840022999999</v>
      </c>
    </row>
    <row r="5276" spans="1:2">
      <c r="A5276" s="1">
        <v>0.39841137319999997</v>
      </c>
      <c r="B5276">
        <v>-10.773805965399999</v>
      </c>
    </row>
    <row r="5277" spans="1:2">
      <c r="A5277" s="1">
        <v>2.6101620590999999</v>
      </c>
      <c r="B5277">
        <v>-9.0972862936999999</v>
      </c>
    </row>
    <row r="5278" spans="1:2">
      <c r="A5278" s="1">
        <v>3.5790380317000001</v>
      </c>
      <c r="B5278">
        <v>2.7696247067000002</v>
      </c>
    </row>
    <row r="5279" spans="1:2">
      <c r="A5279" s="1">
        <v>1.8770806157</v>
      </c>
      <c r="B5279">
        <v>-9.9205688517000006</v>
      </c>
    </row>
    <row r="5280" spans="1:2">
      <c r="A5280" s="1">
        <v>0.88635776970000002</v>
      </c>
      <c r="B5280">
        <v>-8.1265919953000001</v>
      </c>
    </row>
    <row r="5281" spans="1:2">
      <c r="A5281" s="1">
        <v>2.2161413174</v>
      </c>
      <c r="B5281">
        <v>-8.2951856405999997</v>
      </c>
    </row>
    <row r="5282" spans="1:2">
      <c r="A5282" s="1">
        <v>2.9407180045999999</v>
      </c>
      <c r="B5282">
        <v>2.8566958305000001</v>
      </c>
    </row>
    <row r="5283" spans="1:2">
      <c r="A5283" s="1">
        <v>4.3130583595000003</v>
      </c>
      <c r="B5283">
        <v>5.0655723344999997</v>
      </c>
    </row>
    <row r="5284" spans="1:2">
      <c r="A5284" s="1">
        <v>2.6686956436</v>
      </c>
      <c r="B5284">
        <v>-8.9768161179000003</v>
      </c>
    </row>
    <row r="5285" spans="1:2">
      <c r="A5285" s="1">
        <f>-9.2516757785</f>
        <v>-9.2516757784999992</v>
      </c>
      <c r="B5285">
        <v>-4.8322880165999997</v>
      </c>
    </row>
    <row r="5286" spans="1:2">
      <c r="A5286" s="1">
        <v>1.9860405266000001</v>
      </c>
      <c r="B5286">
        <v>-9.8105822284999995</v>
      </c>
    </row>
    <row r="5287" spans="1:2">
      <c r="A5287" s="1">
        <v>3.6015608069999998</v>
      </c>
      <c r="B5287">
        <v>2.5903844767000002</v>
      </c>
    </row>
    <row r="5288" spans="1:2">
      <c r="A5288" s="1">
        <f>-9.9353283636</f>
        <v>-9.9353283636</v>
      </c>
      <c r="B5288">
        <v>-4.4637193802999997</v>
      </c>
    </row>
    <row r="5289" spans="1:2">
      <c r="A5289" s="1">
        <v>0.87003525579999996</v>
      </c>
      <c r="B5289">
        <v>-9.9664613863000007</v>
      </c>
    </row>
    <row r="5290" spans="1:2">
      <c r="A5290" s="1">
        <v>0.77942910200000004</v>
      </c>
      <c r="B5290">
        <v>-8.5978511846999996</v>
      </c>
    </row>
    <row r="5291" spans="1:2">
      <c r="A5291" s="1">
        <v>3.7834986588000001</v>
      </c>
      <c r="B5291">
        <v>1.6687743432</v>
      </c>
    </row>
    <row r="5292" spans="1:2">
      <c r="A5292" s="1">
        <v>2.9613313908999999</v>
      </c>
      <c r="B5292">
        <v>3.6470025352</v>
      </c>
    </row>
    <row r="5293" spans="1:2">
      <c r="A5293" s="1">
        <v>4.3336013024</v>
      </c>
      <c r="B5293">
        <v>2.5845022579000001</v>
      </c>
    </row>
    <row r="5294" spans="1:2">
      <c r="A5294" s="1">
        <v>3.5835687875</v>
      </c>
      <c r="B5294">
        <v>-8.1005233674999992</v>
      </c>
    </row>
    <row r="5295" spans="1:2">
      <c r="A5295" s="1">
        <v>2.5992433884000001</v>
      </c>
      <c r="B5295">
        <v>-9.1161710641999996</v>
      </c>
    </row>
    <row r="5296" spans="1:2">
      <c r="A5296" s="1">
        <v>3.7262768325</v>
      </c>
      <c r="B5296">
        <v>2.8555167954999998</v>
      </c>
    </row>
    <row r="5297" spans="1:2">
      <c r="A5297" s="1">
        <v>2.6476589681</v>
      </c>
      <c r="B5297">
        <v>-9.3371261160000003</v>
      </c>
    </row>
    <row r="5298" spans="1:2">
      <c r="A5298" s="1">
        <v>3.2687471417</v>
      </c>
      <c r="B5298">
        <v>3.2279190295000002</v>
      </c>
    </row>
    <row r="5299" spans="1:2">
      <c r="A5299" s="1">
        <v>2.9025327990999998</v>
      </c>
      <c r="B5299">
        <v>3.2404233647999998</v>
      </c>
    </row>
    <row r="5300" spans="1:2">
      <c r="A5300" s="1">
        <v>2.0377425838000001</v>
      </c>
      <c r="B5300">
        <v>-10.129432101200001</v>
      </c>
    </row>
    <row r="5301" spans="1:2">
      <c r="A5301" s="1">
        <f>-10.7092697129</f>
        <v>-10.709269712899999</v>
      </c>
      <c r="B5301">
        <v>-5.2681122113000001</v>
      </c>
    </row>
    <row r="5302" spans="1:2">
      <c r="A5302" s="1">
        <f>-10.511388093</f>
        <v>-10.511388093000001</v>
      </c>
      <c r="B5302">
        <v>-5.9601096488999996</v>
      </c>
    </row>
    <row r="5303" spans="1:2">
      <c r="A5303" s="1">
        <f>-10.5173501488</f>
        <v>-10.5173501488</v>
      </c>
      <c r="B5303">
        <v>-3.6266872954</v>
      </c>
    </row>
    <row r="5304" spans="1:2">
      <c r="A5304" s="1">
        <v>3.7833941063999998</v>
      </c>
      <c r="B5304">
        <v>3.5750495145999999</v>
      </c>
    </row>
    <row r="5305" spans="1:2">
      <c r="A5305" s="1">
        <f>-9.7321145071</f>
        <v>-9.7321145071000004</v>
      </c>
      <c r="B5305">
        <v>-5.1656650935000004</v>
      </c>
    </row>
    <row r="5306" spans="1:2">
      <c r="A5306" s="1">
        <f>-10.0186814023</f>
        <v>-10.0186814023</v>
      </c>
      <c r="B5306">
        <v>-5.3480604088000003</v>
      </c>
    </row>
    <row r="5307" spans="1:2">
      <c r="A5307" s="1">
        <v>2.3722776444</v>
      </c>
      <c r="B5307">
        <v>3.9283583778</v>
      </c>
    </row>
    <row r="5308" spans="1:2">
      <c r="A5308" s="1">
        <v>5.2873405630999999</v>
      </c>
      <c r="B5308">
        <v>3.3077901609000002</v>
      </c>
    </row>
    <row r="5309" spans="1:2">
      <c r="A5309" s="1">
        <f>-10.9912214595</f>
        <v>-10.9912214595</v>
      </c>
      <c r="B5309">
        <v>-6.5965857002000003</v>
      </c>
    </row>
    <row r="5310" spans="1:2">
      <c r="A5310" s="1">
        <v>3.1687356736000001</v>
      </c>
      <c r="B5310">
        <v>-8.681479027</v>
      </c>
    </row>
    <row r="5311" spans="1:2">
      <c r="A5311" s="1">
        <f>-11.9584583681</f>
        <v>-11.958458368100001</v>
      </c>
      <c r="B5311">
        <v>-4.9592329508999997</v>
      </c>
    </row>
    <row r="5312" spans="1:2">
      <c r="A5312" s="1">
        <v>2.2137187232</v>
      </c>
      <c r="B5312">
        <v>-10.395398181099999</v>
      </c>
    </row>
    <row r="5313" spans="1:2">
      <c r="A5313" s="1">
        <v>0.78275976989999996</v>
      </c>
      <c r="B5313">
        <v>-8.4244611531999993</v>
      </c>
    </row>
    <row r="5314" spans="1:2">
      <c r="A5314" s="1">
        <f>-10.6041817593</f>
        <v>-10.604181759299999</v>
      </c>
      <c r="B5314">
        <v>-5.3503252351999997</v>
      </c>
    </row>
    <row r="5315" spans="1:2">
      <c r="A5315" s="1">
        <v>2.8860222870999999</v>
      </c>
      <c r="B5315">
        <v>3.5676558910999998</v>
      </c>
    </row>
    <row r="5316" spans="1:2">
      <c r="A5316" s="1">
        <v>1.6641278701</v>
      </c>
      <c r="B5316">
        <v>-7.1330338089999996</v>
      </c>
    </row>
    <row r="5317" spans="1:2">
      <c r="A5317" s="1">
        <v>1.8381051669999999</v>
      </c>
      <c r="B5317">
        <v>1.8656769244</v>
      </c>
    </row>
    <row r="5318" spans="1:2">
      <c r="A5318" s="1">
        <v>1.5478511533999999</v>
      </c>
      <c r="B5318">
        <v>2.7841252852</v>
      </c>
    </row>
    <row r="5319" spans="1:2">
      <c r="A5319" s="1">
        <v>5.9293611863000004</v>
      </c>
      <c r="B5319">
        <v>3.7571554850000002</v>
      </c>
    </row>
    <row r="5320" spans="1:2">
      <c r="A5320" s="1">
        <f>-11.9153740947</f>
        <v>-11.915374094700001</v>
      </c>
      <c r="B5320">
        <v>-5.7401653860000001</v>
      </c>
    </row>
    <row r="5321" spans="1:2">
      <c r="A5321" s="1">
        <v>4.3153247898</v>
      </c>
      <c r="B5321">
        <v>3.1929686083000002</v>
      </c>
    </row>
    <row r="5322" spans="1:2">
      <c r="A5322" s="1">
        <v>4.2350317663999997</v>
      </c>
      <c r="B5322">
        <v>-9.1856925714000006</v>
      </c>
    </row>
    <row r="5323" spans="1:2">
      <c r="A5323" s="1">
        <f>-11.963593954</f>
        <v>-11.963593954</v>
      </c>
      <c r="B5323">
        <v>-4.9441442379999998</v>
      </c>
    </row>
    <row r="5324" spans="1:2">
      <c r="A5324" s="1">
        <v>5.0062579841000003</v>
      </c>
      <c r="B5324">
        <v>4.3913992555999997</v>
      </c>
    </row>
    <row r="5325" spans="1:2">
      <c r="A5325" s="1">
        <f>-9.1547681465</f>
        <v>-9.1547681465000004</v>
      </c>
      <c r="B5325">
        <v>-3.7626852803999999</v>
      </c>
    </row>
    <row r="5326" spans="1:2">
      <c r="A5326" s="1">
        <v>2.1213651162999998</v>
      </c>
      <c r="B5326">
        <v>-10.6992175227</v>
      </c>
    </row>
    <row r="5327" spans="1:2">
      <c r="A5327" s="1">
        <v>1.8748913504</v>
      </c>
      <c r="B5327">
        <v>3.5601077013000002</v>
      </c>
    </row>
    <row r="5328" spans="1:2">
      <c r="A5328" s="1">
        <v>3.4183397800000002</v>
      </c>
      <c r="B5328">
        <v>1.7778677887000001</v>
      </c>
    </row>
    <row r="5329" spans="1:2">
      <c r="A5329" s="1">
        <v>3.3012561359000001</v>
      </c>
      <c r="B5329">
        <v>2.6955547704999998</v>
      </c>
    </row>
    <row r="5330" spans="1:2">
      <c r="A5330" s="1">
        <v>1.7007590288000001</v>
      </c>
      <c r="B5330">
        <v>4.8328680041999998</v>
      </c>
    </row>
    <row r="5331" spans="1:2">
      <c r="A5331" s="1">
        <v>4.8077605746999996</v>
      </c>
      <c r="B5331">
        <v>4.5333732042000001</v>
      </c>
    </row>
    <row r="5332" spans="1:2">
      <c r="A5332" s="1">
        <v>3.1076417943000001</v>
      </c>
      <c r="B5332">
        <v>2.4926018171000002</v>
      </c>
    </row>
    <row r="5333" spans="1:2">
      <c r="A5333" s="1">
        <f>-12.1837775374</f>
        <v>-12.183777537399999</v>
      </c>
      <c r="B5333">
        <v>-5.1323007494999997</v>
      </c>
    </row>
    <row r="5334" spans="1:2">
      <c r="A5334" s="1">
        <v>2.9187253983999999</v>
      </c>
      <c r="B5334">
        <v>-10.2193288954</v>
      </c>
    </row>
    <row r="5335" spans="1:2">
      <c r="A5335" s="1">
        <f>-9.7249806174</f>
        <v>-9.7249806174</v>
      </c>
      <c r="B5335">
        <v>-6.7897701292999999</v>
      </c>
    </row>
    <row r="5336" spans="1:2">
      <c r="A5336" s="1">
        <v>3.3561432331000001</v>
      </c>
      <c r="B5336">
        <v>-11.028755282700001</v>
      </c>
    </row>
    <row r="5337" spans="1:2">
      <c r="A5337" s="1">
        <v>2.5777748801000002</v>
      </c>
      <c r="B5337">
        <v>-7.8367689375999996</v>
      </c>
    </row>
    <row r="5338" spans="1:2">
      <c r="A5338" s="1">
        <f>-9.9394083277</f>
        <v>-9.9394083277000007</v>
      </c>
      <c r="B5338">
        <v>-6.2738245679000002</v>
      </c>
    </row>
    <row r="5339" spans="1:2">
      <c r="A5339" s="1">
        <v>1.8385444898000001</v>
      </c>
      <c r="B5339">
        <v>-8.6402197687999998</v>
      </c>
    </row>
    <row r="5340" spans="1:2">
      <c r="A5340" s="1">
        <f>-10.8742585393</f>
        <v>-10.8742585393</v>
      </c>
      <c r="B5340">
        <v>-6.0007384108000004</v>
      </c>
    </row>
    <row r="5341" spans="1:2">
      <c r="A5341" s="1">
        <v>0.4089643597</v>
      </c>
      <c r="B5341">
        <v>4.1729281847999999</v>
      </c>
    </row>
    <row r="5342" spans="1:2">
      <c r="A5342" s="1">
        <v>2.8400866774</v>
      </c>
      <c r="B5342">
        <v>-9.2432041428999998</v>
      </c>
    </row>
    <row r="5343" spans="1:2">
      <c r="A5343" s="1">
        <v>4.4080997587999997</v>
      </c>
      <c r="B5343">
        <v>3.8553187722</v>
      </c>
    </row>
    <row r="5344" spans="1:2">
      <c r="A5344" s="1">
        <v>4.3902797942999996</v>
      </c>
      <c r="B5344">
        <v>-10.7283106401</v>
      </c>
    </row>
    <row r="5345" spans="1:2">
      <c r="A5345" s="1">
        <v>4.1424286125999998</v>
      </c>
      <c r="B5345">
        <v>-11.2598962195</v>
      </c>
    </row>
    <row r="5346" spans="1:2">
      <c r="A5346" s="1">
        <v>3.7185906693000002</v>
      </c>
      <c r="B5346">
        <v>2.6899634421999998</v>
      </c>
    </row>
    <row r="5347" spans="1:2">
      <c r="A5347" s="1">
        <f>-8.2751741128</f>
        <v>-8.2751741128000003</v>
      </c>
      <c r="B5347">
        <v>-5.9554976412</v>
      </c>
    </row>
    <row r="5348" spans="1:2">
      <c r="A5348" s="1">
        <f>-11.5615408363</f>
        <v>-11.561540836300001</v>
      </c>
      <c r="B5348">
        <v>-3.7891085920999998</v>
      </c>
    </row>
    <row r="5349" spans="1:2">
      <c r="A5349" s="1">
        <v>2.0725562875999999</v>
      </c>
      <c r="B5349">
        <v>-8.6804542626999996</v>
      </c>
    </row>
    <row r="5350" spans="1:2">
      <c r="A5350" s="1">
        <f>-10.2620248856</f>
        <v>-10.262024885600001</v>
      </c>
      <c r="B5350">
        <v>-4.9583279114999996</v>
      </c>
    </row>
    <row r="5351" spans="1:2">
      <c r="A5351" s="1">
        <v>2.1649357557000002</v>
      </c>
      <c r="B5351">
        <v>4.5092793430000002</v>
      </c>
    </row>
    <row r="5352" spans="1:2">
      <c r="A5352" s="1">
        <v>1.9255695954000001</v>
      </c>
      <c r="B5352">
        <v>-7.6019679486999996</v>
      </c>
    </row>
    <row r="5353" spans="1:2">
      <c r="A5353" s="1">
        <v>2.6600588402000001</v>
      </c>
      <c r="B5353">
        <v>4.0879960992999997</v>
      </c>
    </row>
    <row r="5354" spans="1:2">
      <c r="A5354" s="1">
        <v>5.0828311995000002</v>
      </c>
      <c r="B5354">
        <v>1.7596872815</v>
      </c>
    </row>
    <row r="5355" spans="1:2">
      <c r="A5355" s="1">
        <v>0.90316476339999996</v>
      </c>
      <c r="B5355">
        <v>-8.3276751933999993</v>
      </c>
    </row>
    <row r="5356" spans="1:2">
      <c r="A5356" s="1">
        <v>4.1483893139000001</v>
      </c>
      <c r="B5356">
        <v>2.6845208803</v>
      </c>
    </row>
    <row r="5357" spans="1:2">
      <c r="A5357" s="1">
        <f>-8.8314169385</f>
        <v>-8.8314169385000003</v>
      </c>
      <c r="B5357">
        <v>-4.7855359485999998</v>
      </c>
    </row>
    <row r="5358" spans="1:2">
      <c r="A5358" s="1">
        <f>-12.4695878106</f>
        <v>-12.4695878106</v>
      </c>
      <c r="B5358">
        <v>-5.6427233039000004</v>
      </c>
    </row>
    <row r="5359" spans="1:2">
      <c r="A5359" s="1">
        <v>2.8042402491999998</v>
      </c>
      <c r="B5359">
        <v>-9.8877565530999991</v>
      </c>
    </row>
    <row r="5360" spans="1:2">
      <c r="A5360" s="1">
        <v>2.4161532806000001</v>
      </c>
      <c r="B5360">
        <v>-8.7081522944999996</v>
      </c>
    </row>
    <row r="5361" spans="1:2">
      <c r="A5361" s="1">
        <f>-9.6045106699</f>
        <v>-9.6045106698999998</v>
      </c>
      <c r="B5361">
        <v>-4.6102502450999996</v>
      </c>
    </row>
    <row r="5362" spans="1:2">
      <c r="A5362" s="1">
        <v>2.6936758875</v>
      </c>
      <c r="B5362">
        <v>-9.7268906745999999</v>
      </c>
    </row>
    <row r="5363" spans="1:2">
      <c r="A5363" s="1">
        <v>2.4827482661000002</v>
      </c>
      <c r="B5363">
        <v>-7.7077333385999998</v>
      </c>
    </row>
    <row r="5364" spans="1:2">
      <c r="A5364" s="1">
        <v>2.2241398562999999</v>
      </c>
      <c r="B5364">
        <v>5.2500035644</v>
      </c>
    </row>
    <row r="5365" spans="1:2">
      <c r="A5365" s="1">
        <v>3.1805932499999998</v>
      </c>
      <c r="B5365">
        <v>4.6307664752999997</v>
      </c>
    </row>
    <row r="5366" spans="1:2">
      <c r="A5366" s="1">
        <v>4.1706289080000003</v>
      </c>
      <c r="B5366">
        <v>2.9366736687000001</v>
      </c>
    </row>
    <row r="5367" spans="1:2">
      <c r="A5367" s="1">
        <v>1.404635445</v>
      </c>
      <c r="B5367">
        <v>-8.0560237290999996</v>
      </c>
    </row>
    <row r="5368" spans="1:2">
      <c r="A5368" s="1">
        <v>1.5650143302999999</v>
      </c>
      <c r="B5368">
        <v>-9.5922612715</v>
      </c>
    </row>
    <row r="5369" spans="1:2">
      <c r="A5369" s="1">
        <f>-10.5334213996</f>
        <v>-10.5334213996</v>
      </c>
      <c r="B5369">
        <v>-3.9984020461999998</v>
      </c>
    </row>
    <row r="5370" spans="1:2">
      <c r="A5370" s="1">
        <f>-8.7836318857</f>
        <v>-8.7836318857000002</v>
      </c>
      <c r="B5370">
        <v>-4.1585764980000004</v>
      </c>
    </row>
    <row r="5371" spans="1:2">
      <c r="A5371" s="1">
        <v>4.2830637022999998</v>
      </c>
      <c r="B5371">
        <v>2.7067874076999998</v>
      </c>
    </row>
    <row r="5372" spans="1:2">
      <c r="A5372" s="1">
        <f>-10.5667062386</f>
        <v>-10.5667062386</v>
      </c>
      <c r="B5372">
        <v>-4.9647113271999999</v>
      </c>
    </row>
    <row r="5373" spans="1:2">
      <c r="A5373" s="1">
        <f>-10.2674513337</f>
        <v>-10.2674513337</v>
      </c>
      <c r="B5373">
        <v>-4.6930480345000003</v>
      </c>
    </row>
    <row r="5374" spans="1:2">
      <c r="A5374" s="1">
        <f>-9.9794818395</f>
        <v>-9.9794818395</v>
      </c>
      <c r="B5374">
        <v>-3.3409739031000001</v>
      </c>
    </row>
    <row r="5375" spans="1:2">
      <c r="A5375" s="1">
        <v>3.3072285154999999</v>
      </c>
      <c r="B5375">
        <v>2.4339596220000002</v>
      </c>
    </row>
    <row r="5376" spans="1:2">
      <c r="A5376" s="1">
        <f>-11.3616896212</f>
        <v>-11.3616896212</v>
      </c>
      <c r="B5376">
        <v>-4.3934270977000001</v>
      </c>
    </row>
    <row r="5377" spans="1:2">
      <c r="A5377" s="1">
        <v>2.5998671554000001</v>
      </c>
      <c r="B5377">
        <v>-10.882121812899999</v>
      </c>
    </row>
    <row r="5378" spans="1:2">
      <c r="A5378" s="1">
        <v>2.4111441443000001</v>
      </c>
      <c r="B5378">
        <v>2.7759581672000002</v>
      </c>
    </row>
    <row r="5379" spans="1:2">
      <c r="A5379" s="1">
        <f>-11.814642415</f>
        <v>-11.814642415</v>
      </c>
      <c r="B5379">
        <v>-5.1413411861</v>
      </c>
    </row>
    <row r="5380" spans="1:2">
      <c r="A5380" s="1">
        <v>3.7059787764999998</v>
      </c>
      <c r="B5380">
        <v>2.2344670159</v>
      </c>
    </row>
    <row r="5381" spans="1:2">
      <c r="A5381" s="1">
        <v>1.0841860523</v>
      </c>
      <c r="B5381">
        <v>2.881348011</v>
      </c>
    </row>
    <row r="5382" spans="1:2">
      <c r="A5382" s="1">
        <f>-8.6366315455</f>
        <v>-8.6366315455000002</v>
      </c>
      <c r="B5382">
        <v>-3.5420150023999999</v>
      </c>
    </row>
    <row r="5383" spans="1:2">
      <c r="A5383" s="1">
        <v>2.0072177818000001</v>
      </c>
      <c r="B5383">
        <v>-12.217252734100001</v>
      </c>
    </row>
    <row r="5384" spans="1:2">
      <c r="A5384" s="1">
        <v>3.4487363617</v>
      </c>
      <c r="B5384">
        <v>3.5040291134000001</v>
      </c>
    </row>
    <row r="5385" spans="1:2">
      <c r="A5385" s="1">
        <v>4.2242403895000002</v>
      </c>
      <c r="B5385">
        <v>0.3698036308</v>
      </c>
    </row>
    <row r="5386" spans="1:2">
      <c r="A5386" s="1">
        <f>-10.4393201135</f>
        <v>-10.439320113500001</v>
      </c>
      <c r="B5386">
        <v>-4.5654925643000004</v>
      </c>
    </row>
    <row r="5387" spans="1:2">
      <c r="A5387" s="1">
        <f>-9.0433388144</f>
        <v>-9.0433388144000002</v>
      </c>
      <c r="B5387">
        <v>-5.2875826563999997</v>
      </c>
    </row>
    <row r="5388" spans="1:2">
      <c r="A5388" s="1">
        <v>3.4610596143999999</v>
      </c>
      <c r="B5388">
        <v>2.8617404245000002</v>
      </c>
    </row>
    <row r="5389" spans="1:2">
      <c r="A5389" s="1">
        <v>2.8400648855999999</v>
      </c>
      <c r="B5389">
        <v>2.2887935742000001</v>
      </c>
    </row>
    <row r="5390" spans="1:2">
      <c r="A5390" s="1">
        <v>1.7792238671</v>
      </c>
      <c r="B5390">
        <v>-9.0434688010999995</v>
      </c>
    </row>
    <row r="5391" spans="1:2">
      <c r="A5391" s="1">
        <v>2.0730140369000001</v>
      </c>
      <c r="B5391">
        <v>-9.3146139283</v>
      </c>
    </row>
    <row r="5392" spans="1:2">
      <c r="A5392" s="1">
        <v>3.0479717543999998</v>
      </c>
      <c r="B5392">
        <v>2.8030985327</v>
      </c>
    </row>
    <row r="5393" spans="1:2">
      <c r="A5393" s="1">
        <v>4.6811368770000001</v>
      </c>
      <c r="B5393">
        <v>3.3867943429</v>
      </c>
    </row>
    <row r="5394" spans="1:2">
      <c r="A5394" s="1">
        <f>-10.3215136255</f>
        <v>-10.3215136255</v>
      </c>
      <c r="B5394">
        <v>-4.1366326500000001</v>
      </c>
    </row>
    <row r="5395" spans="1:2">
      <c r="A5395" s="1">
        <v>1.4844613194</v>
      </c>
      <c r="B5395">
        <v>-11.436786519</v>
      </c>
    </row>
    <row r="5396" spans="1:2">
      <c r="A5396" s="1">
        <v>2.2530173505</v>
      </c>
      <c r="B5396">
        <v>-8.8823751936999997</v>
      </c>
    </row>
    <row r="5397" spans="1:2">
      <c r="A5397" s="1">
        <v>2.1057924912999999</v>
      </c>
      <c r="B5397">
        <v>-9.3500247183000003</v>
      </c>
    </row>
    <row r="5398" spans="1:2">
      <c r="A5398" s="1">
        <v>4.1862209150999998</v>
      </c>
      <c r="B5398">
        <v>-10.0667615802</v>
      </c>
    </row>
    <row r="5399" spans="1:2">
      <c r="A5399" s="1">
        <f>-0.4091407063</f>
        <v>-0.40914070629999999</v>
      </c>
      <c r="B5399">
        <v>-7.6947905940999997</v>
      </c>
    </row>
    <row r="5400" spans="1:2">
      <c r="A5400" s="1">
        <v>3.7473950158</v>
      </c>
      <c r="B5400">
        <v>1.8963411148</v>
      </c>
    </row>
    <row r="5401" spans="1:2">
      <c r="A5401" s="1">
        <v>4.1342555892000004</v>
      </c>
      <c r="B5401">
        <v>1.8649846446</v>
      </c>
    </row>
    <row r="5402" spans="1:2">
      <c r="A5402" s="1">
        <v>3.3917729451</v>
      </c>
      <c r="B5402">
        <v>3.4873977204000002</v>
      </c>
    </row>
    <row r="5403" spans="1:2">
      <c r="A5403" s="1">
        <v>0.91251030960000001</v>
      </c>
      <c r="B5403">
        <v>-8.8346900584999997</v>
      </c>
    </row>
    <row r="5404" spans="1:2">
      <c r="A5404" s="1">
        <f>-9.430855863</f>
        <v>-9.4308558629999997</v>
      </c>
      <c r="B5404">
        <v>-5.9259246534000001</v>
      </c>
    </row>
    <row r="5405" spans="1:2">
      <c r="A5405" s="1">
        <f>-11.9066791068</f>
        <v>-11.9066791068</v>
      </c>
      <c r="B5405">
        <v>-5.5347496195000003</v>
      </c>
    </row>
    <row r="5406" spans="1:2">
      <c r="A5406" s="1">
        <v>3.1098304942000001</v>
      </c>
      <c r="B5406">
        <v>-9.1780854469000008</v>
      </c>
    </row>
    <row r="5407" spans="1:2">
      <c r="A5407" s="1">
        <f>-10.1918167903</f>
        <v>-10.191816790300001</v>
      </c>
      <c r="B5407">
        <v>-4.4068740727</v>
      </c>
    </row>
    <row r="5408" spans="1:2">
      <c r="A5408" s="1">
        <f>-10.9961640204</f>
        <v>-10.9961640204</v>
      </c>
      <c r="B5408">
        <v>-3.6903947176999998</v>
      </c>
    </row>
    <row r="5409" spans="1:2">
      <c r="A5409" s="1">
        <f>-10.5427982627</f>
        <v>-10.5427982627</v>
      </c>
      <c r="B5409">
        <v>-4.5627526500000002</v>
      </c>
    </row>
    <row r="5410" spans="1:2">
      <c r="A5410" s="1">
        <v>0.92901355600000002</v>
      </c>
      <c r="B5410">
        <v>-8.4133562763</v>
      </c>
    </row>
    <row r="5411" spans="1:2">
      <c r="A5411" s="1">
        <v>2.302029068</v>
      </c>
      <c r="B5411">
        <v>-9.7080662125000003</v>
      </c>
    </row>
    <row r="5412" spans="1:2">
      <c r="A5412" s="1">
        <f>-10.1547653041</f>
        <v>-10.1547653041</v>
      </c>
      <c r="B5412">
        <v>-5.2993259629000002</v>
      </c>
    </row>
    <row r="5413" spans="1:2">
      <c r="A5413" s="1">
        <v>2.3443561747000001</v>
      </c>
      <c r="B5413">
        <v>-9.4547577243000003</v>
      </c>
    </row>
    <row r="5414" spans="1:2">
      <c r="A5414" s="1">
        <v>3.6848655601</v>
      </c>
      <c r="B5414">
        <v>2.6589243644999998</v>
      </c>
    </row>
    <row r="5415" spans="1:2">
      <c r="A5415" s="1">
        <f>-11.9078756748</f>
        <v>-11.9078756748</v>
      </c>
      <c r="B5415">
        <v>-4.9440876528000004</v>
      </c>
    </row>
    <row r="5416" spans="1:2">
      <c r="A5416" s="1">
        <v>0.41054686070000002</v>
      </c>
      <c r="B5416">
        <v>-8.7153254741000001</v>
      </c>
    </row>
    <row r="5417" spans="1:2">
      <c r="A5417" s="1">
        <f>-8.7230203423</f>
        <v>-8.7230203422999999</v>
      </c>
      <c r="B5417">
        <v>-5.4478563212999997</v>
      </c>
    </row>
    <row r="5418" spans="1:2">
      <c r="A5418" s="1">
        <v>3.5748138667</v>
      </c>
      <c r="B5418">
        <v>2.3205397765</v>
      </c>
    </row>
    <row r="5419" spans="1:2">
      <c r="A5419" s="1">
        <v>1.7804773086000001</v>
      </c>
      <c r="B5419">
        <v>1.6723856874</v>
      </c>
    </row>
    <row r="5420" spans="1:2">
      <c r="A5420" s="1">
        <f>-10.4431019097</f>
        <v>-10.443101909699999</v>
      </c>
      <c r="B5420">
        <v>-6.1727473325000002</v>
      </c>
    </row>
    <row r="5421" spans="1:2">
      <c r="A5421" s="1">
        <v>2.0451948527999999</v>
      </c>
      <c r="B5421">
        <v>3.3717412112999998</v>
      </c>
    </row>
    <row r="5422" spans="1:2">
      <c r="A5422" s="1">
        <v>4.9318877231</v>
      </c>
      <c r="B5422">
        <v>2.4127404178999998</v>
      </c>
    </row>
    <row r="5423" spans="1:2">
      <c r="A5423" s="1">
        <f>-11.226078551</f>
        <v>-11.226078551000001</v>
      </c>
      <c r="B5423">
        <v>-3.6506084051999999</v>
      </c>
    </row>
    <row r="5424" spans="1:2">
      <c r="A5424" s="1">
        <v>1.3678369788</v>
      </c>
      <c r="B5424">
        <v>-9.7755863565999999</v>
      </c>
    </row>
    <row r="5425" spans="1:2">
      <c r="A5425" s="1">
        <v>3.7737700306000002</v>
      </c>
      <c r="B5425">
        <v>2.1495997251999999</v>
      </c>
    </row>
    <row r="5426" spans="1:2">
      <c r="A5426" s="1">
        <v>1.8135698698</v>
      </c>
      <c r="B5426">
        <v>-9.6010636412999997</v>
      </c>
    </row>
    <row r="5427" spans="1:2">
      <c r="A5427" s="1">
        <v>3.7940384611</v>
      </c>
      <c r="B5427">
        <v>-9.4912172953000002</v>
      </c>
    </row>
    <row r="5428" spans="1:2">
      <c r="A5428" s="1">
        <f>-11.1481817963</f>
        <v>-11.148181796299999</v>
      </c>
      <c r="B5428">
        <v>-4.3314835136000003</v>
      </c>
    </row>
    <row r="5429" spans="1:2">
      <c r="A5429" s="1">
        <f>-9.6175595734</f>
        <v>-9.6175595733999995</v>
      </c>
      <c r="B5429">
        <v>-4.1422957453000002</v>
      </c>
    </row>
    <row r="5430" spans="1:2">
      <c r="A5430" s="1">
        <f>-10.1162652238</f>
        <v>-10.116265223799999</v>
      </c>
      <c r="B5430">
        <v>-4.7553041963</v>
      </c>
    </row>
    <row r="5431" spans="1:2">
      <c r="A5431" s="1">
        <v>2.7487131388999999</v>
      </c>
      <c r="B5431">
        <v>-8.6424488751999995</v>
      </c>
    </row>
    <row r="5432" spans="1:2">
      <c r="A5432" s="1">
        <v>2.0403241330999999</v>
      </c>
      <c r="B5432">
        <v>-8.8454149831999995</v>
      </c>
    </row>
    <row r="5433" spans="1:2">
      <c r="A5433" s="1">
        <f>-9.4068746485</f>
        <v>-9.4068746485000005</v>
      </c>
      <c r="B5433">
        <v>-6.9998635720999998</v>
      </c>
    </row>
    <row r="5434" spans="1:2">
      <c r="A5434" s="1">
        <v>2.1090734047000002</v>
      </c>
      <c r="B5434">
        <v>2.7967058722</v>
      </c>
    </row>
    <row r="5435" spans="1:2">
      <c r="A5435" s="1">
        <f>-11.7955815591</f>
        <v>-11.7955815591</v>
      </c>
      <c r="B5435">
        <v>-2.7144358512000002</v>
      </c>
    </row>
    <row r="5436" spans="1:2">
      <c r="A5436" s="1">
        <v>3.3189434966000002</v>
      </c>
      <c r="B5436">
        <v>-8.1023167417999993</v>
      </c>
    </row>
    <row r="5437" spans="1:2">
      <c r="A5437" s="1">
        <v>2.8463950767999999</v>
      </c>
      <c r="B5437">
        <v>-8.4735781203999991</v>
      </c>
    </row>
    <row r="5438" spans="1:2">
      <c r="A5438" s="1">
        <v>1.4737029414</v>
      </c>
      <c r="B5438">
        <v>-10.074743318599999</v>
      </c>
    </row>
    <row r="5439" spans="1:2">
      <c r="A5439" s="1">
        <f>-10.0863370248</f>
        <v>-10.086337024800001</v>
      </c>
      <c r="B5439">
        <v>-4.4808206625000002</v>
      </c>
    </row>
    <row r="5440" spans="1:2">
      <c r="A5440" s="1">
        <v>2.8746529233999998</v>
      </c>
      <c r="B5440">
        <v>2.8544872434999999</v>
      </c>
    </row>
    <row r="5441" spans="1:2">
      <c r="A5441" s="1">
        <f>-11.3008890473</f>
        <v>-11.3008890473</v>
      </c>
      <c r="B5441">
        <v>-7.5858095696000003</v>
      </c>
    </row>
    <row r="5442" spans="1:2">
      <c r="A5442" s="1">
        <v>3.2550699835999999</v>
      </c>
      <c r="B5442">
        <v>2.0678202491</v>
      </c>
    </row>
    <row r="5443" spans="1:2">
      <c r="A5443" s="1">
        <f>-11.0114997894</f>
        <v>-11.0114997894</v>
      </c>
      <c r="B5443">
        <v>-6.3054022390000002</v>
      </c>
    </row>
    <row r="5444" spans="1:2">
      <c r="A5444" s="1">
        <v>2.4518027328000001</v>
      </c>
      <c r="B5444">
        <v>-8.0486459375999999</v>
      </c>
    </row>
    <row r="5445" spans="1:2">
      <c r="A5445" s="1">
        <f>-12.1892791896</f>
        <v>-12.189279189600001</v>
      </c>
      <c r="B5445">
        <v>-5.4137367287</v>
      </c>
    </row>
    <row r="5446" spans="1:2">
      <c r="A5446" s="1">
        <v>1.6709957289999999</v>
      </c>
      <c r="B5446">
        <v>2.3579816617999998</v>
      </c>
    </row>
    <row r="5447" spans="1:2">
      <c r="A5447" s="1">
        <v>4.7592136506999996</v>
      </c>
      <c r="B5447">
        <v>-9.6204370592000004</v>
      </c>
    </row>
    <row r="5448" spans="1:2">
      <c r="A5448" s="1">
        <v>3.1230283907</v>
      </c>
      <c r="B5448">
        <v>-10.2058398209</v>
      </c>
    </row>
    <row r="5449" spans="1:2">
      <c r="A5449" s="1">
        <v>3.0283062801999998</v>
      </c>
      <c r="B5449">
        <v>-10.4246433949</v>
      </c>
    </row>
    <row r="5450" spans="1:2">
      <c r="A5450" s="1">
        <v>2.1804540634</v>
      </c>
      <c r="B5450">
        <v>3.0263548128000002</v>
      </c>
    </row>
    <row r="5451" spans="1:2">
      <c r="A5451" s="1">
        <v>0.80901772559999996</v>
      </c>
      <c r="B5451">
        <v>-10.701934766999999</v>
      </c>
    </row>
    <row r="5452" spans="1:2">
      <c r="A5452" s="1">
        <f>-10.4717475906</f>
        <v>-10.4717475906</v>
      </c>
      <c r="B5452">
        <v>-4.1558817588999997</v>
      </c>
    </row>
    <row r="5453" spans="1:2">
      <c r="A5453" s="1">
        <v>3.3476292818000002</v>
      </c>
      <c r="B5453">
        <v>3.6324818275999999</v>
      </c>
    </row>
    <row r="5454" spans="1:2">
      <c r="A5454" s="1">
        <v>1.9186467269</v>
      </c>
      <c r="B5454">
        <v>-10.309425023399999</v>
      </c>
    </row>
    <row r="5455" spans="1:2">
      <c r="A5455" s="1">
        <f>-12.4125684626</f>
        <v>-12.412568462599999</v>
      </c>
      <c r="B5455">
        <v>-4.3139964427999997</v>
      </c>
    </row>
    <row r="5456" spans="1:2">
      <c r="A5456" s="1">
        <f>-10.6903010663</f>
        <v>-10.6903010663</v>
      </c>
      <c r="B5456">
        <v>-3.4985131481999998</v>
      </c>
    </row>
    <row r="5457" spans="1:2">
      <c r="A5457" s="1">
        <v>3.9388664488999998</v>
      </c>
      <c r="B5457">
        <v>1.9717761832</v>
      </c>
    </row>
    <row r="5458" spans="1:2">
      <c r="A5458" s="1">
        <f>-10.2204298074</f>
        <v>-10.2204298074</v>
      </c>
      <c r="B5458">
        <v>-3.7363126331999998</v>
      </c>
    </row>
    <row r="5459" spans="1:2">
      <c r="A5459" s="1">
        <v>1.6240026821</v>
      </c>
      <c r="B5459">
        <v>-9.2124501295000005</v>
      </c>
    </row>
    <row r="5460" spans="1:2">
      <c r="A5460" s="1">
        <v>1.1565039268999999</v>
      </c>
      <c r="B5460">
        <v>-10.891973158400001</v>
      </c>
    </row>
    <row r="5461" spans="1:2">
      <c r="A5461" s="1">
        <v>5.5498049480000002</v>
      </c>
      <c r="B5461">
        <v>2.0885606672999999</v>
      </c>
    </row>
    <row r="5462" spans="1:2">
      <c r="A5462" s="1">
        <f>-11.2972032502</f>
        <v>-11.297203250200001</v>
      </c>
      <c r="B5462">
        <v>-4.9006554789000001</v>
      </c>
    </row>
    <row r="5463" spans="1:2">
      <c r="A5463" s="1">
        <f>-9.8873232297</f>
        <v>-9.8873232296999998</v>
      </c>
      <c r="B5463">
        <v>-4.8431592593000001</v>
      </c>
    </row>
    <row r="5464" spans="1:2">
      <c r="A5464" s="1">
        <v>3.3396840583</v>
      </c>
      <c r="B5464">
        <v>3.9489020826000001</v>
      </c>
    </row>
    <row r="5465" spans="1:2">
      <c r="A5465" s="1">
        <f>-9.8704047832</f>
        <v>-9.8704047831999997</v>
      </c>
      <c r="B5465">
        <v>-4.0771403925999996</v>
      </c>
    </row>
    <row r="5466" spans="1:2">
      <c r="A5466" s="1">
        <f>-11.8811466604</f>
        <v>-11.881146660400001</v>
      </c>
      <c r="B5466">
        <v>-4.9440674598000003</v>
      </c>
    </row>
    <row r="5467" spans="1:2">
      <c r="A5467" s="1">
        <v>2.6672232476</v>
      </c>
      <c r="B5467">
        <v>-9.2114078243000002</v>
      </c>
    </row>
    <row r="5468" spans="1:2">
      <c r="A5468" s="1">
        <f>-10.9563013324</f>
        <v>-10.956301332400001</v>
      </c>
      <c r="B5468">
        <v>-3.3406465174000002</v>
      </c>
    </row>
    <row r="5469" spans="1:2">
      <c r="A5469" s="1">
        <f>-12.6976472947</f>
        <v>-12.697647294699999</v>
      </c>
      <c r="B5469">
        <v>-5.6382459278999999</v>
      </c>
    </row>
    <row r="5470" spans="1:2">
      <c r="A5470" s="1">
        <v>2.1535436435999999</v>
      </c>
      <c r="B5470">
        <v>2.6248207046999998</v>
      </c>
    </row>
    <row r="5471" spans="1:2">
      <c r="A5471" s="1">
        <f>-10.027313422</f>
        <v>-10.027313422000001</v>
      </c>
      <c r="B5471">
        <v>-3.7981602510000001</v>
      </c>
    </row>
    <row r="5472" spans="1:2">
      <c r="A5472" s="1">
        <v>3.3783753249999999</v>
      </c>
      <c r="B5472">
        <v>2.5466598284000002</v>
      </c>
    </row>
    <row r="5473" spans="1:2">
      <c r="A5473" s="1">
        <f>-12.7933391986</f>
        <v>-12.7933391986</v>
      </c>
      <c r="B5473">
        <v>-5.7779687772999999</v>
      </c>
    </row>
    <row r="5474" spans="1:2">
      <c r="A5474" s="1">
        <v>3.9362338933999999</v>
      </c>
      <c r="B5474">
        <v>2.8512468987999999</v>
      </c>
    </row>
    <row r="5475" spans="1:2">
      <c r="A5475" s="1">
        <v>2.0947568698999999</v>
      </c>
      <c r="B5475">
        <v>-9.2602716700999999</v>
      </c>
    </row>
    <row r="5476" spans="1:2">
      <c r="A5476" s="1">
        <v>1.4515846208000001</v>
      </c>
      <c r="B5476">
        <v>-9.9884721967000001</v>
      </c>
    </row>
    <row r="5477" spans="1:2">
      <c r="A5477" s="1">
        <v>0.27931736779999999</v>
      </c>
      <c r="B5477">
        <v>-8.5311244823999992</v>
      </c>
    </row>
    <row r="5478" spans="1:2">
      <c r="A5478" s="1">
        <v>4.7418464093999999</v>
      </c>
      <c r="B5478">
        <v>-9.6787710985000004</v>
      </c>
    </row>
    <row r="5479" spans="1:2">
      <c r="A5479" s="1">
        <v>1.6828863594000001</v>
      </c>
      <c r="B5479">
        <v>-8.0430262961000007</v>
      </c>
    </row>
    <row r="5480" spans="1:2">
      <c r="A5480" s="1">
        <v>3.1031574601999998</v>
      </c>
      <c r="B5480">
        <v>0.79622169359999995</v>
      </c>
    </row>
    <row r="5481" spans="1:2">
      <c r="A5481" s="1">
        <f>-11.4222841483</f>
        <v>-11.422284148299999</v>
      </c>
      <c r="B5481">
        <v>-5.3644725005999998</v>
      </c>
    </row>
    <row r="5482" spans="1:2">
      <c r="A5482" s="1">
        <v>4.2175523504000001</v>
      </c>
      <c r="B5482">
        <v>3.2180934587999999</v>
      </c>
    </row>
    <row r="5483" spans="1:2">
      <c r="A5483" s="1">
        <f>-9.5060902313</f>
        <v>-9.5060902313</v>
      </c>
      <c r="B5483">
        <v>-4.2160996143</v>
      </c>
    </row>
    <row r="5484" spans="1:2">
      <c r="A5484" s="1">
        <v>1.3585244847</v>
      </c>
      <c r="B5484">
        <v>-8.2218371943000008</v>
      </c>
    </row>
    <row r="5485" spans="1:2">
      <c r="A5485" s="1">
        <v>4.6110814939999996</v>
      </c>
      <c r="B5485">
        <v>2.3417074127999999</v>
      </c>
    </row>
    <row r="5486" spans="1:2">
      <c r="A5486" s="1">
        <f>-10.3702730455</f>
        <v>-10.370273045499999</v>
      </c>
      <c r="B5486">
        <v>-5.7476030772</v>
      </c>
    </row>
    <row r="5487" spans="1:2">
      <c r="A5487" s="1">
        <v>3.5822004512999999</v>
      </c>
      <c r="B5487">
        <v>-9.9296236347000004</v>
      </c>
    </row>
    <row r="5488" spans="1:2">
      <c r="A5488" s="1">
        <v>2.3376616168000002</v>
      </c>
      <c r="B5488">
        <v>-9.4127394519000003</v>
      </c>
    </row>
    <row r="5489" spans="1:2">
      <c r="A5489" s="1">
        <v>3.4518740210000001</v>
      </c>
      <c r="B5489">
        <v>3.6241913393999998</v>
      </c>
    </row>
    <row r="5490" spans="1:2">
      <c r="A5490" s="1">
        <v>2.0010233441</v>
      </c>
      <c r="B5490">
        <v>-10.907379279100001</v>
      </c>
    </row>
    <row r="5491" spans="1:2">
      <c r="A5491" s="1">
        <v>2.5749702797</v>
      </c>
      <c r="B5491">
        <v>-10.9485904979</v>
      </c>
    </row>
    <row r="5492" spans="1:2">
      <c r="A5492" s="1">
        <v>3.9048974767</v>
      </c>
      <c r="B5492">
        <v>4.3128454786999999</v>
      </c>
    </row>
    <row r="5493" spans="1:2">
      <c r="A5493" s="1">
        <v>2.6139574095000002</v>
      </c>
      <c r="B5493">
        <v>-9.6052893948999998</v>
      </c>
    </row>
    <row r="5494" spans="1:2">
      <c r="A5494" s="1">
        <v>0.69654514950000002</v>
      </c>
      <c r="B5494">
        <v>-10.432880791800001</v>
      </c>
    </row>
    <row r="5495" spans="1:2">
      <c r="A5495" s="1">
        <f>-11.1307281476</f>
        <v>-11.130728147599999</v>
      </c>
      <c r="B5495">
        <v>-5.9121483575999996</v>
      </c>
    </row>
    <row r="5496" spans="1:2">
      <c r="A5496" s="1">
        <v>2.5325920219000002</v>
      </c>
      <c r="B5496">
        <v>-9.6398780799000008</v>
      </c>
    </row>
    <row r="5497" spans="1:2">
      <c r="A5497" s="1">
        <v>2.2427186110999999</v>
      </c>
      <c r="B5497">
        <v>-7.5042527734000002</v>
      </c>
    </row>
    <row r="5498" spans="1:2">
      <c r="A5498" s="1">
        <f>-8.9475074748</f>
        <v>-8.9475074748000001</v>
      </c>
      <c r="B5498">
        <v>-7.0510246477000003</v>
      </c>
    </row>
    <row r="5499" spans="1:2">
      <c r="A5499" s="1">
        <v>3.9162771375999998</v>
      </c>
      <c r="B5499">
        <v>4.1947440823999997</v>
      </c>
    </row>
    <row r="5500" spans="1:2">
      <c r="A5500" s="1">
        <f>-10.6920358004</f>
        <v>-10.692035800399999</v>
      </c>
      <c r="B5500">
        <v>-6.1530243177999999</v>
      </c>
    </row>
    <row r="5501" spans="1:2">
      <c r="A5501" s="1">
        <v>3.8266209629999999</v>
      </c>
      <c r="B5501">
        <v>-8.8059473438999998</v>
      </c>
    </row>
    <row r="5502" spans="1:2">
      <c r="A5502" s="1">
        <v>3.9013802723</v>
      </c>
      <c r="B5502">
        <v>3.9566551045999998</v>
      </c>
    </row>
    <row r="5503" spans="1:2">
      <c r="A5503" s="1">
        <f>-10.2307107458</f>
        <v>-10.2307107458</v>
      </c>
      <c r="B5503">
        <v>-5.4917209570000001</v>
      </c>
    </row>
    <row r="5504" spans="1:2">
      <c r="A5504" s="1">
        <f>-11.1961170931</f>
        <v>-11.1961170931</v>
      </c>
      <c r="B5504">
        <v>-5.3529904976999996</v>
      </c>
    </row>
    <row r="5505" spans="1:2">
      <c r="A5505" s="1">
        <v>3.4576527870999998</v>
      </c>
      <c r="B5505">
        <v>-9.9148382996999995</v>
      </c>
    </row>
    <row r="5506" spans="1:2">
      <c r="A5506" s="1">
        <v>2.1704866618</v>
      </c>
      <c r="B5506">
        <v>-6.9101846134000002</v>
      </c>
    </row>
    <row r="5507" spans="1:2">
      <c r="A5507" s="1">
        <f>-8.8545902692</f>
        <v>-8.8545902691999991</v>
      </c>
      <c r="B5507">
        <v>-4.3996275915999998</v>
      </c>
    </row>
    <row r="5508" spans="1:2">
      <c r="A5508" s="1">
        <v>4.3273208874</v>
      </c>
      <c r="B5508">
        <v>2.4138092771999999</v>
      </c>
    </row>
    <row r="5509" spans="1:2">
      <c r="A5509" s="1">
        <v>0.34515191470000001</v>
      </c>
      <c r="B5509">
        <v>-10.2238644386</v>
      </c>
    </row>
    <row r="5510" spans="1:2">
      <c r="A5510" s="1">
        <v>2.6200702782</v>
      </c>
      <c r="B5510">
        <v>-10.443471011</v>
      </c>
    </row>
    <row r="5511" spans="1:2">
      <c r="A5511" s="1">
        <v>1.8917923312</v>
      </c>
      <c r="B5511">
        <v>-8.9211881242000004</v>
      </c>
    </row>
    <row r="5512" spans="1:2">
      <c r="A5512" s="1">
        <v>4.1879339380999996</v>
      </c>
      <c r="B5512">
        <v>4.2961476873000004</v>
      </c>
    </row>
    <row r="5513" spans="1:2">
      <c r="A5513" s="1">
        <f>-10.480169477</f>
        <v>-10.480169477</v>
      </c>
      <c r="B5513">
        <v>-3.8217350356000002</v>
      </c>
    </row>
    <row r="5514" spans="1:2">
      <c r="A5514" s="1">
        <f>-9.6209947613</f>
        <v>-9.6209947613000004</v>
      </c>
      <c r="B5514">
        <v>-5.2757348831000002</v>
      </c>
    </row>
    <row r="5515" spans="1:2">
      <c r="A5515" s="1">
        <v>3.4117506522999999</v>
      </c>
      <c r="B5515">
        <v>2.3396874385999999</v>
      </c>
    </row>
    <row r="5516" spans="1:2">
      <c r="A5516" s="1">
        <v>1.8420132239</v>
      </c>
      <c r="B5516">
        <v>2.7698704719</v>
      </c>
    </row>
    <row r="5517" spans="1:2">
      <c r="A5517" s="1">
        <v>4.3258443866</v>
      </c>
      <c r="B5517">
        <v>3.4041282432000002</v>
      </c>
    </row>
    <row r="5518" spans="1:2">
      <c r="A5518" s="1">
        <v>2.3846451469000001</v>
      </c>
      <c r="B5518">
        <v>-8.1457267809000005</v>
      </c>
    </row>
    <row r="5519" spans="1:2">
      <c r="A5519" s="1">
        <v>4.9231612247000003</v>
      </c>
      <c r="B5519">
        <v>2.9281265734000002</v>
      </c>
    </row>
    <row r="5520" spans="1:2">
      <c r="A5520" s="1">
        <v>4.0218717040999996</v>
      </c>
      <c r="B5520">
        <v>4.4856864292000003</v>
      </c>
    </row>
    <row r="5521" spans="1:2">
      <c r="A5521" s="1">
        <f>-10.430939284</f>
        <v>-10.430939284000001</v>
      </c>
      <c r="B5521">
        <v>-3.577795316</v>
      </c>
    </row>
    <row r="5522" spans="1:2">
      <c r="A5522" s="1">
        <f>-9.8345986617</f>
        <v>-9.8345986616999994</v>
      </c>
      <c r="B5522">
        <v>-6.1348555890999998</v>
      </c>
    </row>
    <row r="5523" spans="1:2">
      <c r="A5523" s="1">
        <v>2.4899470712</v>
      </c>
      <c r="B5523">
        <v>-8.9950552574000007</v>
      </c>
    </row>
    <row r="5524" spans="1:2">
      <c r="A5524" s="1">
        <v>3.0566063608</v>
      </c>
      <c r="B5524">
        <v>3.9074066972999999</v>
      </c>
    </row>
    <row r="5525" spans="1:2">
      <c r="A5525" s="1">
        <f>-10.5483283226</f>
        <v>-10.5483283226</v>
      </c>
      <c r="B5525">
        <v>-4.7206295176999999</v>
      </c>
    </row>
    <row r="5526" spans="1:2">
      <c r="A5526" s="1">
        <v>2.5120557703999999</v>
      </c>
      <c r="B5526">
        <v>3.4862689951000001</v>
      </c>
    </row>
    <row r="5527" spans="1:2">
      <c r="A5527" s="1">
        <v>1.0003259567</v>
      </c>
      <c r="B5527">
        <v>-10.2813921518</v>
      </c>
    </row>
    <row r="5528" spans="1:2">
      <c r="A5528" s="1">
        <f>-8.6898985149</f>
        <v>-8.6898985148999994</v>
      </c>
      <c r="B5528">
        <v>-6.6049728247999999</v>
      </c>
    </row>
    <row r="5529" spans="1:2">
      <c r="A5529" s="1">
        <f>-9.4442450547</f>
        <v>-9.4442450546999996</v>
      </c>
      <c r="B5529">
        <v>-6.5361057817999999</v>
      </c>
    </row>
    <row r="5530" spans="1:2">
      <c r="A5530" s="1">
        <v>2.5246564203999999</v>
      </c>
      <c r="B5530">
        <v>-9.1125833022999991</v>
      </c>
    </row>
    <row r="5531" spans="1:2">
      <c r="A5531" s="1">
        <v>5.8431089971999999</v>
      </c>
      <c r="B5531">
        <v>3.7389724973999998</v>
      </c>
    </row>
    <row r="5532" spans="1:2">
      <c r="A5532" s="1">
        <v>2.5086455684</v>
      </c>
      <c r="B5532">
        <v>-9.1180664312000008</v>
      </c>
    </row>
    <row r="5533" spans="1:2">
      <c r="A5533" s="1">
        <v>4.3853685841000001</v>
      </c>
      <c r="B5533">
        <v>3.0606988177000001</v>
      </c>
    </row>
    <row r="5534" spans="1:2">
      <c r="A5534" s="1">
        <v>3.4458042691999999</v>
      </c>
      <c r="B5534">
        <v>3.3761044614000002</v>
      </c>
    </row>
    <row r="5535" spans="1:2">
      <c r="A5535" s="1">
        <v>1.8882677139999999</v>
      </c>
      <c r="B5535">
        <v>4.6052037365</v>
      </c>
    </row>
    <row r="5536" spans="1:2">
      <c r="A5536" s="1">
        <v>2.8574588148000002</v>
      </c>
      <c r="B5536">
        <v>-8.4837686751000003</v>
      </c>
    </row>
    <row r="5537" spans="1:2">
      <c r="A5537" s="1">
        <f>-10.9671822843</f>
        <v>-10.9671822843</v>
      </c>
      <c r="B5537">
        <v>-4.2125113596999997</v>
      </c>
    </row>
    <row r="5538" spans="1:2">
      <c r="A5538" s="1">
        <v>1.3470701312</v>
      </c>
      <c r="B5538">
        <v>1.8957762488000001</v>
      </c>
    </row>
    <row r="5539" spans="1:2">
      <c r="A5539" s="1">
        <v>3.6345265802000002</v>
      </c>
      <c r="B5539">
        <v>-7.3949154406000002</v>
      </c>
    </row>
    <row r="5540" spans="1:2">
      <c r="A5540" s="1">
        <v>3.5585203320000001</v>
      </c>
      <c r="B5540">
        <v>3.8345679283999998</v>
      </c>
    </row>
    <row r="5541" spans="1:2">
      <c r="A5541" s="1">
        <v>3.0386628411999999</v>
      </c>
      <c r="B5541">
        <v>1.0782940667000001</v>
      </c>
    </row>
    <row r="5542" spans="1:2">
      <c r="A5542" s="1">
        <v>3.3430132413</v>
      </c>
      <c r="B5542">
        <v>-9.0640455879000008</v>
      </c>
    </row>
    <row r="5543" spans="1:2">
      <c r="A5543" s="1">
        <f>-8.5601480497</f>
        <v>-8.5601480497000004</v>
      </c>
      <c r="B5543">
        <v>-5.3519932447</v>
      </c>
    </row>
    <row r="5544" spans="1:2">
      <c r="A5544" s="1">
        <v>2.4799582325</v>
      </c>
      <c r="B5544">
        <v>3.3680824248999999</v>
      </c>
    </row>
    <row r="5545" spans="1:2">
      <c r="A5545" s="1">
        <v>3.4112540186000002</v>
      </c>
      <c r="B5545">
        <v>4.3322095969000003</v>
      </c>
    </row>
    <row r="5546" spans="1:2">
      <c r="A5546" s="1">
        <v>1.1842802106000001</v>
      </c>
      <c r="B5546">
        <v>-8.2848585449000005</v>
      </c>
    </row>
    <row r="5547" spans="1:2">
      <c r="A5547" s="1">
        <v>1.4788049539999999</v>
      </c>
      <c r="B5547">
        <v>-9.1215482086000002</v>
      </c>
    </row>
    <row r="5548" spans="1:2">
      <c r="A5548" s="1">
        <v>1.8534626351000001</v>
      </c>
      <c r="B5548">
        <v>-10.711215515399999</v>
      </c>
    </row>
    <row r="5549" spans="1:2">
      <c r="A5549" s="1">
        <f>-10.6176532766</f>
        <v>-10.6176532766</v>
      </c>
      <c r="B5549">
        <v>-5.1345649205999999</v>
      </c>
    </row>
    <row r="5550" spans="1:2">
      <c r="A5550" s="1">
        <v>3.2076746177</v>
      </c>
      <c r="B5550">
        <v>1.6812159533</v>
      </c>
    </row>
    <row r="5551" spans="1:2">
      <c r="A5551" s="1">
        <v>3.1928670176999998</v>
      </c>
      <c r="B5551">
        <v>2.4711463663000002</v>
      </c>
    </row>
    <row r="5552" spans="1:2">
      <c r="A5552" s="1">
        <f>-10.2719199656</f>
        <v>-10.2719199656</v>
      </c>
      <c r="B5552">
        <v>-5.124574677</v>
      </c>
    </row>
    <row r="5553" spans="1:2">
      <c r="A5553" s="1">
        <f>-10.2989468127</f>
        <v>-10.298946812700001</v>
      </c>
      <c r="B5553">
        <v>-3.2840664087000002</v>
      </c>
    </row>
    <row r="5554" spans="1:2">
      <c r="A5554" s="1">
        <v>3.4786497153</v>
      </c>
      <c r="B5554">
        <v>3.1570119377000001</v>
      </c>
    </row>
    <row r="5555" spans="1:2">
      <c r="A5555" s="1">
        <v>3.3318380732000001</v>
      </c>
      <c r="B5555">
        <v>2.6321790087000001</v>
      </c>
    </row>
    <row r="5556" spans="1:2">
      <c r="A5556" s="1">
        <f>-9.3909468545</f>
        <v>-9.3909468544999992</v>
      </c>
      <c r="B5556">
        <v>-5.8474381192999996</v>
      </c>
    </row>
    <row r="5557" spans="1:2">
      <c r="A5557" s="1">
        <v>2.4786888689</v>
      </c>
      <c r="B5557">
        <v>-9.2860240345000005</v>
      </c>
    </row>
    <row r="5558" spans="1:2">
      <c r="A5558" s="1">
        <f>-9.925098541</f>
        <v>-9.9250985410000006</v>
      </c>
      <c r="B5558">
        <v>-4.4323341591999998</v>
      </c>
    </row>
    <row r="5559" spans="1:2">
      <c r="A5559" s="1">
        <v>1.3999166028000001</v>
      </c>
      <c r="B5559">
        <v>-9.6057482065999995</v>
      </c>
    </row>
    <row r="5560" spans="1:2">
      <c r="A5560" s="1">
        <f>-9.9931636561</f>
        <v>-9.9931636561000001</v>
      </c>
      <c r="B5560">
        <v>-6.0731172290000002</v>
      </c>
    </row>
    <row r="5561" spans="1:2">
      <c r="A5561" s="1">
        <v>2.9237954022000001</v>
      </c>
      <c r="B5561">
        <v>4.2465489371</v>
      </c>
    </row>
    <row r="5562" spans="1:2">
      <c r="A5562" s="1">
        <v>1.8762512595</v>
      </c>
      <c r="B5562">
        <v>-11.1946039414</v>
      </c>
    </row>
    <row r="5563" spans="1:2">
      <c r="A5563" s="1">
        <v>1.3566674642000001</v>
      </c>
      <c r="B5563">
        <v>-8.2597454157999994</v>
      </c>
    </row>
    <row r="5564" spans="1:2">
      <c r="A5564" s="1">
        <f>-9.9284965874</f>
        <v>-9.9284965873999997</v>
      </c>
      <c r="B5564">
        <v>-3.6894641188000001</v>
      </c>
    </row>
    <row r="5565" spans="1:2">
      <c r="A5565" s="1">
        <v>1.637502872</v>
      </c>
      <c r="B5565">
        <v>-9.6525718373</v>
      </c>
    </row>
    <row r="5566" spans="1:2">
      <c r="A5566" s="1">
        <v>1.7867554627</v>
      </c>
      <c r="B5566">
        <v>-9.5664568208999992</v>
      </c>
    </row>
    <row r="5567" spans="1:2">
      <c r="A5567" s="1">
        <v>2.1560601568000002</v>
      </c>
      <c r="B5567">
        <v>1.9573921092</v>
      </c>
    </row>
    <row r="5568" spans="1:2">
      <c r="A5568" s="1">
        <v>2.5423275841000001</v>
      </c>
      <c r="B5568">
        <v>-9.3749970924999992</v>
      </c>
    </row>
    <row r="5569" spans="1:2">
      <c r="A5569" s="1">
        <v>3.7539070471999998</v>
      </c>
      <c r="B5569">
        <v>-8.9359157004000007</v>
      </c>
    </row>
    <row r="5570" spans="1:2">
      <c r="A5570" s="1">
        <v>3.9718748590000001</v>
      </c>
      <c r="B5570">
        <v>3.8594014435999999</v>
      </c>
    </row>
    <row r="5571" spans="1:2">
      <c r="A5571" s="1">
        <v>2.7477292891</v>
      </c>
      <c r="B5571">
        <v>2.2629214600999998</v>
      </c>
    </row>
    <row r="5572" spans="1:2">
      <c r="A5572" s="1">
        <f>-10.3059922745</f>
        <v>-10.305992274499999</v>
      </c>
      <c r="B5572">
        <v>-3.9016703869999998</v>
      </c>
    </row>
    <row r="5573" spans="1:2">
      <c r="A5573" s="1">
        <v>4.0491769069999997</v>
      </c>
      <c r="B5573">
        <v>-11.3698716207</v>
      </c>
    </row>
    <row r="5574" spans="1:2">
      <c r="A5574" s="1">
        <v>3.3376820669999998</v>
      </c>
      <c r="B5574">
        <v>2.5579496876999999</v>
      </c>
    </row>
    <row r="5575" spans="1:2">
      <c r="A5575" s="1">
        <v>3.1435095386</v>
      </c>
      <c r="B5575">
        <v>2.4396422099000001</v>
      </c>
    </row>
    <row r="5576" spans="1:2">
      <c r="A5576" s="1">
        <v>2.5985731857999999</v>
      </c>
      <c r="B5576">
        <v>3.5860250605999999</v>
      </c>
    </row>
    <row r="5577" spans="1:2">
      <c r="A5577" s="1">
        <f>-11.4902538143</f>
        <v>-11.490253814300001</v>
      </c>
      <c r="B5577">
        <v>-5.0618730295000001</v>
      </c>
    </row>
    <row r="5578" spans="1:2">
      <c r="A5578" s="1">
        <v>2.1021878869999999</v>
      </c>
      <c r="B5578">
        <v>-9.8028441814999994</v>
      </c>
    </row>
    <row r="5579" spans="1:2">
      <c r="A5579" s="1">
        <f>-10.7072233091</f>
        <v>-10.7072233091</v>
      </c>
      <c r="B5579">
        <v>-4.7504973756000002</v>
      </c>
    </row>
    <row r="5580" spans="1:2">
      <c r="A5580" s="1">
        <f>-10.8094148609</f>
        <v>-10.8094148609</v>
      </c>
      <c r="B5580">
        <v>-5.0099892778999999</v>
      </c>
    </row>
    <row r="5581" spans="1:2">
      <c r="A5581" s="1">
        <v>2.062190024</v>
      </c>
      <c r="B5581">
        <v>-10.5806949697</v>
      </c>
    </row>
    <row r="5582" spans="1:2">
      <c r="A5582" s="1">
        <v>2.8856329477</v>
      </c>
      <c r="B5582">
        <v>-9.3924203395999992</v>
      </c>
    </row>
    <row r="5583" spans="1:2">
      <c r="A5583" s="1">
        <v>3.5410765164</v>
      </c>
      <c r="B5583">
        <v>3.380808359</v>
      </c>
    </row>
    <row r="5584" spans="1:2">
      <c r="A5584" s="1">
        <f>-9.8093712402</f>
        <v>-9.8093712402000008</v>
      </c>
      <c r="B5584">
        <v>-3.6559687034000001</v>
      </c>
    </row>
    <row r="5585" spans="1:2">
      <c r="A5585" s="1">
        <v>2.2218149583</v>
      </c>
      <c r="B5585">
        <v>2.8502809816000001</v>
      </c>
    </row>
    <row r="5586" spans="1:2">
      <c r="A5586" s="1">
        <v>2.1657786565000001</v>
      </c>
      <c r="B5586">
        <v>-9.1236535575000008</v>
      </c>
    </row>
    <row r="5587" spans="1:2">
      <c r="A5587" s="1">
        <f>-10.0571359995</f>
        <v>-10.0571359995</v>
      </c>
      <c r="B5587">
        <v>-3.5654954009000002</v>
      </c>
    </row>
    <row r="5588" spans="1:2">
      <c r="A5588" s="1">
        <f>-10.7240905079</f>
        <v>-10.7240905079</v>
      </c>
      <c r="B5588">
        <v>-4.5209099901999998</v>
      </c>
    </row>
    <row r="5589" spans="1:2">
      <c r="A5589" s="1">
        <v>3.3332412387999999</v>
      </c>
      <c r="B5589">
        <v>2.6129479070000001</v>
      </c>
    </row>
    <row r="5590" spans="1:2">
      <c r="A5590" s="1">
        <f>-9.3248079744</f>
        <v>-9.3248079744000005</v>
      </c>
      <c r="B5590">
        <v>-4.3640441657000002</v>
      </c>
    </row>
    <row r="5591" spans="1:2">
      <c r="A5591" s="1">
        <v>1.6552292878999999</v>
      </c>
      <c r="B5591">
        <v>-8.7942083151000006</v>
      </c>
    </row>
    <row r="5592" spans="1:2">
      <c r="A5592" s="1">
        <v>3.6349403517000001</v>
      </c>
      <c r="B5592">
        <v>3.3340001439</v>
      </c>
    </row>
    <row r="5593" spans="1:2">
      <c r="A5593" s="1">
        <v>4.1410472258000004</v>
      </c>
      <c r="B5593">
        <v>4.9209420749000001</v>
      </c>
    </row>
    <row r="5594" spans="1:2">
      <c r="A5594" s="1">
        <f>-9.209424654</f>
        <v>-9.2094246539999993</v>
      </c>
      <c r="B5594">
        <v>-5.7350950871000004</v>
      </c>
    </row>
    <row r="5595" spans="1:2">
      <c r="A5595" s="1">
        <v>3.9930735273</v>
      </c>
      <c r="B5595">
        <v>3.7887099115999998</v>
      </c>
    </row>
    <row r="5596" spans="1:2">
      <c r="A5596" s="1">
        <f>-9.8173010916</f>
        <v>-9.8173010915999992</v>
      </c>
      <c r="B5596">
        <v>-4.145082403</v>
      </c>
    </row>
    <row r="5597" spans="1:2">
      <c r="A5597" s="1">
        <v>2.2494078483000002</v>
      </c>
      <c r="B5597">
        <v>-9.7688812218999992</v>
      </c>
    </row>
    <row r="5598" spans="1:2">
      <c r="A5598" s="1">
        <v>3.5138717670999999</v>
      </c>
      <c r="B5598">
        <v>-11.7256435785</v>
      </c>
    </row>
    <row r="5599" spans="1:2">
      <c r="A5599" s="1">
        <f>-9.9672739418</f>
        <v>-9.9672739418000003</v>
      </c>
      <c r="B5599">
        <v>-7.0893885438000002</v>
      </c>
    </row>
    <row r="5600" spans="1:2">
      <c r="A5600" s="1">
        <f>-12.6296310461</f>
        <v>-12.6296310461</v>
      </c>
      <c r="B5600">
        <v>-4.8405481839000002</v>
      </c>
    </row>
    <row r="5601" spans="1:2">
      <c r="A5601" s="1">
        <v>4.3120137350999999</v>
      </c>
      <c r="B5601">
        <v>-8.2979875633999995</v>
      </c>
    </row>
    <row r="5602" spans="1:2">
      <c r="A5602" s="1">
        <f>-9.8299812349</f>
        <v>-9.8299812349</v>
      </c>
      <c r="B5602">
        <v>-5.0419644705</v>
      </c>
    </row>
    <row r="5603" spans="1:2">
      <c r="A5603" s="1">
        <v>1.8592507181</v>
      </c>
      <c r="B5603">
        <v>1.6180273745</v>
      </c>
    </row>
    <row r="5604" spans="1:2">
      <c r="A5604" s="1">
        <f>-11.4151683005</f>
        <v>-11.4151683005</v>
      </c>
      <c r="B5604">
        <v>-5.9118476735999996</v>
      </c>
    </row>
    <row r="5605" spans="1:2">
      <c r="A5605" s="1">
        <v>3.8685877816000001</v>
      </c>
      <c r="B5605">
        <v>-10.132925375099999</v>
      </c>
    </row>
    <row r="5606" spans="1:2">
      <c r="A5606" s="1">
        <v>1.9236909473999999</v>
      </c>
      <c r="B5606">
        <v>-7.9347625918000002</v>
      </c>
    </row>
    <row r="5607" spans="1:2">
      <c r="A5607" s="1">
        <v>2.7415594808999999</v>
      </c>
      <c r="B5607">
        <v>1.2519000407</v>
      </c>
    </row>
    <row r="5608" spans="1:2">
      <c r="A5608" s="1">
        <f>-9.5661514221</f>
        <v>-9.5661514221000008</v>
      </c>
      <c r="B5608">
        <v>-5.9616497375000002</v>
      </c>
    </row>
    <row r="5609" spans="1:2">
      <c r="A5609" s="1">
        <v>3.2396669629999999</v>
      </c>
      <c r="B5609">
        <v>3.8806987783000002</v>
      </c>
    </row>
    <row r="5610" spans="1:2">
      <c r="A5610" s="1">
        <f>-12.7461407176</f>
        <v>-12.746140717599999</v>
      </c>
      <c r="B5610">
        <v>-3.6836823098</v>
      </c>
    </row>
    <row r="5611" spans="1:2">
      <c r="A5611" s="1">
        <v>3.1520983311999999</v>
      </c>
      <c r="B5611">
        <v>-10.1843244453</v>
      </c>
    </row>
    <row r="5612" spans="1:2">
      <c r="A5612" s="1">
        <f>-10.1981911945</f>
        <v>-10.1981911945</v>
      </c>
      <c r="B5612">
        <v>-5.6572151576999996</v>
      </c>
    </row>
    <row r="5613" spans="1:2">
      <c r="A5613" s="1">
        <v>3.0773389847999999</v>
      </c>
      <c r="B5613">
        <v>-7.6226199397999999</v>
      </c>
    </row>
    <row r="5614" spans="1:2">
      <c r="A5614" s="1">
        <f>-9.9097953653</f>
        <v>-9.9097953653000008</v>
      </c>
      <c r="B5614">
        <v>-6.1561893396</v>
      </c>
    </row>
    <row r="5615" spans="1:2">
      <c r="A5615" s="1">
        <v>3.8445699038000001</v>
      </c>
      <c r="B5615">
        <v>3.2509355968000002</v>
      </c>
    </row>
    <row r="5616" spans="1:2">
      <c r="A5616" s="1">
        <v>3.6000824993</v>
      </c>
      <c r="B5616">
        <v>4.5636576549000001</v>
      </c>
    </row>
    <row r="5617" spans="1:2">
      <c r="A5617" s="1">
        <f>-10.8138936618</f>
        <v>-10.8138936618</v>
      </c>
      <c r="B5617">
        <v>-5.6176888727999996</v>
      </c>
    </row>
    <row r="5618" spans="1:2">
      <c r="A5618" s="1">
        <f>-10.3698905067</f>
        <v>-10.369890506699999</v>
      </c>
      <c r="B5618">
        <v>-4.3892896574</v>
      </c>
    </row>
    <row r="5619" spans="1:2">
      <c r="A5619" s="1">
        <f>-10.1739389497</f>
        <v>-10.1739389497</v>
      </c>
      <c r="B5619">
        <v>-6.0590892566000001</v>
      </c>
    </row>
    <row r="5620" spans="1:2">
      <c r="A5620" s="1">
        <v>0.69513914750000005</v>
      </c>
      <c r="B5620">
        <v>-10.153582923</v>
      </c>
    </row>
    <row r="5621" spans="1:2">
      <c r="A5621" s="1">
        <v>3.9366470589999998</v>
      </c>
      <c r="B5621">
        <v>3.1450021555999998</v>
      </c>
    </row>
    <row r="5622" spans="1:2">
      <c r="A5622" s="1">
        <v>2.9997424924999998</v>
      </c>
      <c r="B5622">
        <v>-9.3044200448000005</v>
      </c>
    </row>
    <row r="5623" spans="1:2">
      <c r="A5623" s="1">
        <v>3.3894802441</v>
      </c>
      <c r="B5623">
        <v>-9.3789512742000003</v>
      </c>
    </row>
    <row r="5624" spans="1:2">
      <c r="A5624" s="1">
        <v>0.7017474038</v>
      </c>
      <c r="B5624">
        <v>-7.6365327697999996</v>
      </c>
    </row>
    <row r="5625" spans="1:2">
      <c r="A5625" s="1">
        <v>2.3452201736</v>
      </c>
      <c r="B5625">
        <v>-9.1398923411999995</v>
      </c>
    </row>
    <row r="5626" spans="1:2">
      <c r="A5626" s="1">
        <v>2.9785797423</v>
      </c>
      <c r="B5626">
        <v>-9.2116536746000008</v>
      </c>
    </row>
    <row r="5627" spans="1:2">
      <c r="A5627" s="1">
        <v>4.0326571253000001</v>
      </c>
      <c r="B5627">
        <v>4.8581115696000001</v>
      </c>
    </row>
    <row r="5628" spans="1:2">
      <c r="A5628" s="1">
        <f>-0.4999678576</f>
        <v>-0.49996785760000001</v>
      </c>
      <c r="B5628">
        <v>-8.5988894446999993</v>
      </c>
    </row>
    <row r="5629" spans="1:2">
      <c r="A5629" s="1">
        <v>2.4705677313000001</v>
      </c>
      <c r="B5629">
        <v>-9.7451277631999993</v>
      </c>
    </row>
    <row r="5630" spans="1:2">
      <c r="A5630" s="1">
        <v>1.0647913548000001</v>
      </c>
      <c r="B5630">
        <v>-9.5783344180000007</v>
      </c>
    </row>
    <row r="5631" spans="1:2">
      <c r="A5631" s="1">
        <f>-9.6839506247</f>
        <v>-9.6839506246999996</v>
      </c>
      <c r="B5631">
        <v>-4.3442707265999996</v>
      </c>
    </row>
    <row r="5632" spans="1:2">
      <c r="A5632" s="1">
        <v>4.3120093138</v>
      </c>
      <c r="B5632">
        <v>3.3092506322999999</v>
      </c>
    </row>
    <row r="5633" spans="1:2">
      <c r="A5633" s="1">
        <f>-11.2004564392</f>
        <v>-11.2004564392</v>
      </c>
      <c r="B5633">
        <v>-4.4867604937000003</v>
      </c>
    </row>
    <row r="5634" spans="1:2">
      <c r="A5634" s="1">
        <v>4.0547188194999997</v>
      </c>
      <c r="B5634">
        <v>2.3519923022999998</v>
      </c>
    </row>
    <row r="5635" spans="1:2">
      <c r="A5635" s="1">
        <f>-10.0244899863</f>
        <v>-10.024489986300001</v>
      </c>
      <c r="B5635">
        <v>-2.9176658324</v>
      </c>
    </row>
    <row r="5636" spans="1:2">
      <c r="A5636" s="1">
        <f>-10.0618159346</f>
        <v>-10.0618159346</v>
      </c>
      <c r="B5636">
        <v>-5.6329799752999996</v>
      </c>
    </row>
    <row r="5637" spans="1:2">
      <c r="A5637" s="1">
        <v>1.479270877</v>
      </c>
      <c r="B5637">
        <v>3.4455588304</v>
      </c>
    </row>
    <row r="5638" spans="1:2">
      <c r="A5638" s="1">
        <v>4.2253383812000003</v>
      </c>
      <c r="B5638">
        <v>2.0118090051999999</v>
      </c>
    </row>
    <row r="5639" spans="1:2">
      <c r="A5639" s="1">
        <v>3.4222916981</v>
      </c>
      <c r="B5639">
        <v>2.9744820752000001</v>
      </c>
    </row>
    <row r="5640" spans="1:2">
      <c r="A5640" s="1">
        <v>3.2547136679999999</v>
      </c>
      <c r="B5640">
        <v>-9.0129531020999991</v>
      </c>
    </row>
    <row r="5641" spans="1:2">
      <c r="A5641" s="1">
        <v>3.8094408371999999</v>
      </c>
      <c r="B5641">
        <v>1.9615730548999999</v>
      </c>
    </row>
    <row r="5642" spans="1:2">
      <c r="A5642" s="1">
        <f>-10.9019296453</f>
        <v>-10.901929645299999</v>
      </c>
      <c r="B5642">
        <v>-4.1133255610999999</v>
      </c>
    </row>
    <row r="5643" spans="1:2">
      <c r="A5643" s="1">
        <f>-11.6239327205</f>
        <v>-11.623932720499999</v>
      </c>
      <c r="B5643">
        <v>-3.6283747683000001</v>
      </c>
    </row>
    <row r="5644" spans="1:2">
      <c r="A5644" s="1">
        <v>1.4614450603</v>
      </c>
      <c r="B5644">
        <v>2.3720361257000002</v>
      </c>
    </row>
    <row r="5645" spans="1:2">
      <c r="A5645" s="1">
        <f>-11.494460546</f>
        <v>-11.494460545999999</v>
      </c>
      <c r="B5645">
        <v>-4.6882040951999997</v>
      </c>
    </row>
    <row r="5646" spans="1:2">
      <c r="A5646" s="1">
        <f>-11.2570893668</f>
        <v>-11.257089366800001</v>
      </c>
      <c r="B5646">
        <v>-5.4621615316999996</v>
      </c>
    </row>
    <row r="5647" spans="1:2">
      <c r="A5647" s="1">
        <v>3.7917244498999998</v>
      </c>
      <c r="B5647">
        <v>2.7271423185999999</v>
      </c>
    </row>
    <row r="5648" spans="1:2">
      <c r="A5648" s="1">
        <f>-9.96189259</f>
        <v>-9.9618925899999997</v>
      </c>
      <c r="B5648">
        <v>-2.3566573571</v>
      </c>
    </row>
    <row r="5649" spans="1:2">
      <c r="A5649" s="1">
        <v>2.1654059413</v>
      </c>
      <c r="B5649">
        <v>-9.7572039894000007</v>
      </c>
    </row>
    <row r="5650" spans="1:2">
      <c r="A5650" s="1">
        <v>1.6993080416999999</v>
      </c>
      <c r="B5650">
        <v>-9.7264424938000005</v>
      </c>
    </row>
    <row r="5651" spans="1:2">
      <c r="A5651" s="1">
        <v>3.0595733065999999</v>
      </c>
      <c r="B5651">
        <v>-11.293561843999999</v>
      </c>
    </row>
    <row r="5652" spans="1:2">
      <c r="A5652" s="1">
        <v>2.9770897432000001</v>
      </c>
      <c r="B5652">
        <v>-9.3557328514000009</v>
      </c>
    </row>
    <row r="5653" spans="1:2">
      <c r="A5653" s="1">
        <v>2.0422597840000001</v>
      </c>
      <c r="B5653">
        <v>-8.4831912358999997</v>
      </c>
    </row>
    <row r="5654" spans="1:2">
      <c r="A5654" s="1">
        <v>3.6084822546000002</v>
      </c>
      <c r="B5654">
        <v>-8.2175144150000001</v>
      </c>
    </row>
    <row r="5655" spans="1:2">
      <c r="A5655" s="1">
        <v>2.5826085380000001</v>
      </c>
      <c r="B5655">
        <v>-8.375706482</v>
      </c>
    </row>
    <row r="5656" spans="1:2">
      <c r="A5656" s="1">
        <v>3.0677115590000001</v>
      </c>
      <c r="B5656">
        <v>3.2226211596000001</v>
      </c>
    </row>
    <row r="5657" spans="1:2">
      <c r="A5657" s="1">
        <v>4.6027835054999997</v>
      </c>
      <c r="B5657">
        <v>3.3900621690000001</v>
      </c>
    </row>
    <row r="5658" spans="1:2">
      <c r="A5658" s="1">
        <v>1.3535320929000001</v>
      </c>
      <c r="B5658">
        <v>-9.1486888916000009</v>
      </c>
    </row>
    <row r="5659" spans="1:2">
      <c r="A5659" s="1">
        <f>-13.0167175941</f>
        <v>-13.016717594099999</v>
      </c>
      <c r="B5659">
        <v>-5.6232044606000002</v>
      </c>
    </row>
    <row r="5660" spans="1:2">
      <c r="A5660" s="1">
        <v>2.5785893567999998</v>
      </c>
      <c r="B5660">
        <v>-7.7832795868</v>
      </c>
    </row>
    <row r="5661" spans="1:2">
      <c r="A5661" s="1">
        <f>-10.1909294619</f>
        <v>-10.1909294619</v>
      </c>
      <c r="B5661">
        <v>-4.6794128569</v>
      </c>
    </row>
    <row r="5662" spans="1:2">
      <c r="A5662" s="1">
        <v>1.5265712793999999</v>
      </c>
      <c r="B5662">
        <v>-10.3988520252</v>
      </c>
    </row>
    <row r="5663" spans="1:2">
      <c r="A5663" s="1">
        <v>2.3489078355999999</v>
      </c>
      <c r="B5663">
        <v>-9.4806023324000002</v>
      </c>
    </row>
    <row r="5664" spans="1:2">
      <c r="A5664" s="1">
        <v>2.6864377061</v>
      </c>
      <c r="B5664">
        <v>-9.5668867206999995</v>
      </c>
    </row>
    <row r="5665" spans="1:2">
      <c r="A5665" s="1">
        <v>2.6579989546</v>
      </c>
      <c r="B5665">
        <v>-9.3552061209000001</v>
      </c>
    </row>
    <row r="5666" spans="1:2">
      <c r="A5666" s="1">
        <v>1.7503176192000001</v>
      </c>
      <c r="B5666">
        <v>-9.6417828648999997</v>
      </c>
    </row>
    <row r="5667" spans="1:2">
      <c r="A5667" s="1">
        <v>4.8139878345999998</v>
      </c>
      <c r="B5667">
        <v>3.0445033075999999</v>
      </c>
    </row>
    <row r="5668" spans="1:2">
      <c r="A5668" s="1">
        <v>5.1583275800999999</v>
      </c>
      <c r="B5668">
        <v>5.8740641018000002</v>
      </c>
    </row>
    <row r="5669" spans="1:2">
      <c r="A5669" s="1">
        <v>3.9970341900999999</v>
      </c>
      <c r="B5669">
        <v>2.8822280152999999</v>
      </c>
    </row>
    <row r="5670" spans="1:2">
      <c r="A5670" s="1">
        <v>2.4769183031000002</v>
      </c>
      <c r="B5670">
        <v>-10.8478771072</v>
      </c>
    </row>
    <row r="5671" spans="1:2">
      <c r="A5671" s="1">
        <v>2.7956507136000002</v>
      </c>
      <c r="B5671">
        <v>4.3671644180999998</v>
      </c>
    </row>
    <row r="5672" spans="1:2">
      <c r="A5672" s="1">
        <f>-10.4052729697</f>
        <v>-10.4052729697</v>
      </c>
      <c r="B5672">
        <v>-4.5271980771000004</v>
      </c>
    </row>
    <row r="5673" spans="1:2">
      <c r="A5673" s="1">
        <v>4.0254477142000002</v>
      </c>
      <c r="B5673">
        <v>4.2248446658000001</v>
      </c>
    </row>
    <row r="5674" spans="1:2">
      <c r="A5674" s="1">
        <v>2.3014925142</v>
      </c>
      <c r="B5674">
        <v>-8.0528696591000006</v>
      </c>
    </row>
    <row r="5675" spans="1:2">
      <c r="A5675" s="1">
        <v>2.0418506848</v>
      </c>
      <c r="B5675">
        <v>-10.3011484091</v>
      </c>
    </row>
    <row r="5676" spans="1:2">
      <c r="A5676" s="1">
        <f>-9.7800265415</f>
        <v>-9.7800265414999998</v>
      </c>
      <c r="B5676">
        <v>-6.0077952803999999</v>
      </c>
    </row>
    <row r="5677" spans="1:2">
      <c r="A5677" s="1">
        <v>2.9155068069999999</v>
      </c>
      <c r="B5677">
        <v>3.7296791343</v>
      </c>
    </row>
    <row r="5678" spans="1:2">
      <c r="A5678" s="1">
        <f>-11.2834838955</f>
        <v>-11.2834838955</v>
      </c>
      <c r="B5678">
        <v>-4.7250982075000003</v>
      </c>
    </row>
    <row r="5679" spans="1:2">
      <c r="A5679" s="1">
        <v>2.8179430795</v>
      </c>
      <c r="B5679">
        <v>4.2961071347999997</v>
      </c>
    </row>
    <row r="5680" spans="1:2">
      <c r="A5680" s="1">
        <f>-10.6824312917</f>
        <v>-10.6824312917</v>
      </c>
      <c r="B5680">
        <v>-3.9359940524999999</v>
      </c>
    </row>
    <row r="5681" spans="1:2">
      <c r="A5681" s="1">
        <f>-10.3446307083</f>
        <v>-10.3446307083</v>
      </c>
      <c r="B5681">
        <v>-4.2025632450000003</v>
      </c>
    </row>
    <row r="5682" spans="1:2">
      <c r="A5682" s="1">
        <v>1.7738902650999999</v>
      </c>
      <c r="B5682">
        <v>3.6615897517999998</v>
      </c>
    </row>
    <row r="5683" spans="1:2">
      <c r="A5683" s="1">
        <v>2.5107371003000001</v>
      </c>
      <c r="B5683">
        <v>-7.8758783178999998</v>
      </c>
    </row>
    <row r="5684" spans="1:2">
      <c r="A5684" s="1">
        <v>2.2518831073999999</v>
      </c>
      <c r="B5684">
        <v>-9.8650615137000006</v>
      </c>
    </row>
    <row r="5685" spans="1:2">
      <c r="A5685" s="1">
        <v>2.3753438884999998</v>
      </c>
      <c r="B5685">
        <v>4.3427326873999998</v>
      </c>
    </row>
    <row r="5686" spans="1:2">
      <c r="A5686" s="1">
        <f>-9.3280812438</f>
        <v>-9.3280812437999998</v>
      </c>
      <c r="B5686">
        <v>-4.7151916955999997</v>
      </c>
    </row>
    <row r="5687" spans="1:2">
      <c r="A5687" s="1">
        <f>-11.1544310445</f>
        <v>-11.154431044500001</v>
      </c>
      <c r="B5687">
        <v>-5.2586343468000001</v>
      </c>
    </row>
    <row r="5688" spans="1:2">
      <c r="A5688" s="1">
        <f>-9.2542884016</f>
        <v>-9.2542884016000002</v>
      </c>
      <c r="B5688">
        <v>-6.1327871252000001</v>
      </c>
    </row>
    <row r="5689" spans="1:2">
      <c r="A5689" s="1">
        <v>3.0521643458000001</v>
      </c>
      <c r="B5689">
        <v>-10.690904414</v>
      </c>
    </row>
    <row r="5690" spans="1:2">
      <c r="A5690" s="1">
        <f>-9.1571615104</f>
        <v>-9.1571615103999999</v>
      </c>
      <c r="B5690">
        <v>-5.0429719325000004</v>
      </c>
    </row>
    <row r="5691" spans="1:2">
      <c r="A5691" s="1">
        <v>3.2890878736000002</v>
      </c>
      <c r="B5691">
        <v>3.5437320140000002</v>
      </c>
    </row>
    <row r="5692" spans="1:2">
      <c r="A5692" s="1">
        <v>2.2172923550000001</v>
      </c>
      <c r="B5692">
        <v>-9.3629455941999993</v>
      </c>
    </row>
    <row r="5693" spans="1:2">
      <c r="A5693" s="1">
        <f>-9.6902491775</f>
        <v>-9.6902491775000001</v>
      </c>
      <c r="B5693">
        <v>-5.9033886066000001</v>
      </c>
    </row>
    <row r="5694" spans="1:2">
      <c r="A5694" s="1">
        <v>3.6542835057</v>
      </c>
      <c r="B5694">
        <v>2.3905002128000001</v>
      </c>
    </row>
    <row r="5695" spans="1:2">
      <c r="A5695" s="1">
        <v>2.4557014316000001</v>
      </c>
      <c r="B5695">
        <v>1.1715792733999999</v>
      </c>
    </row>
    <row r="5696" spans="1:2">
      <c r="A5696" s="1">
        <f>-9.4817736969</f>
        <v>-9.4817736968999995</v>
      </c>
      <c r="B5696">
        <v>-4.4827672949000004</v>
      </c>
    </row>
    <row r="5697" spans="1:2">
      <c r="A5697" s="1">
        <v>3.5505451762</v>
      </c>
      <c r="B5697">
        <v>0.65012003900000004</v>
      </c>
    </row>
    <row r="5698" spans="1:2">
      <c r="A5698" s="1">
        <f>-11.111087357</f>
        <v>-11.111087357000001</v>
      </c>
      <c r="B5698">
        <v>-6.3951411922999997</v>
      </c>
    </row>
    <row r="5699" spans="1:2">
      <c r="A5699" s="1">
        <v>2.4850453647999999</v>
      </c>
      <c r="B5699">
        <v>-10.941284917500001</v>
      </c>
    </row>
    <row r="5700" spans="1:2">
      <c r="A5700" s="1">
        <v>1.5898164045000001</v>
      </c>
      <c r="B5700">
        <v>-8.8765147715000001</v>
      </c>
    </row>
    <row r="5701" spans="1:2">
      <c r="A5701" s="1">
        <v>2.259979988</v>
      </c>
      <c r="B5701">
        <v>-9.5789892928999993</v>
      </c>
    </row>
    <row r="5702" spans="1:2">
      <c r="A5702" s="1">
        <v>3.8727210590999999</v>
      </c>
      <c r="B5702">
        <v>5.2097812684999996</v>
      </c>
    </row>
    <row r="5703" spans="1:2">
      <c r="A5703" s="1">
        <v>1.8602656495000001</v>
      </c>
      <c r="B5703">
        <v>-9.8480126285999994</v>
      </c>
    </row>
    <row r="5704" spans="1:2">
      <c r="A5704" s="1">
        <v>3.1708453047999998</v>
      </c>
      <c r="B5704">
        <v>-8.8712649951000007</v>
      </c>
    </row>
    <row r="5705" spans="1:2">
      <c r="A5705" s="1">
        <v>2.4959768022</v>
      </c>
      <c r="B5705">
        <v>-10.1941076308</v>
      </c>
    </row>
    <row r="5706" spans="1:2">
      <c r="A5706" s="1">
        <v>3.2669775388</v>
      </c>
      <c r="B5706">
        <v>2.9244098019</v>
      </c>
    </row>
    <row r="5707" spans="1:2">
      <c r="A5707" s="1">
        <f>-10.5896577974</f>
        <v>-10.589657797399999</v>
      </c>
      <c r="B5707">
        <v>-4.9578292999000002</v>
      </c>
    </row>
    <row r="5708" spans="1:2">
      <c r="A5708" s="1">
        <v>1.5479980915</v>
      </c>
      <c r="B5708">
        <v>2.5113793282999999</v>
      </c>
    </row>
    <row r="5709" spans="1:2">
      <c r="A5709" s="1">
        <v>1.2029759394999999</v>
      </c>
      <c r="B5709">
        <v>-8.5017010166000002</v>
      </c>
    </row>
    <row r="5710" spans="1:2">
      <c r="A5710" s="1">
        <v>1.5121186877999999</v>
      </c>
      <c r="B5710">
        <v>-10.409454460999999</v>
      </c>
    </row>
    <row r="5711" spans="1:2">
      <c r="A5711" s="1">
        <v>2.8655708242000002</v>
      </c>
      <c r="B5711">
        <v>-8.6954041973000002</v>
      </c>
    </row>
    <row r="5712" spans="1:2">
      <c r="A5712" s="1">
        <v>3.3193309236999999</v>
      </c>
      <c r="B5712">
        <v>2.9608204761999999</v>
      </c>
    </row>
    <row r="5713" spans="1:2">
      <c r="A5713" s="1">
        <v>1.5529808171999999</v>
      </c>
      <c r="B5713">
        <v>-9.8703016828999992</v>
      </c>
    </row>
    <row r="5714" spans="1:2">
      <c r="A5714" s="1">
        <f>-9.7755990279</f>
        <v>-9.7755990279000002</v>
      </c>
      <c r="B5714">
        <v>-7.1562949131</v>
      </c>
    </row>
    <row r="5715" spans="1:2">
      <c r="A5715" s="1">
        <v>2.6425263037</v>
      </c>
      <c r="B5715">
        <v>-9.9420185457999999</v>
      </c>
    </row>
    <row r="5716" spans="1:2">
      <c r="A5716" s="1">
        <f>-13.0966591433</f>
        <v>-13.0966591433</v>
      </c>
      <c r="B5716">
        <v>-4.5750246439</v>
      </c>
    </row>
    <row r="5717" spans="1:2">
      <c r="A5717" s="1">
        <f>-11.866866718</f>
        <v>-11.866866718000001</v>
      </c>
      <c r="B5717">
        <v>-5.1747936137000003</v>
      </c>
    </row>
    <row r="5718" spans="1:2">
      <c r="A5718" s="1">
        <v>2.811978496</v>
      </c>
      <c r="B5718">
        <v>3.4519862117</v>
      </c>
    </row>
    <row r="5719" spans="1:2">
      <c r="A5719" s="1">
        <v>4.7000513171999998</v>
      </c>
      <c r="B5719">
        <v>5.1268931445000003</v>
      </c>
    </row>
    <row r="5720" spans="1:2">
      <c r="A5720" s="1">
        <v>1.4176434449999999</v>
      </c>
      <c r="B5720">
        <v>-8.5264390884000001</v>
      </c>
    </row>
    <row r="5721" spans="1:2">
      <c r="A5721" s="1">
        <f>-12.8439685946</f>
        <v>-12.8439685946</v>
      </c>
      <c r="B5721">
        <v>-4.1781540886000004</v>
      </c>
    </row>
    <row r="5722" spans="1:2">
      <c r="A5722" s="1">
        <v>5.3908363776000003</v>
      </c>
      <c r="B5722">
        <v>2.9546532750000001</v>
      </c>
    </row>
    <row r="5723" spans="1:2">
      <c r="A5723" s="1">
        <v>2.4288088814000002</v>
      </c>
      <c r="B5723">
        <v>-8.8117384438999995</v>
      </c>
    </row>
    <row r="5724" spans="1:2">
      <c r="A5724" s="1">
        <f>-10.8637099844</f>
        <v>-10.8637099844</v>
      </c>
      <c r="B5724">
        <v>-3.5484164221999999</v>
      </c>
    </row>
    <row r="5725" spans="1:2">
      <c r="A5725" s="1">
        <v>2.9411968049000001</v>
      </c>
      <c r="B5725">
        <v>-9.7726091620000002</v>
      </c>
    </row>
    <row r="5726" spans="1:2">
      <c r="A5726" s="1">
        <f>-11.4389657581</f>
        <v>-11.4389657581</v>
      </c>
      <c r="B5726">
        <v>-6.4913257440000001</v>
      </c>
    </row>
    <row r="5727" spans="1:2">
      <c r="A5727" s="1">
        <v>1.42485503</v>
      </c>
      <c r="B5727">
        <v>-9.4736745428999996</v>
      </c>
    </row>
    <row r="5728" spans="1:2">
      <c r="A5728" s="1">
        <f>-8.8200630105</f>
        <v>-8.8200630105000002</v>
      </c>
      <c r="B5728">
        <v>-4.3859579020000004</v>
      </c>
    </row>
    <row r="5729" spans="1:2">
      <c r="A5729" s="1">
        <f>-11.8548929957</f>
        <v>-11.8548929957</v>
      </c>
      <c r="B5729">
        <v>-5.1906414915000001</v>
      </c>
    </row>
    <row r="5730" spans="1:2">
      <c r="A5730" s="1">
        <v>4.5290413012000004</v>
      </c>
      <c r="B5730">
        <v>3.4534339221999999</v>
      </c>
    </row>
    <row r="5731" spans="1:2">
      <c r="A5731" s="1">
        <f>-10.5159758179</f>
        <v>-10.515975817899999</v>
      </c>
      <c r="B5731">
        <v>-6.6454787322</v>
      </c>
    </row>
    <row r="5732" spans="1:2">
      <c r="A5732" s="1">
        <v>2.4059357306</v>
      </c>
      <c r="B5732">
        <v>-8.8223620116999992</v>
      </c>
    </row>
    <row r="5733" spans="1:2">
      <c r="A5733" s="1">
        <v>3.1987880353000002</v>
      </c>
      <c r="B5733">
        <v>4.1029040772999998</v>
      </c>
    </row>
    <row r="5734" spans="1:2">
      <c r="A5734" s="1">
        <v>3.8314533082</v>
      </c>
      <c r="B5734">
        <v>4.7096000308999999</v>
      </c>
    </row>
    <row r="5735" spans="1:2">
      <c r="A5735" s="1">
        <f>-11.1132920835</f>
        <v>-11.113292083499999</v>
      </c>
      <c r="B5735">
        <v>-4.9030974292999998</v>
      </c>
    </row>
    <row r="5736" spans="1:2">
      <c r="A5736" s="1">
        <v>3.6170645174999998</v>
      </c>
      <c r="B5736">
        <v>4.1151331362999999</v>
      </c>
    </row>
    <row r="5737" spans="1:2">
      <c r="A5737" s="1">
        <v>0.86976356669999999</v>
      </c>
      <c r="B5737">
        <v>3.5527648271999999</v>
      </c>
    </row>
    <row r="5738" spans="1:2">
      <c r="A5738" s="1">
        <v>2.4380064100999999</v>
      </c>
      <c r="B5738">
        <v>-8.1158998624999992</v>
      </c>
    </row>
    <row r="5739" spans="1:2">
      <c r="A5739" s="1">
        <f>-12.992128766</f>
        <v>-12.992128766</v>
      </c>
      <c r="B5739">
        <v>-2.5825590213999998</v>
      </c>
    </row>
    <row r="5740" spans="1:2">
      <c r="A5740" s="1">
        <f>-10.4267083717</f>
        <v>-10.4267083717</v>
      </c>
      <c r="B5740">
        <v>-6.3991303709</v>
      </c>
    </row>
    <row r="5741" spans="1:2">
      <c r="A5741" s="1">
        <f>-11.0172043602</f>
        <v>-11.017204360199999</v>
      </c>
      <c r="B5741">
        <v>-4.0903187987000003</v>
      </c>
    </row>
    <row r="5742" spans="1:2">
      <c r="A5742" s="1">
        <f>-9.590355398</f>
        <v>-9.5903553979999998</v>
      </c>
      <c r="B5742">
        <v>-5.3640220673999996</v>
      </c>
    </row>
    <row r="5743" spans="1:2">
      <c r="A5743" s="1">
        <f>-10.8258645873</f>
        <v>-10.8258645873</v>
      </c>
      <c r="B5743">
        <v>-3.0985594704000001</v>
      </c>
    </row>
    <row r="5744" spans="1:2">
      <c r="A5744" s="1">
        <f>-7.5118815462</f>
        <v>-7.5118815461999997</v>
      </c>
      <c r="B5744">
        <v>-4.7395230171999998</v>
      </c>
    </row>
    <row r="5745" spans="1:2">
      <c r="A5745" s="1">
        <f>-9.4174490846</f>
        <v>-9.4174490845999994</v>
      </c>
      <c r="B5745">
        <v>-4.1612351706000004</v>
      </c>
    </row>
    <row r="5746" spans="1:2">
      <c r="A5746" s="1">
        <f>-9.4349941468</f>
        <v>-9.4349941467999994</v>
      </c>
      <c r="B5746">
        <v>-5.1429174166999996</v>
      </c>
    </row>
    <row r="5747" spans="1:2">
      <c r="A5747" s="1">
        <f>-10.482150361</f>
        <v>-10.482150361</v>
      </c>
      <c r="B5747">
        <v>-2.7343004564000002</v>
      </c>
    </row>
    <row r="5748" spans="1:2">
      <c r="A5748" s="1">
        <v>3.5480455556999999</v>
      </c>
      <c r="B5748">
        <v>3.3189705209999998</v>
      </c>
    </row>
    <row r="5749" spans="1:2">
      <c r="A5749" s="1">
        <v>2.3680813481</v>
      </c>
      <c r="B5749">
        <v>2.5196706786999998</v>
      </c>
    </row>
    <row r="5750" spans="1:2">
      <c r="A5750" s="1">
        <v>1.6705343082999999</v>
      </c>
      <c r="B5750">
        <v>-9.6903921823000001</v>
      </c>
    </row>
    <row r="5751" spans="1:2">
      <c r="A5751" s="1">
        <f>-10.1181034702</f>
        <v>-10.118103470199999</v>
      </c>
      <c r="B5751">
        <v>-6.5197056169999996</v>
      </c>
    </row>
    <row r="5752" spans="1:2">
      <c r="A5752" s="1">
        <v>2.1745051938</v>
      </c>
      <c r="B5752">
        <v>-9.6260252911999995</v>
      </c>
    </row>
    <row r="5753" spans="1:2">
      <c r="A5753" s="1">
        <v>0.22307236850000001</v>
      </c>
      <c r="B5753">
        <v>-10.536849248399999</v>
      </c>
    </row>
    <row r="5754" spans="1:2">
      <c r="A5754" s="1">
        <f>-10.1959039641</f>
        <v>-10.195903964099999</v>
      </c>
      <c r="B5754">
        <v>-2.9335282499000002</v>
      </c>
    </row>
    <row r="5755" spans="1:2">
      <c r="A5755" s="1">
        <v>3.9055294831</v>
      </c>
      <c r="B5755">
        <v>4.0969066552999998</v>
      </c>
    </row>
    <row r="5756" spans="1:2">
      <c r="A5756" s="1">
        <v>2.0070181561</v>
      </c>
      <c r="B5756">
        <v>-10.1347386377</v>
      </c>
    </row>
    <row r="5757" spans="1:2">
      <c r="A5757" s="1">
        <v>2.8677993077999999</v>
      </c>
      <c r="B5757">
        <v>-9.8243572368999992</v>
      </c>
    </row>
    <row r="5758" spans="1:2">
      <c r="A5758" s="1">
        <f>-10.0924069096</f>
        <v>-10.092406909599999</v>
      </c>
      <c r="B5758">
        <v>-5.0145568139999996</v>
      </c>
    </row>
    <row r="5759" spans="1:2">
      <c r="A5759" s="1">
        <f>-10.8379132289</f>
        <v>-10.8379132289</v>
      </c>
      <c r="B5759">
        <v>-4.6404385534000001</v>
      </c>
    </row>
    <row r="5760" spans="1:2">
      <c r="A5760" s="1">
        <f>-11.621734531</f>
        <v>-11.621734531</v>
      </c>
      <c r="B5760">
        <v>-5.0633658749999997</v>
      </c>
    </row>
    <row r="5761" spans="1:2">
      <c r="A5761" s="1">
        <v>2.1501854061999999</v>
      </c>
      <c r="B5761">
        <v>-9.5762932596999999</v>
      </c>
    </row>
    <row r="5762" spans="1:2">
      <c r="A5762" s="1">
        <f>-11.7580700945</f>
        <v>-11.758070094500001</v>
      </c>
      <c r="B5762">
        <v>-4.4592139928999996</v>
      </c>
    </row>
    <row r="5763" spans="1:2">
      <c r="A5763" s="1">
        <v>4.5832349897000002</v>
      </c>
      <c r="B5763">
        <v>2.1486093126000001</v>
      </c>
    </row>
    <row r="5764" spans="1:2">
      <c r="A5764" s="1">
        <v>1.957421582</v>
      </c>
      <c r="B5764">
        <v>-9.4960582593999998</v>
      </c>
    </row>
    <row r="5765" spans="1:2">
      <c r="A5765" s="1">
        <v>3.8401118654999999</v>
      </c>
      <c r="B5765">
        <v>3.9643790762000002</v>
      </c>
    </row>
    <row r="5766" spans="1:2">
      <c r="A5766" s="1">
        <v>0.9168988575</v>
      </c>
      <c r="B5766">
        <v>-7.4378129584000003</v>
      </c>
    </row>
    <row r="5767" spans="1:2">
      <c r="A5767" s="1">
        <v>2.3004381256999999</v>
      </c>
      <c r="B5767">
        <v>1.614321355</v>
      </c>
    </row>
    <row r="5768" spans="1:2">
      <c r="A5768" s="1">
        <v>3.6545626410000001</v>
      </c>
      <c r="B5768">
        <v>2.3216200842000001</v>
      </c>
    </row>
    <row r="5769" spans="1:2">
      <c r="A5769" s="1">
        <v>3.9905803013000001</v>
      </c>
      <c r="B5769">
        <v>2.3003941707000002</v>
      </c>
    </row>
    <row r="5770" spans="1:2">
      <c r="A5770" s="1">
        <v>1.8978187345999999</v>
      </c>
      <c r="B5770">
        <v>-9.3569232193000005</v>
      </c>
    </row>
    <row r="5771" spans="1:2">
      <c r="A5771" s="1">
        <v>0.83892724870000002</v>
      </c>
      <c r="B5771">
        <v>-8.6789765215999992</v>
      </c>
    </row>
    <row r="5772" spans="1:2">
      <c r="A5772" s="1">
        <f>-9.1020300317</f>
        <v>-9.1020300317</v>
      </c>
      <c r="B5772">
        <v>-5.4289795423999996</v>
      </c>
    </row>
    <row r="5773" spans="1:2">
      <c r="A5773" s="1">
        <v>3.4411188903999999</v>
      </c>
      <c r="B5773">
        <v>-8.6830199166999993</v>
      </c>
    </row>
    <row r="5774" spans="1:2">
      <c r="A5774" s="1">
        <f>-10.178822823</f>
        <v>-10.178822823000001</v>
      </c>
      <c r="B5774">
        <v>-6.0955564229999997</v>
      </c>
    </row>
    <row r="5775" spans="1:2">
      <c r="A5775" s="1">
        <v>3.1550909634000002</v>
      </c>
      <c r="B5775">
        <v>2.9224905798999998</v>
      </c>
    </row>
    <row r="5776" spans="1:2">
      <c r="A5776" s="1">
        <f>-9.8878330735</f>
        <v>-9.8878330734999995</v>
      </c>
      <c r="B5776">
        <v>-4.6525016574000002</v>
      </c>
    </row>
    <row r="5777" spans="1:2">
      <c r="A5777" s="1">
        <v>2.6037614567</v>
      </c>
      <c r="B5777">
        <v>2.3360324525</v>
      </c>
    </row>
    <row r="5778" spans="1:2">
      <c r="A5778" s="1">
        <v>3.4954715355000001</v>
      </c>
      <c r="B5778">
        <v>4.3179886934000002</v>
      </c>
    </row>
    <row r="5779" spans="1:2">
      <c r="A5779" s="1">
        <f>-10.2636563191</f>
        <v>-10.263656319100001</v>
      </c>
      <c r="B5779">
        <v>-5.0094283078000004</v>
      </c>
    </row>
    <row r="5780" spans="1:2">
      <c r="A5780" s="1">
        <v>1.8157419227</v>
      </c>
      <c r="B5780">
        <v>3.1530272266999999</v>
      </c>
    </row>
    <row r="5781" spans="1:2">
      <c r="A5781" s="1">
        <v>2.8555459293999998</v>
      </c>
      <c r="B5781">
        <v>2.4761702241000001</v>
      </c>
    </row>
    <row r="5782" spans="1:2">
      <c r="A5782" s="1">
        <v>1.8762272101999999</v>
      </c>
      <c r="B5782">
        <v>3.0484500835000001</v>
      </c>
    </row>
    <row r="5783" spans="1:2">
      <c r="A5783" s="1">
        <v>3.7796530307</v>
      </c>
      <c r="B5783">
        <v>-9.8336815977000001</v>
      </c>
    </row>
    <row r="5784" spans="1:2">
      <c r="A5784" s="1">
        <v>2.5647755018999998</v>
      </c>
      <c r="B5784">
        <v>-7.6806611220000001</v>
      </c>
    </row>
    <row r="5785" spans="1:2">
      <c r="A5785" s="1">
        <v>1.5442963546999999</v>
      </c>
      <c r="B5785">
        <v>-8.9043671272000005</v>
      </c>
    </row>
    <row r="5786" spans="1:2">
      <c r="A5786" s="1">
        <v>1.1618727677</v>
      </c>
      <c r="B5786">
        <v>-8.3734656883999996</v>
      </c>
    </row>
    <row r="5787" spans="1:2">
      <c r="A5787" s="1">
        <f>-9.3926798922</f>
        <v>-9.3926798922000003</v>
      </c>
      <c r="B5787">
        <v>-5.1101258241999998</v>
      </c>
    </row>
    <row r="5788" spans="1:2">
      <c r="A5788" s="1">
        <v>0.69840860510000002</v>
      </c>
      <c r="B5788">
        <v>-10.3116613322</v>
      </c>
    </row>
    <row r="5789" spans="1:2">
      <c r="A5789" s="1">
        <v>3.1199306846999999</v>
      </c>
      <c r="B5789">
        <v>1.1985304932</v>
      </c>
    </row>
    <row r="5790" spans="1:2">
      <c r="A5790" s="1">
        <f>-10.8721134509</f>
        <v>-10.872113450900001</v>
      </c>
      <c r="B5790">
        <v>-4.2604135554000004</v>
      </c>
    </row>
    <row r="5791" spans="1:2">
      <c r="A5791" s="1">
        <f>-11.6796812571</f>
        <v>-11.6796812571</v>
      </c>
      <c r="B5791">
        <v>-5.2455627432999998</v>
      </c>
    </row>
    <row r="5792" spans="1:2">
      <c r="A5792" s="1">
        <v>4.5054492820999998</v>
      </c>
      <c r="B5792">
        <v>3.0629204788000002</v>
      </c>
    </row>
    <row r="5793" spans="1:2">
      <c r="A5793" s="1">
        <v>1.4922698194999999</v>
      </c>
      <c r="B5793">
        <v>-11.0782973803</v>
      </c>
    </row>
    <row r="5794" spans="1:2">
      <c r="A5794" s="1">
        <f>-9.9922233199</f>
        <v>-9.9922233199000008</v>
      </c>
      <c r="B5794">
        <v>-5.1735091175000001</v>
      </c>
    </row>
    <row r="5795" spans="1:2">
      <c r="A5795" s="1">
        <v>0.62368756140000003</v>
      </c>
      <c r="B5795">
        <v>-8.1177797877</v>
      </c>
    </row>
    <row r="5796" spans="1:2">
      <c r="A5796" s="1">
        <v>1.4156109624</v>
      </c>
      <c r="B5796">
        <v>-7.9628239995000003</v>
      </c>
    </row>
    <row r="5797" spans="1:2">
      <c r="A5797" s="1">
        <v>3.6259621289999999</v>
      </c>
      <c r="B5797">
        <v>-10.3249525791</v>
      </c>
    </row>
    <row r="5798" spans="1:2">
      <c r="A5798" s="1">
        <f>-10.8858810129</f>
        <v>-10.885881012900001</v>
      </c>
      <c r="B5798">
        <v>-4.9094145357999999</v>
      </c>
    </row>
    <row r="5799" spans="1:2">
      <c r="A5799" s="1">
        <v>1.0755311025000001</v>
      </c>
      <c r="B5799">
        <v>-9.6869408937999992</v>
      </c>
    </row>
    <row r="5800" spans="1:2">
      <c r="A5800" s="1">
        <v>1.4142107633000001</v>
      </c>
      <c r="B5800">
        <v>-11.185320083300001</v>
      </c>
    </row>
    <row r="5801" spans="1:2">
      <c r="A5801" s="1">
        <v>4.4892072840999999</v>
      </c>
      <c r="B5801">
        <v>1.2112780534000001</v>
      </c>
    </row>
    <row r="5802" spans="1:2">
      <c r="A5802" s="1">
        <v>3.5518374531000001</v>
      </c>
      <c r="B5802">
        <v>4.4277030236000003</v>
      </c>
    </row>
    <row r="5803" spans="1:2">
      <c r="A5803" s="1">
        <v>1.7359696717999999</v>
      </c>
      <c r="B5803">
        <v>-9.2042336351999996</v>
      </c>
    </row>
    <row r="5804" spans="1:2">
      <c r="A5804" s="1">
        <v>2.0201057596999998</v>
      </c>
      <c r="B5804">
        <v>2.8986070031</v>
      </c>
    </row>
    <row r="5805" spans="1:2">
      <c r="A5805" s="1">
        <v>2.6585036302999998</v>
      </c>
      <c r="B5805">
        <v>-9.6327454174000007</v>
      </c>
    </row>
    <row r="5806" spans="1:2">
      <c r="A5806" s="1">
        <f>-11.0562654263</f>
        <v>-11.0562654263</v>
      </c>
      <c r="B5806">
        <v>-3.7771957509999998</v>
      </c>
    </row>
    <row r="5807" spans="1:2">
      <c r="A5807" s="1">
        <f>-11.8699067819</f>
        <v>-11.869906781899999</v>
      </c>
      <c r="B5807">
        <v>-6.1159573638999998</v>
      </c>
    </row>
    <row r="5808" spans="1:2">
      <c r="A5808" s="1">
        <v>2.5598128790999999</v>
      </c>
      <c r="B5808">
        <v>3.3636838418999999</v>
      </c>
    </row>
    <row r="5809" spans="1:2">
      <c r="A5809" s="1">
        <v>1.6397931103000001</v>
      </c>
      <c r="B5809">
        <v>-8.9257747271000003</v>
      </c>
    </row>
    <row r="5810" spans="1:2">
      <c r="A5810" s="1">
        <v>2.5967192080000001</v>
      </c>
      <c r="B5810">
        <v>-9.8466947948999994</v>
      </c>
    </row>
    <row r="5811" spans="1:2">
      <c r="A5811" s="1">
        <f>-9.8747496318</f>
        <v>-9.8747496318000003</v>
      </c>
      <c r="B5811">
        <v>-5.0054426025999996</v>
      </c>
    </row>
    <row r="5812" spans="1:2">
      <c r="A5812" s="1">
        <v>1.2992157506999999</v>
      </c>
      <c r="B5812">
        <v>3.3747000980999999</v>
      </c>
    </row>
    <row r="5813" spans="1:2">
      <c r="A5813" s="1">
        <v>3.4105558816000001</v>
      </c>
      <c r="B5813">
        <v>3.9509352537</v>
      </c>
    </row>
    <row r="5814" spans="1:2">
      <c r="A5814" s="1">
        <v>3.8598600016</v>
      </c>
      <c r="B5814">
        <v>-9.4357924042000008</v>
      </c>
    </row>
    <row r="5815" spans="1:2">
      <c r="A5815" s="1">
        <f>-10.2219539746</f>
        <v>-10.2219539746</v>
      </c>
      <c r="B5815">
        <v>-4.1015785182000002</v>
      </c>
    </row>
    <row r="5816" spans="1:2">
      <c r="A5816" s="1">
        <v>3.793762643</v>
      </c>
      <c r="B5816">
        <v>2.2331507072000001</v>
      </c>
    </row>
    <row r="5817" spans="1:2">
      <c r="A5817" s="1">
        <f>-11.3833887414</f>
        <v>-11.383388741399999</v>
      </c>
      <c r="B5817">
        <v>-2.8855169013999999</v>
      </c>
    </row>
    <row r="5818" spans="1:2">
      <c r="A5818" s="1">
        <v>1.8543147557999999</v>
      </c>
      <c r="B5818">
        <v>-9.8661991932999999</v>
      </c>
    </row>
    <row r="5819" spans="1:2">
      <c r="A5819" s="1">
        <v>2.9671654761999999</v>
      </c>
      <c r="B5819">
        <v>4.2942422766000004</v>
      </c>
    </row>
    <row r="5820" spans="1:2">
      <c r="A5820" s="1">
        <f>-11.0055242972</f>
        <v>-11.005524297199999</v>
      </c>
      <c r="B5820">
        <v>-4.8357358896999996</v>
      </c>
    </row>
    <row r="5821" spans="1:2">
      <c r="A5821" s="1">
        <v>3.3003986808999999</v>
      </c>
      <c r="B5821">
        <v>-9.9312082213000004</v>
      </c>
    </row>
    <row r="5822" spans="1:2">
      <c r="A5822" s="1">
        <f>-10.6472824549</f>
        <v>-10.647282454899999</v>
      </c>
      <c r="B5822">
        <v>-5.3196004092000004</v>
      </c>
    </row>
    <row r="5823" spans="1:2">
      <c r="A5823" s="1">
        <v>4.1399458638000004</v>
      </c>
      <c r="B5823">
        <v>4.6052273415</v>
      </c>
    </row>
    <row r="5824" spans="1:2">
      <c r="A5824" s="1">
        <f>-10.6812432982</f>
        <v>-10.6812432982</v>
      </c>
      <c r="B5824">
        <v>-5.0188666369000003</v>
      </c>
    </row>
    <row r="5825" spans="1:2">
      <c r="A5825" s="1">
        <f>-11.2025480644</f>
        <v>-11.2025480644</v>
      </c>
      <c r="B5825">
        <v>-3.1124758779000001</v>
      </c>
    </row>
    <row r="5826" spans="1:2">
      <c r="A5826" s="1">
        <v>4.5284280603999996</v>
      </c>
      <c r="B5826">
        <v>4.8753865109000003</v>
      </c>
    </row>
    <row r="5827" spans="1:2">
      <c r="A5827" s="1">
        <v>3.9828822622</v>
      </c>
      <c r="B5827">
        <v>6.1342929380999998</v>
      </c>
    </row>
    <row r="5828" spans="1:2">
      <c r="A5828" s="1">
        <f>-11.0106761929</f>
        <v>-11.0106761929</v>
      </c>
      <c r="B5828">
        <v>-4.8140185039999999</v>
      </c>
    </row>
    <row r="5829" spans="1:2">
      <c r="A5829" s="1">
        <v>2.2976204779999998</v>
      </c>
      <c r="B5829">
        <v>2.3313198945</v>
      </c>
    </row>
    <row r="5830" spans="1:2">
      <c r="A5830" s="1">
        <v>2.3587501980000001</v>
      </c>
      <c r="B5830">
        <v>2.5783810722</v>
      </c>
    </row>
    <row r="5831" spans="1:2">
      <c r="A5831" s="1">
        <v>1.2124767402000001</v>
      </c>
      <c r="B5831">
        <v>-11.1828361228</v>
      </c>
    </row>
    <row r="5832" spans="1:2">
      <c r="A5832" s="1">
        <f>-9.7750558254</f>
        <v>-9.7750558254000008</v>
      </c>
      <c r="B5832">
        <v>-4.1333236036000001</v>
      </c>
    </row>
    <row r="5833" spans="1:2">
      <c r="A5833" s="1">
        <f>-12.3002447657</f>
        <v>-12.3002447657</v>
      </c>
      <c r="B5833">
        <v>-3.7161546336</v>
      </c>
    </row>
    <row r="5834" spans="1:2">
      <c r="A5834" s="1">
        <f>-9.5175102783</f>
        <v>-9.5175102782999996</v>
      </c>
      <c r="B5834">
        <v>-3.5068583370000002</v>
      </c>
    </row>
    <row r="5835" spans="1:2">
      <c r="A5835" s="1">
        <v>2.8538180377</v>
      </c>
      <c r="B5835">
        <v>3.7048791095000002</v>
      </c>
    </row>
    <row r="5836" spans="1:2">
      <c r="A5836" s="1">
        <v>3.8659127022000002</v>
      </c>
      <c r="B5836">
        <v>3.1111973193</v>
      </c>
    </row>
    <row r="5837" spans="1:2">
      <c r="A5837" s="1">
        <v>1.2429520207</v>
      </c>
      <c r="B5837">
        <v>-10.873871121100001</v>
      </c>
    </row>
    <row r="5838" spans="1:2">
      <c r="A5838" s="1">
        <v>3.8456379387999999</v>
      </c>
      <c r="B5838">
        <v>4.4783958291000001</v>
      </c>
    </row>
    <row r="5839" spans="1:2">
      <c r="A5839" s="1">
        <v>4.2008172172</v>
      </c>
      <c r="B5839">
        <v>-9.5703414666000004</v>
      </c>
    </row>
    <row r="5840" spans="1:2">
      <c r="A5840" s="1">
        <v>3.7580646165</v>
      </c>
      <c r="B5840">
        <v>5.3925388597000001</v>
      </c>
    </row>
    <row r="5841" spans="1:2">
      <c r="A5841" s="1">
        <f>-10.0105363006</f>
        <v>-10.0105363006</v>
      </c>
      <c r="B5841">
        <v>-5.2210719854000001</v>
      </c>
    </row>
    <row r="5842" spans="1:2">
      <c r="A5842" s="1">
        <v>2.9512993693</v>
      </c>
      <c r="B5842">
        <v>3.7011505490999999</v>
      </c>
    </row>
    <row r="5843" spans="1:2">
      <c r="A5843" s="1">
        <v>2.9119663450000002</v>
      </c>
      <c r="B5843">
        <v>2.5494410414000002</v>
      </c>
    </row>
    <row r="5844" spans="1:2">
      <c r="A5844" s="1">
        <f>-10.6204068251</f>
        <v>-10.6204068251</v>
      </c>
      <c r="B5844">
        <v>-5.4644410341</v>
      </c>
    </row>
    <row r="5845" spans="1:2">
      <c r="A5845" s="1">
        <v>2.4108227174999999</v>
      </c>
      <c r="B5845">
        <v>3.7631318962</v>
      </c>
    </row>
    <row r="5846" spans="1:2">
      <c r="A5846" s="1">
        <v>2.8118975386999998</v>
      </c>
      <c r="B5846">
        <v>2.3106217684999999</v>
      </c>
    </row>
    <row r="5847" spans="1:2">
      <c r="A5847" s="1">
        <f>-9.753120876</f>
        <v>-9.7531208760000005</v>
      </c>
      <c r="B5847">
        <v>-5.6729544064999997</v>
      </c>
    </row>
    <row r="5848" spans="1:2">
      <c r="A5848" s="1">
        <f>-10.0074669459</f>
        <v>-10.007466945899999</v>
      </c>
      <c r="B5848">
        <v>-6.1580993943999998</v>
      </c>
    </row>
    <row r="5849" spans="1:2">
      <c r="A5849" s="1">
        <v>1.5596837853000001</v>
      </c>
      <c r="B5849">
        <v>-8.1731824971000009</v>
      </c>
    </row>
    <row r="5850" spans="1:2">
      <c r="A5850" s="1">
        <f>-9.37487482</f>
        <v>-9.3748748200000005</v>
      </c>
      <c r="B5850">
        <v>-4.7135510637999998</v>
      </c>
    </row>
    <row r="5851" spans="1:2">
      <c r="A5851" s="1">
        <v>2.6657539522999998</v>
      </c>
      <c r="B5851">
        <v>2.9872802366000002</v>
      </c>
    </row>
    <row r="5852" spans="1:2">
      <c r="A5852" s="1">
        <v>3.2184855493</v>
      </c>
      <c r="B5852">
        <v>3.5101392006999999</v>
      </c>
    </row>
    <row r="5853" spans="1:2">
      <c r="A5853" s="1">
        <f>-9.5943345551</f>
        <v>-9.5943345550999997</v>
      </c>
      <c r="B5853">
        <v>-5.6222005635999999</v>
      </c>
    </row>
    <row r="5854" spans="1:2">
      <c r="A5854" s="1">
        <v>2.8611110919999998</v>
      </c>
      <c r="B5854">
        <v>4.2833846475000001</v>
      </c>
    </row>
    <row r="5855" spans="1:2">
      <c r="A5855" s="1">
        <v>2.9754345208999999</v>
      </c>
      <c r="B5855">
        <v>4.3997196606999998</v>
      </c>
    </row>
    <row r="5856" spans="1:2">
      <c r="A5856" s="1">
        <v>1.3910247364999999</v>
      </c>
      <c r="B5856">
        <v>-10.385591742400001</v>
      </c>
    </row>
    <row r="5857" spans="1:2">
      <c r="A5857" s="1">
        <v>4.9312442732999999</v>
      </c>
      <c r="B5857">
        <v>2.1564395669</v>
      </c>
    </row>
    <row r="5858" spans="1:2">
      <c r="A5858" s="1">
        <v>2.0842395701999998</v>
      </c>
      <c r="B5858">
        <v>-10.2236157007</v>
      </c>
    </row>
    <row r="5859" spans="1:2">
      <c r="A5859" s="1">
        <v>2.2819661972</v>
      </c>
      <c r="B5859">
        <v>-7.7893039228000003</v>
      </c>
    </row>
    <row r="5860" spans="1:2">
      <c r="A5860" s="1">
        <v>3.5272112339000001</v>
      </c>
      <c r="B5860">
        <v>2.1536295817000002</v>
      </c>
    </row>
    <row r="5861" spans="1:2">
      <c r="A5861" s="1">
        <f>-11.1714887182</f>
        <v>-11.171488718199999</v>
      </c>
      <c r="B5861">
        <v>-3.8852752364000001</v>
      </c>
    </row>
    <row r="5862" spans="1:2">
      <c r="A5862" s="1">
        <v>2.6300136315999998</v>
      </c>
      <c r="B5862">
        <v>4.0493376565999997</v>
      </c>
    </row>
    <row r="5863" spans="1:2">
      <c r="A5863" s="1">
        <v>0.92311783569999994</v>
      </c>
      <c r="B5863">
        <v>2.8977265676999999</v>
      </c>
    </row>
    <row r="5864" spans="1:2">
      <c r="A5864" s="1">
        <v>3.6155368484000001</v>
      </c>
      <c r="B5864">
        <v>3.5384502267000002</v>
      </c>
    </row>
    <row r="5865" spans="1:2">
      <c r="A5865" s="1">
        <f>-9.1956611376</f>
        <v>-9.1956611376000001</v>
      </c>
      <c r="B5865">
        <v>-6.2414647821999996</v>
      </c>
    </row>
    <row r="5866" spans="1:2">
      <c r="A5866" s="1">
        <v>3.2041648243999998</v>
      </c>
      <c r="B5866">
        <v>-9.5019865847999991</v>
      </c>
    </row>
    <row r="5867" spans="1:2">
      <c r="A5867" s="1">
        <f>-11.4453213105</f>
        <v>-11.445321310500001</v>
      </c>
      <c r="B5867">
        <v>-3.7458627067000001</v>
      </c>
    </row>
    <row r="5868" spans="1:2">
      <c r="A5868" s="1">
        <v>2.6142756229000002</v>
      </c>
      <c r="B5868">
        <v>-8.1683302707000003</v>
      </c>
    </row>
    <row r="5869" spans="1:2">
      <c r="A5869" s="1">
        <f>-11.866606054</f>
        <v>-11.866606054</v>
      </c>
      <c r="B5869">
        <v>-3.5961019558</v>
      </c>
    </row>
    <row r="5870" spans="1:2">
      <c r="A5870" s="1">
        <f>-10.4835858606</f>
        <v>-10.4835858606</v>
      </c>
      <c r="B5870">
        <v>-3.7388023394999998</v>
      </c>
    </row>
    <row r="5871" spans="1:2">
      <c r="A5871" s="1">
        <v>4.5454068298000001</v>
      </c>
      <c r="B5871">
        <v>2.7528872176000001</v>
      </c>
    </row>
    <row r="5872" spans="1:2">
      <c r="A5872" s="1">
        <f>-10.8326560876</f>
        <v>-10.8326560876</v>
      </c>
      <c r="B5872">
        <v>-3.5944331054999998</v>
      </c>
    </row>
    <row r="5873" spans="1:2">
      <c r="A5873" s="1">
        <f>-10.2545076094</f>
        <v>-10.254507609399999</v>
      </c>
      <c r="B5873">
        <v>-7.2167226795000001</v>
      </c>
    </row>
    <row r="5874" spans="1:2">
      <c r="A5874" s="1">
        <v>3.5666488513000001</v>
      </c>
      <c r="B5874">
        <v>-10.9572892859</v>
      </c>
    </row>
    <row r="5875" spans="1:2">
      <c r="A5875" s="1">
        <f>-10.3244108547</f>
        <v>-10.3244108547</v>
      </c>
      <c r="B5875">
        <v>-4.8193444422000002</v>
      </c>
    </row>
    <row r="5876" spans="1:2">
      <c r="A5876" s="1">
        <v>2.9941398999</v>
      </c>
      <c r="B5876">
        <v>3.7153205726</v>
      </c>
    </row>
    <row r="5877" spans="1:2">
      <c r="A5877" s="1">
        <v>4.3165743772000003</v>
      </c>
      <c r="B5877">
        <v>-9.4149380970000003</v>
      </c>
    </row>
    <row r="5878" spans="1:2">
      <c r="A5878" s="1">
        <v>1.8993402455999999</v>
      </c>
      <c r="B5878">
        <v>-9.4516544873000008</v>
      </c>
    </row>
    <row r="5879" spans="1:2">
      <c r="A5879" s="1">
        <f>-11.5981581657</f>
        <v>-11.598158165699999</v>
      </c>
      <c r="B5879">
        <v>-2.7077915666000001</v>
      </c>
    </row>
    <row r="5880" spans="1:2">
      <c r="A5880" s="1">
        <v>1.2260093897</v>
      </c>
      <c r="B5880">
        <v>-11.026978417800001</v>
      </c>
    </row>
    <row r="5881" spans="1:2">
      <c r="A5881" s="1">
        <v>3.5566799050000002</v>
      </c>
      <c r="B5881">
        <v>-8.5611563901000007</v>
      </c>
    </row>
    <row r="5882" spans="1:2">
      <c r="A5882" s="1">
        <v>3.2923288461000002</v>
      </c>
      <c r="B5882">
        <v>3.9586343288000001</v>
      </c>
    </row>
    <row r="5883" spans="1:2">
      <c r="A5883" s="1">
        <v>3.1279166612</v>
      </c>
      <c r="B5883">
        <v>4.3518944736999998</v>
      </c>
    </row>
    <row r="5884" spans="1:2">
      <c r="A5884" s="1">
        <f>-8.5374871626</f>
        <v>-8.5374871625999997</v>
      </c>
      <c r="B5884">
        <v>-5.0949782228</v>
      </c>
    </row>
    <row r="5885" spans="1:2">
      <c r="A5885" s="1">
        <v>3.4483914003999998</v>
      </c>
      <c r="B5885">
        <v>-9.9009141021999998</v>
      </c>
    </row>
    <row r="5886" spans="1:2">
      <c r="A5886" s="1">
        <v>2.2259891585</v>
      </c>
      <c r="B5886">
        <v>-8.6364743929000003</v>
      </c>
    </row>
    <row r="5887" spans="1:2">
      <c r="A5887" s="1">
        <v>1.8436793032000001</v>
      </c>
      <c r="B5887">
        <v>-9.3528360664000001</v>
      </c>
    </row>
    <row r="5888" spans="1:2">
      <c r="A5888" s="1">
        <f>-9.9598377242</f>
        <v>-9.9598377241999998</v>
      </c>
      <c r="B5888">
        <v>-3.5880418348999998</v>
      </c>
    </row>
    <row r="5889" spans="1:2">
      <c r="A5889" s="1">
        <v>3.8989616574000001</v>
      </c>
      <c r="B5889">
        <v>3.5301164394</v>
      </c>
    </row>
    <row r="5890" spans="1:2">
      <c r="A5890" s="1">
        <f>-10.4998662457</f>
        <v>-10.4998662457</v>
      </c>
      <c r="B5890">
        <v>-4.4712318697000004</v>
      </c>
    </row>
    <row r="5891" spans="1:2">
      <c r="A5891" s="1">
        <f>-10.4135130832</f>
        <v>-10.4135130832</v>
      </c>
      <c r="B5891">
        <v>-5.1520371722</v>
      </c>
    </row>
    <row r="5892" spans="1:2">
      <c r="A5892" s="1">
        <f>-9.8556665838</f>
        <v>-9.8556665837999997</v>
      </c>
      <c r="B5892">
        <v>-2.1977253479000001</v>
      </c>
    </row>
    <row r="5893" spans="1:2">
      <c r="A5893" s="1">
        <f>-9.9360775356</f>
        <v>-9.9360775356000008</v>
      </c>
      <c r="B5893">
        <v>-4.4692991380000002</v>
      </c>
    </row>
    <row r="5894" spans="1:2">
      <c r="A5894" s="1">
        <f>-9.950015573</f>
        <v>-9.9500155729999999</v>
      </c>
      <c r="B5894">
        <v>-5.2430526535000004</v>
      </c>
    </row>
    <row r="5895" spans="1:2">
      <c r="A5895" s="1">
        <f>-0.4300114806</f>
        <v>-0.4300114806</v>
      </c>
      <c r="B5895">
        <v>-8.4993305801000005</v>
      </c>
    </row>
    <row r="5896" spans="1:2">
      <c r="A5896" s="1">
        <v>3.6092378949000001</v>
      </c>
      <c r="B5896">
        <v>2.0215150515000002</v>
      </c>
    </row>
    <row r="5897" spans="1:2">
      <c r="A5897" s="1">
        <f>-11.1567657369</f>
        <v>-11.156765736900001</v>
      </c>
      <c r="B5897">
        <v>-5.0825899850000003</v>
      </c>
    </row>
    <row r="5898" spans="1:2">
      <c r="A5898" s="1">
        <f>-9.6889949357</f>
        <v>-9.6889949357000003</v>
      </c>
      <c r="B5898">
        <v>-4.9193415589000002</v>
      </c>
    </row>
    <row r="5899" spans="1:2">
      <c r="A5899" s="1">
        <v>1.9385010877</v>
      </c>
      <c r="B5899">
        <v>-10.006923134299999</v>
      </c>
    </row>
    <row r="5900" spans="1:2">
      <c r="A5900" s="1">
        <v>2.7551825203</v>
      </c>
      <c r="B5900">
        <v>4.2698471966999998</v>
      </c>
    </row>
    <row r="5901" spans="1:2">
      <c r="A5901" s="1">
        <v>3.0467263146999999</v>
      </c>
      <c r="B5901">
        <v>-9.8158792351000006</v>
      </c>
    </row>
    <row r="5902" spans="1:2">
      <c r="A5902" s="1">
        <v>4.5714675992</v>
      </c>
      <c r="B5902">
        <v>3.2634435921999998</v>
      </c>
    </row>
    <row r="5903" spans="1:2">
      <c r="A5903" s="1">
        <f>-11.3696867254</f>
        <v>-11.369686725399999</v>
      </c>
      <c r="B5903">
        <v>-6.1528107477000002</v>
      </c>
    </row>
    <row r="5904" spans="1:2">
      <c r="A5904" s="1">
        <f>-9.9248329131</f>
        <v>-9.9248329130999995</v>
      </c>
      <c r="B5904">
        <v>-5.3933717834000001</v>
      </c>
    </row>
    <row r="5905" spans="1:2">
      <c r="A5905" s="1">
        <v>2.0814150488999998</v>
      </c>
      <c r="B5905">
        <v>2.7284657488000001</v>
      </c>
    </row>
    <row r="5906" spans="1:2">
      <c r="A5906" s="1">
        <v>3.1578268153</v>
      </c>
      <c r="B5906">
        <v>2.3233999186999998</v>
      </c>
    </row>
    <row r="5907" spans="1:2">
      <c r="A5907" s="1">
        <v>3.6342536280000002</v>
      </c>
      <c r="B5907">
        <v>2.4943202760999998</v>
      </c>
    </row>
    <row r="5908" spans="1:2">
      <c r="A5908" s="1">
        <f>-11.2530762622</f>
        <v>-11.2530762622</v>
      </c>
      <c r="B5908">
        <v>-6.9391409526999999</v>
      </c>
    </row>
    <row r="5909" spans="1:2">
      <c r="A5909" s="1">
        <v>1.1723839635</v>
      </c>
      <c r="B5909">
        <v>-9.5961079320000007</v>
      </c>
    </row>
    <row r="5910" spans="1:2">
      <c r="A5910" s="1">
        <f>-11.5123578246</f>
        <v>-11.5123578246</v>
      </c>
      <c r="B5910">
        <v>-5.7581522172000001</v>
      </c>
    </row>
    <row r="5911" spans="1:2">
      <c r="A5911" s="1">
        <f>-8.9098573489</f>
        <v>-8.9098573488999993</v>
      </c>
      <c r="B5911">
        <v>-5.1248167605999999</v>
      </c>
    </row>
    <row r="5912" spans="1:2">
      <c r="A5912" s="1">
        <v>3.1008718380000002</v>
      </c>
      <c r="B5912">
        <v>-10.2086501397</v>
      </c>
    </row>
    <row r="5913" spans="1:2">
      <c r="A5913" s="1">
        <v>2.9108636022000001</v>
      </c>
      <c r="B5913">
        <v>-8.7632774885</v>
      </c>
    </row>
    <row r="5914" spans="1:2">
      <c r="A5914" s="1">
        <f>-11.9296872083</f>
        <v>-11.929687208300001</v>
      </c>
      <c r="B5914">
        <v>-4.1636701642</v>
      </c>
    </row>
    <row r="5915" spans="1:2">
      <c r="A5915" s="1">
        <v>3.4235094123000001</v>
      </c>
      <c r="B5915">
        <v>-9.2790992731999999</v>
      </c>
    </row>
    <row r="5916" spans="1:2">
      <c r="A5916" s="1">
        <f>-9.3000917792</f>
        <v>-9.3000917792000006</v>
      </c>
      <c r="B5916">
        <v>-4.5994439979999999</v>
      </c>
    </row>
    <row r="5917" spans="1:2">
      <c r="A5917" s="1">
        <f>-10.8758619342</f>
        <v>-10.8758619342</v>
      </c>
      <c r="B5917">
        <v>-4.3651313059000003</v>
      </c>
    </row>
    <row r="5918" spans="1:2">
      <c r="A5918" s="1">
        <f>-9.4700671679</f>
        <v>-9.4700671678999999</v>
      </c>
      <c r="B5918">
        <v>-4.5502288025000004</v>
      </c>
    </row>
    <row r="5919" spans="1:2">
      <c r="A5919" s="1">
        <v>2.6662371028999998</v>
      </c>
      <c r="B5919">
        <v>2.7908753543999998</v>
      </c>
    </row>
    <row r="5920" spans="1:2">
      <c r="A5920" s="1">
        <v>4.0668146221999999</v>
      </c>
      <c r="B5920">
        <v>1.9250456221000001</v>
      </c>
    </row>
    <row r="5921" spans="1:2">
      <c r="A5921" s="1">
        <v>2.5608218643999998</v>
      </c>
      <c r="B5921">
        <v>-8.3548181217999993</v>
      </c>
    </row>
    <row r="5922" spans="1:2">
      <c r="A5922" s="1">
        <f>-11.5618549135</f>
        <v>-11.561854913499999</v>
      </c>
      <c r="B5922">
        <v>-5.4232955733999999</v>
      </c>
    </row>
    <row r="5923" spans="1:2">
      <c r="A5923" s="1">
        <v>3.4758147216999999</v>
      </c>
      <c r="B5923">
        <v>2.2899528487</v>
      </c>
    </row>
    <row r="5924" spans="1:2">
      <c r="A5924" s="1">
        <v>2.6956653063</v>
      </c>
      <c r="B5924">
        <v>-9.4826534989999995</v>
      </c>
    </row>
    <row r="5925" spans="1:2">
      <c r="A5925" s="1">
        <f>-10.0864439148</f>
        <v>-10.0864439148</v>
      </c>
      <c r="B5925">
        <v>-5.2263599763000004</v>
      </c>
    </row>
    <row r="5926" spans="1:2">
      <c r="A5926" s="1">
        <v>3.7004560138000002</v>
      </c>
      <c r="B5926">
        <v>1.8499411894</v>
      </c>
    </row>
    <row r="5927" spans="1:2">
      <c r="A5927" s="1">
        <v>1.0927556608</v>
      </c>
      <c r="B5927">
        <v>-10.2767545486</v>
      </c>
    </row>
    <row r="5928" spans="1:2">
      <c r="A5928" s="1">
        <f>-10.1141249194</f>
        <v>-10.1141249194</v>
      </c>
      <c r="B5928">
        <v>-5.8350504068999998</v>
      </c>
    </row>
    <row r="5929" spans="1:2">
      <c r="A5929" s="1">
        <f>-11.2433565034</f>
        <v>-11.243356503399999</v>
      </c>
      <c r="B5929">
        <v>-3.9088985885</v>
      </c>
    </row>
    <row r="5930" spans="1:2">
      <c r="A5930" s="1">
        <v>3.3809341678</v>
      </c>
      <c r="B5930">
        <v>3.8050374438999999</v>
      </c>
    </row>
    <row r="5931" spans="1:2">
      <c r="A5931" s="1">
        <v>2.6931147784</v>
      </c>
      <c r="B5931">
        <v>-8.5733900172999995</v>
      </c>
    </row>
    <row r="5932" spans="1:2">
      <c r="A5932" s="1">
        <f>-10.6599759858</f>
        <v>-10.659975985799999</v>
      </c>
      <c r="B5932">
        <v>-4.5202245782999997</v>
      </c>
    </row>
    <row r="5933" spans="1:2">
      <c r="A5933" s="1">
        <v>3.3461038294000001</v>
      </c>
      <c r="B5933">
        <v>-9.2266193391000009</v>
      </c>
    </row>
    <row r="5934" spans="1:2">
      <c r="A5934" s="1">
        <v>2.5753361536999999</v>
      </c>
      <c r="B5934">
        <v>4.7584908744999996</v>
      </c>
    </row>
    <row r="5935" spans="1:2">
      <c r="A5935" s="1">
        <v>2.1513446419000002</v>
      </c>
      <c r="B5935">
        <v>3.3665643726000001</v>
      </c>
    </row>
    <row r="5936" spans="1:2">
      <c r="A5936" s="1">
        <v>4.1105368211000002</v>
      </c>
      <c r="B5936">
        <v>3.5776222692999999</v>
      </c>
    </row>
    <row r="5937" spans="1:2">
      <c r="A5937" s="1">
        <v>2.9433345654999998</v>
      </c>
      <c r="B5937">
        <v>-9.4248552283000002</v>
      </c>
    </row>
    <row r="5938" spans="1:2">
      <c r="A5938" s="1">
        <v>3.1463782118000001</v>
      </c>
      <c r="B5938">
        <v>2.8746337302999998</v>
      </c>
    </row>
    <row r="5939" spans="1:2">
      <c r="A5939" s="1">
        <v>1.3201699349</v>
      </c>
      <c r="B5939">
        <v>-7.9330981877999998</v>
      </c>
    </row>
    <row r="5940" spans="1:2">
      <c r="A5940" s="1">
        <v>2.7799799582000002</v>
      </c>
      <c r="B5940">
        <v>3.6367123024999999</v>
      </c>
    </row>
    <row r="5941" spans="1:2">
      <c r="A5941" s="1">
        <v>2.1851748755</v>
      </c>
      <c r="B5941">
        <v>3.4074992666999999</v>
      </c>
    </row>
    <row r="5942" spans="1:2">
      <c r="A5942" s="1">
        <v>1.7241199345</v>
      </c>
      <c r="B5942">
        <v>-8.7766319916000004</v>
      </c>
    </row>
    <row r="5943" spans="1:2">
      <c r="A5943" s="1">
        <v>3.3401033229000001</v>
      </c>
      <c r="B5943">
        <v>3.5938064717999998</v>
      </c>
    </row>
    <row r="5944" spans="1:2">
      <c r="A5944" s="1">
        <v>1.0863829278999999</v>
      </c>
      <c r="B5944">
        <v>-9.7835042998000006</v>
      </c>
    </row>
    <row r="5945" spans="1:2">
      <c r="A5945" s="1">
        <v>2.6399231679000001</v>
      </c>
      <c r="B5945">
        <v>-9.2777551678000005</v>
      </c>
    </row>
    <row r="5946" spans="1:2">
      <c r="A5946" s="1">
        <v>0.82137375540000002</v>
      </c>
      <c r="B5946">
        <v>-9.3231312163000002</v>
      </c>
    </row>
    <row r="5947" spans="1:2">
      <c r="A5947" s="1">
        <v>2.562930111</v>
      </c>
      <c r="B5947">
        <v>-7.7268830329</v>
      </c>
    </row>
    <row r="5948" spans="1:2">
      <c r="A5948" s="1">
        <v>4.8001995276000002</v>
      </c>
      <c r="B5948">
        <v>2.1912239107999998</v>
      </c>
    </row>
    <row r="5949" spans="1:2">
      <c r="A5949" s="1">
        <f>-9.3815515752</f>
        <v>-9.3815515751999996</v>
      </c>
      <c r="B5949">
        <v>-4.3608580332000004</v>
      </c>
    </row>
    <row r="5950" spans="1:2">
      <c r="A5950" s="1">
        <f>-9.4543626025</f>
        <v>-9.4543626024999998</v>
      </c>
      <c r="B5950">
        <v>-3.7874763152000002</v>
      </c>
    </row>
    <row r="5951" spans="1:2">
      <c r="A5951" s="1">
        <v>1.8264645407</v>
      </c>
      <c r="B5951">
        <v>-10.4843225334</v>
      </c>
    </row>
    <row r="5952" spans="1:2">
      <c r="A5952" s="1">
        <f>-11.5619316142</f>
        <v>-11.561931614200001</v>
      </c>
      <c r="B5952">
        <v>-5.8833940635999999</v>
      </c>
    </row>
    <row r="5953" spans="1:2">
      <c r="A5953" s="1">
        <v>2.2353917400999999</v>
      </c>
      <c r="B5953">
        <v>-11.037758029400001</v>
      </c>
    </row>
    <row r="5954" spans="1:2">
      <c r="A5954" s="1">
        <f>-10.0063118987</f>
        <v>-10.0063118987</v>
      </c>
      <c r="B5954">
        <v>-5.1257774396000002</v>
      </c>
    </row>
    <row r="5955" spans="1:2">
      <c r="A5955" s="1">
        <v>1.9794300297</v>
      </c>
      <c r="B5955">
        <v>-8.2573440497000004</v>
      </c>
    </row>
    <row r="5956" spans="1:2">
      <c r="A5956" s="1">
        <f>-10.1201337775</f>
        <v>-10.1201337775</v>
      </c>
      <c r="B5956">
        <v>-4.2064963995999998</v>
      </c>
    </row>
    <row r="5957" spans="1:2">
      <c r="A5957" s="1">
        <v>1.8716483666999999</v>
      </c>
      <c r="B5957">
        <v>-8.8342735261000005</v>
      </c>
    </row>
    <row r="5958" spans="1:2">
      <c r="A5958" s="1">
        <v>3.8570485774000001</v>
      </c>
      <c r="B5958">
        <v>3.8533035957999999</v>
      </c>
    </row>
    <row r="5959" spans="1:2">
      <c r="A5959" s="1">
        <f>-11.4916075172</f>
        <v>-11.4916075172</v>
      </c>
      <c r="B5959">
        <v>-2.1863151827</v>
      </c>
    </row>
    <row r="5960" spans="1:2">
      <c r="A5960" s="1">
        <v>1.6492775955000001</v>
      </c>
      <c r="B5960">
        <v>-9.7915230825999995</v>
      </c>
    </row>
    <row r="5961" spans="1:2">
      <c r="A5961" s="1">
        <f>-10.9528715094</f>
        <v>-10.9528715094</v>
      </c>
      <c r="B5961">
        <v>-2.2144118763999998</v>
      </c>
    </row>
    <row r="5962" spans="1:2">
      <c r="A5962" s="1">
        <v>2.3884673377999999</v>
      </c>
      <c r="B5962">
        <v>-9.4710244063999998</v>
      </c>
    </row>
    <row r="5963" spans="1:2">
      <c r="A5963" s="1">
        <f>-0.0353818165</f>
        <v>-3.5381816500000003E-2</v>
      </c>
      <c r="B5963">
        <v>-10.3790084444</v>
      </c>
    </row>
    <row r="5964" spans="1:2">
      <c r="A5964" s="1">
        <v>3.4717111546999999</v>
      </c>
      <c r="B5964">
        <v>4.7125270610000003</v>
      </c>
    </row>
    <row r="5965" spans="1:2">
      <c r="A5965" s="1">
        <v>2.9692718560000002</v>
      </c>
      <c r="B5965">
        <v>-9.6902677035</v>
      </c>
    </row>
    <row r="5966" spans="1:2">
      <c r="A5966" s="1">
        <v>1.0371208201</v>
      </c>
      <c r="B5966">
        <v>-7.8856451007999997</v>
      </c>
    </row>
    <row r="5967" spans="1:2">
      <c r="A5967" s="1">
        <f>-11.4885340651</f>
        <v>-11.4885340651</v>
      </c>
      <c r="B5967">
        <v>-6.2219344445000004</v>
      </c>
    </row>
    <row r="5968" spans="1:2">
      <c r="A5968" s="1">
        <v>2.1776555183999999</v>
      </c>
      <c r="B5968">
        <v>-9.4750347033000004</v>
      </c>
    </row>
    <row r="5969" spans="1:2">
      <c r="A5969" s="1">
        <v>3.713000912</v>
      </c>
      <c r="B5969">
        <v>3.0621672893</v>
      </c>
    </row>
    <row r="5970" spans="1:2">
      <c r="A5970" s="1">
        <v>2.8452757987999999</v>
      </c>
      <c r="B5970">
        <v>4.2299095684000001</v>
      </c>
    </row>
    <row r="5971" spans="1:2">
      <c r="A5971" s="1">
        <v>3.0421991855999999</v>
      </c>
      <c r="B5971">
        <v>-8.8618635366999996</v>
      </c>
    </row>
    <row r="5972" spans="1:2">
      <c r="A5972" s="1">
        <v>3.9154634172999998</v>
      </c>
      <c r="B5972">
        <v>1.0455523035000001</v>
      </c>
    </row>
    <row r="5973" spans="1:2">
      <c r="A5973" s="1">
        <v>3.7868965820999998</v>
      </c>
      <c r="B5973">
        <v>-10.7156752643</v>
      </c>
    </row>
    <row r="5974" spans="1:2">
      <c r="A5974" s="1">
        <f>-11.4911151083</f>
        <v>-11.491115108300001</v>
      </c>
      <c r="B5974">
        <v>-4.9549222690999999</v>
      </c>
    </row>
    <row r="5975" spans="1:2">
      <c r="A5975" s="1">
        <v>2.0374881162</v>
      </c>
      <c r="B5975">
        <v>-9.1261380362000004</v>
      </c>
    </row>
    <row r="5976" spans="1:2">
      <c r="A5976" s="1">
        <f>-10.2403517282</f>
        <v>-10.2403517282</v>
      </c>
      <c r="B5976">
        <v>-4.7733151051</v>
      </c>
    </row>
    <row r="5977" spans="1:2">
      <c r="A5977" s="1">
        <v>1.4691353453</v>
      </c>
      <c r="B5977">
        <v>-9.6929179228999995</v>
      </c>
    </row>
    <row r="5978" spans="1:2">
      <c r="A5978" s="1">
        <v>1.3735155649999999</v>
      </c>
      <c r="B5978">
        <v>-10.284973730600001</v>
      </c>
    </row>
    <row r="5979" spans="1:2">
      <c r="A5979" s="1">
        <f>-10.4284543208</f>
        <v>-10.4284543208</v>
      </c>
      <c r="B5979">
        <v>-4.8814826528999999</v>
      </c>
    </row>
    <row r="5980" spans="1:2">
      <c r="A5980" s="1">
        <v>2.3917730446999999</v>
      </c>
      <c r="B5980">
        <v>-9.0781261763999996</v>
      </c>
    </row>
    <row r="5981" spans="1:2">
      <c r="A5981" s="1">
        <v>2.2840348488000002</v>
      </c>
      <c r="B5981">
        <v>-9.9943804549999999</v>
      </c>
    </row>
    <row r="5982" spans="1:2">
      <c r="A5982" s="1">
        <v>4.0730261704000004</v>
      </c>
      <c r="B5982">
        <v>2.5370745586000001</v>
      </c>
    </row>
    <row r="5983" spans="1:2">
      <c r="A5983" s="1">
        <v>1.8219250513</v>
      </c>
      <c r="B5983">
        <v>-9.9593545393999996</v>
      </c>
    </row>
    <row r="5984" spans="1:2">
      <c r="A5984" s="1">
        <f>-10.1908051955</f>
        <v>-10.190805195499999</v>
      </c>
      <c r="B5984">
        <v>-5.0641912637999997</v>
      </c>
    </row>
    <row r="5985" spans="1:2">
      <c r="A5985" s="1">
        <f>-8.8848678683</f>
        <v>-8.8848678683000006</v>
      </c>
      <c r="B5985">
        <v>-4.6388579066000002</v>
      </c>
    </row>
    <row r="5986" spans="1:2">
      <c r="A5986" s="1">
        <v>4.3742540453999998</v>
      </c>
      <c r="B5986">
        <v>2.6368498077</v>
      </c>
    </row>
    <row r="5987" spans="1:2">
      <c r="A5987" s="1">
        <v>2.8792523606999998</v>
      </c>
      <c r="B5987">
        <v>2.7081672602000002</v>
      </c>
    </row>
    <row r="5988" spans="1:2">
      <c r="A5988" s="1">
        <v>2.5797658932999998</v>
      </c>
      <c r="B5988">
        <v>4.6419833627999996</v>
      </c>
    </row>
    <row r="5989" spans="1:2">
      <c r="A5989" s="1">
        <v>1.2079486972</v>
      </c>
      <c r="B5989">
        <v>-9.3384875554000004</v>
      </c>
    </row>
    <row r="5990" spans="1:2">
      <c r="A5990" s="1">
        <v>2.9589414110000001</v>
      </c>
      <c r="B5990">
        <v>-8.7234941428999999</v>
      </c>
    </row>
    <row r="5991" spans="1:2">
      <c r="A5991" s="1">
        <v>2.5110575565</v>
      </c>
      <c r="B5991">
        <v>1.8507856947000001</v>
      </c>
    </row>
    <row r="5992" spans="1:2">
      <c r="A5992" s="1">
        <v>1.2530635788</v>
      </c>
      <c r="B5992">
        <v>-9.4065493073000006</v>
      </c>
    </row>
    <row r="5993" spans="1:2">
      <c r="A5993" s="1">
        <f>-10.7840497002</f>
        <v>-10.784049700200001</v>
      </c>
      <c r="B5993">
        <v>-5.8765967755000004</v>
      </c>
    </row>
    <row r="5994" spans="1:2">
      <c r="A5994" s="1">
        <v>2.4994127177999999</v>
      </c>
      <c r="B5994">
        <v>-8.7075214320000001</v>
      </c>
    </row>
    <row r="5995" spans="1:2">
      <c r="A5995" s="1">
        <v>3.7957528903000002</v>
      </c>
      <c r="B5995">
        <v>-8.5667288839999998</v>
      </c>
    </row>
    <row r="5996" spans="1:2">
      <c r="A5996" s="1">
        <v>2.2135573491999998</v>
      </c>
      <c r="B5996">
        <v>1.5712335237999999</v>
      </c>
    </row>
    <row r="5997" spans="1:2">
      <c r="A5997" s="1">
        <v>2.0921015550000002</v>
      </c>
      <c r="B5997">
        <v>-8.3393121502999996</v>
      </c>
    </row>
    <row r="5998" spans="1:2">
      <c r="A5998" s="1">
        <v>2.1597592363999998</v>
      </c>
      <c r="B5998">
        <v>-8.5449253137000003</v>
      </c>
    </row>
    <row r="5999" spans="1:2">
      <c r="A5999" s="1">
        <v>1.9982957892</v>
      </c>
      <c r="B5999">
        <v>-7.9552300237000004</v>
      </c>
    </row>
    <row r="6000" spans="1:2">
      <c r="A6000" s="1">
        <v>0.98353276700000003</v>
      </c>
      <c r="B6000">
        <v>-7.5379509875000004</v>
      </c>
    </row>
    <row r="6001" spans="1:2">
      <c r="A6001" s="1">
        <v>2.9584034588999999</v>
      </c>
      <c r="B6001">
        <v>3.4764138052</v>
      </c>
    </row>
    <row r="6002" spans="1:2">
      <c r="A6002" s="1">
        <f>-9.3806999482</f>
        <v>-9.3806999482000002</v>
      </c>
      <c r="B6002">
        <v>-6.1637631885999999</v>
      </c>
    </row>
    <row r="6003" spans="1:2">
      <c r="A6003" s="1">
        <v>4.0091219570999996</v>
      </c>
      <c r="B6003">
        <v>3.5522096167999999</v>
      </c>
    </row>
    <row r="6004" spans="1:2">
      <c r="A6004" s="1">
        <v>2.6489928592999998</v>
      </c>
      <c r="B6004">
        <v>3.4065809025</v>
      </c>
    </row>
    <row r="6005" spans="1:2">
      <c r="A6005" s="1">
        <f>-10.6055174104</f>
        <v>-10.605517410399999</v>
      </c>
      <c r="B6005">
        <v>-3.3023287917999999</v>
      </c>
    </row>
    <row r="6006" spans="1:2">
      <c r="A6006" s="1">
        <f>-11.4497904938</f>
        <v>-11.4497904938</v>
      </c>
      <c r="B6006">
        <v>-4.5406245334999999</v>
      </c>
    </row>
    <row r="6007" spans="1:2">
      <c r="A6007" s="1">
        <v>3.0710419025000002</v>
      </c>
      <c r="B6007">
        <v>3.7893702292000002</v>
      </c>
    </row>
    <row r="6008" spans="1:2">
      <c r="A6008" s="1">
        <v>2.6807219039999999</v>
      </c>
      <c r="B6008">
        <v>2.7966199724999998</v>
      </c>
    </row>
    <row r="6009" spans="1:2">
      <c r="A6009" s="1">
        <v>1.7452577385000001</v>
      </c>
      <c r="B6009">
        <v>-6.8761066301999998</v>
      </c>
    </row>
    <row r="6010" spans="1:2">
      <c r="A6010" s="1">
        <v>1.7008005886999999</v>
      </c>
      <c r="B6010">
        <v>-10.0416383942</v>
      </c>
    </row>
    <row r="6011" spans="1:2">
      <c r="A6011" s="1">
        <v>2.7535628485000001</v>
      </c>
      <c r="B6011">
        <v>3.5586100653999999</v>
      </c>
    </row>
    <row r="6012" spans="1:2">
      <c r="A6012" s="1">
        <v>2.1632397582</v>
      </c>
      <c r="B6012">
        <v>1.9625555781999999</v>
      </c>
    </row>
    <row r="6013" spans="1:2">
      <c r="A6013" s="1">
        <v>3.4468164153999998</v>
      </c>
      <c r="B6013">
        <v>2.7801665987000002</v>
      </c>
    </row>
    <row r="6014" spans="1:2">
      <c r="A6014" s="1">
        <v>4.4271860973999999</v>
      </c>
      <c r="B6014">
        <v>3.3125597653000001</v>
      </c>
    </row>
    <row r="6015" spans="1:2">
      <c r="A6015" s="1">
        <v>2.9214789826000001</v>
      </c>
      <c r="B6015">
        <v>3.6667258091999999</v>
      </c>
    </row>
    <row r="6016" spans="1:2">
      <c r="A6016" s="1">
        <v>2.4942405973000001</v>
      </c>
      <c r="B6016">
        <v>2.4353218352999999</v>
      </c>
    </row>
    <row r="6017" spans="1:2">
      <c r="A6017" s="1">
        <v>3.0784407729000001</v>
      </c>
      <c r="B6017">
        <v>-7.3238906819</v>
      </c>
    </row>
    <row r="6018" spans="1:2">
      <c r="A6018" s="1">
        <v>4.1412828310999998</v>
      </c>
      <c r="B6018">
        <v>3.0542623041999999</v>
      </c>
    </row>
    <row r="6019" spans="1:2">
      <c r="A6019" s="1">
        <f>-10.7294487178</f>
        <v>-10.7294487178</v>
      </c>
      <c r="B6019">
        <v>-5.5218959287000002</v>
      </c>
    </row>
    <row r="6020" spans="1:2">
      <c r="A6020" s="1">
        <v>2.2093645148999999</v>
      </c>
      <c r="B6020">
        <v>1.996699445</v>
      </c>
    </row>
    <row r="6021" spans="1:2">
      <c r="A6021" s="1">
        <v>3.2117890410999999</v>
      </c>
      <c r="B6021">
        <v>-9.8231297227999992</v>
      </c>
    </row>
    <row r="6022" spans="1:2">
      <c r="A6022" s="1">
        <f>-8.1068990252</f>
        <v>-8.1068990252000006</v>
      </c>
      <c r="B6022">
        <v>-6.0368549562</v>
      </c>
    </row>
    <row r="6023" spans="1:2">
      <c r="A6023" s="1">
        <v>0.68937080360000003</v>
      </c>
      <c r="B6023">
        <v>-9.5528853433999998</v>
      </c>
    </row>
    <row r="6024" spans="1:2">
      <c r="A6024" s="1">
        <f>-9.5399452831</f>
        <v>-9.5399452830999998</v>
      </c>
      <c r="B6024">
        <v>-4.7760568416</v>
      </c>
    </row>
    <row r="6025" spans="1:2">
      <c r="A6025" s="1">
        <v>3.1358844249</v>
      </c>
      <c r="B6025">
        <v>-10.2508915871</v>
      </c>
    </row>
    <row r="6026" spans="1:2">
      <c r="A6026" s="1">
        <v>4.776709694</v>
      </c>
      <c r="B6026">
        <v>2.7692762810999998</v>
      </c>
    </row>
    <row r="6027" spans="1:2">
      <c r="A6027" s="1">
        <v>3.0762848468000001</v>
      </c>
      <c r="B6027">
        <v>3.6273716497000001</v>
      </c>
    </row>
    <row r="6028" spans="1:2">
      <c r="A6028" s="1">
        <v>5.4436776380999996</v>
      </c>
      <c r="B6028">
        <v>3.3173831896000001</v>
      </c>
    </row>
    <row r="6029" spans="1:2">
      <c r="A6029" s="1">
        <v>3.3491608778000002</v>
      </c>
      <c r="B6029">
        <v>-10.596466491799999</v>
      </c>
    </row>
    <row r="6030" spans="1:2">
      <c r="A6030" s="1">
        <v>1.5492499667999999</v>
      </c>
      <c r="B6030">
        <v>-8.8861846216</v>
      </c>
    </row>
    <row r="6031" spans="1:2">
      <c r="A6031" s="1">
        <v>2.7778339009000002</v>
      </c>
      <c r="B6031">
        <v>-10.464578445800001</v>
      </c>
    </row>
    <row r="6032" spans="1:2">
      <c r="A6032" s="1">
        <f>-11.6901399845</f>
        <v>-11.6901399845</v>
      </c>
      <c r="B6032">
        <v>-5.882666489</v>
      </c>
    </row>
    <row r="6033" spans="1:2">
      <c r="A6033" s="1">
        <v>2.6185809483</v>
      </c>
      <c r="B6033">
        <v>3.2999490585000002</v>
      </c>
    </row>
    <row r="6034" spans="1:2">
      <c r="A6034" s="1">
        <f>-10.2812150225</f>
        <v>-10.2812150225</v>
      </c>
      <c r="B6034">
        <v>-2.5372639745000001</v>
      </c>
    </row>
    <row r="6035" spans="1:2">
      <c r="A6035" s="1">
        <v>4.8446051297999997</v>
      </c>
      <c r="B6035">
        <v>3.3372735929999999</v>
      </c>
    </row>
    <row r="6036" spans="1:2">
      <c r="A6036" s="1">
        <f>-9.8173183313</f>
        <v>-9.8173183312999992</v>
      </c>
      <c r="B6036">
        <v>-5.4965833371999997</v>
      </c>
    </row>
    <row r="6037" spans="1:2">
      <c r="A6037" s="1">
        <v>5.4257497837999997</v>
      </c>
      <c r="B6037">
        <v>4.0769124100000003</v>
      </c>
    </row>
    <row r="6038" spans="1:2">
      <c r="A6038" s="1">
        <v>2.2032984578999999</v>
      </c>
      <c r="B6038">
        <v>4.8700318736000003</v>
      </c>
    </row>
    <row r="6039" spans="1:2">
      <c r="A6039" s="1">
        <f>-9.318899534</f>
        <v>-9.3188995339999998</v>
      </c>
      <c r="B6039">
        <v>-3.7873627407999999</v>
      </c>
    </row>
    <row r="6040" spans="1:2">
      <c r="A6040" s="1">
        <f>-9.6439208913</f>
        <v>-9.6439208913000005</v>
      </c>
      <c r="B6040">
        <v>-6.8008832570999997</v>
      </c>
    </row>
    <row r="6041" spans="1:2">
      <c r="A6041" s="1">
        <v>3.2181229486</v>
      </c>
      <c r="B6041">
        <v>-10.540351235899999</v>
      </c>
    </row>
    <row r="6042" spans="1:2">
      <c r="A6042" s="1">
        <f>-10.4429159382</f>
        <v>-10.442915938200001</v>
      </c>
      <c r="B6042">
        <v>-4.2216453505000002</v>
      </c>
    </row>
    <row r="6043" spans="1:2">
      <c r="A6043" s="1">
        <v>1.0081539956000001</v>
      </c>
      <c r="B6043">
        <v>-9.8668255532</v>
      </c>
    </row>
    <row r="6044" spans="1:2">
      <c r="A6044" s="1">
        <f>-12.0264151246</f>
        <v>-12.0264151246</v>
      </c>
      <c r="B6044">
        <v>-6.3615643870999996</v>
      </c>
    </row>
    <row r="6045" spans="1:2">
      <c r="A6045" s="1">
        <f>-11.3207815088</f>
        <v>-11.3207815088</v>
      </c>
      <c r="B6045">
        <v>-5.9790225173999998</v>
      </c>
    </row>
    <row r="6046" spans="1:2">
      <c r="A6046" s="1">
        <f>-10.6700512824</f>
        <v>-10.670051282399999</v>
      </c>
      <c r="B6046">
        <v>-3.1876676903000001</v>
      </c>
    </row>
    <row r="6047" spans="1:2">
      <c r="A6047" s="1">
        <v>2.3863990912999999</v>
      </c>
      <c r="B6047">
        <v>-8.4841925386000003</v>
      </c>
    </row>
    <row r="6048" spans="1:2">
      <c r="A6048" s="1">
        <f>-10.5671105604</f>
        <v>-10.5671105604</v>
      </c>
      <c r="B6048">
        <v>-4.9702717236999998</v>
      </c>
    </row>
    <row r="6049" spans="1:2">
      <c r="A6049" s="1">
        <v>2.0965106618</v>
      </c>
      <c r="B6049">
        <v>-9.0305202134999991</v>
      </c>
    </row>
    <row r="6050" spans="1:2">
      <c r="A6050" s="1">
        <v>2.9824718196000002</v>
      </c>
      <c r="B6050">
        <v>3.6190776278999999</v>
      </c>
    </row>
    <row r="6051" spans="1:2">
      <c r="A6051" s="1">
        <f>-11.3485446152</f>
        <v>-11.3485446152</v>
      </c>
      <c r="B6051">
        <v>-4.7400263084000001</v>
      </c>
    </row>
    <row r="6052" spans="1:2">
      <c r="A6052" s="1">
        <f>-10.2044988862</f>
        <v>-10.2044988862</v>
      </c>
      <c r="B6052">
        <v>-5.5133031566000001</v>
      </c>
    </row>
    <row r="6053" spans="1:2">
      <c r="A6053" s="1">
        <v>1.8789833254999999</v>
      </c>
      <c r="B6053">
        <v>-8.4130664620999998</v>
      </c>
    </row>
    <row r="6054" spans="1:2">
      <c r="A6054" s="1">
        <f>-10.7288235763</f>
        <v>-10.7288235763</v>
      </c>
      <c r="B6054">
        <v>-6.1557343743999997</v>
      </c>
    </row>
    <row r="6055" spans="1:2">
      <c r="A6055" s="1">
        <v>1.2532081186999999</v>
      </c>
      <c r="B6055">
        <v>-11.2599586563</v>
      </c>
    </row>
    <row r="6056" spans="1:2">
      <c r="A6056" s="1">
        <f>-9.7868081459</f>
        <v>-9.7868081459000003</v>
      </c>
      <c r="B6056">
        <v>-4.0682439609000003</v>
      </c>
    </row>
    <row r="6057" spans="1:2">
      <c r="A6057" s="1">
        <v>4.8659332765999999</v>
      </c>
      <c r="B6057">
        <v>3.6850418853</v>
      </c>
    </row>
    <row r="6058" spans="1:2">
      <c r="A6058" s="1">
        <f>-9.9344143011</f>
        <v>-9.9344143011000003</v>
      </c>
      <c r="B6058">
        <v>-5.1517115796999997</v>
      </c>
    </row>
    <row r="6059" spans="1:2">
      <c r="A6059" s="1">
        <v>3.2149915648</v>
      </c>
      <c r="B6059">
        <v>-9.7385825194999995</v>
      </c>
    </row>
    <row r="6060" spans="1:2">
      <c r="A6060" s="1">
        <v>1.0862385184000001</v>
      </c>
      <c r="B6060">
        <v>-11.8877443065</v>
      </c>
    </row>
    <row r="6061" spans="1:2">
      <c r="A6061" s="1">
        <v>4.6045580853999999</v>
      </c>
      <c r="B6061">
        <v>2.2409660491999999</v>
      </c>
    </row>
    <row r="6062" spans="1:2">
      <c r="A6062" s="1">
        <v>3.2759601253000001</v>
      </c>
      <c r="B6062">
        <v>-8.7781011400000004</v>
      </c>
    </row>
    <row r="6063" spans="1:2">
      <c r="A6063" s="1">
        <v>0.88951689280000001</v>
      </c>
      <c r="B6063">
        <v>-10.2608527043</v>
      </c>
    </row>
    <row r="6064" spans="1:2">
      <c r="A6064" s="1">
        <v>2.3339477376</v>
      </c>
      <c r="B6064">
        <v>-7.7482928000999998</v>
      </c>
    </row>
    <row r="6065" spans="1:2">
      <c r="A6065" s="1">
        <v>1.9181613107</v>
      </c>
      <c r="B6065">
        <v>-10.5641132874</v>
      </c>
    </row>
    <row r="6066" spans="1:2">
      <c r="A6066" s="1">
        <f>-10.5680419445</f>
        <v>-10.568041944499999</v>
      </c>
      <c r="B6066">
        <v>-2.4253304148999999</v>
      </c>
    </row>
    <row r="6067" spans="1:2">
      <c r="A6067" s="1">
        <v>4.0337897059000003</v>
      </c>
      <c r="B6067">
        <v>2.8901651786999998</v>
      </c>
    </row>
    <row r="6068" spans="1:2">
      <c r="A6068" s="1">
        <v>3.3012128283000002</v>
      </c>
      <c r="B6068">
        <v>3.2882987138000002</v>
      </c>
    </row>
    <row r="6069" spans="1:2">
      <c r="A6069" s="1">
        <v>4.2964326289999999</v>
      </c>
      <c r="B6069">
        <v>3.1215586340999999</v>
      </c>
    </row>
    <row r="6070" spans="1:2">
      <c r="A6070" s="1">
        <f>-10.5249239324</f>
        <v>-10.5249239324</v>
      </c>
      <c r="B6070">
        <v>-4.3231688732000002</v>
      </c>
    </row>
    <row r="6071" spans="1:2">
      <c r="A6071" s="1">
        <v>2.5445684037</v>
      </c>
      <c r="B6071">
        <v>-9.4293020639999998</v>
      </c>
    </row>
    <row r="6072" spans="1:2">
      <c r="A6072" s="1">
        <v>2.6143109310999999</v>
      </c>
      <c r="B6072">
        <v>-9.8820147633000008</v>
      </c>
    </row>
    <row r="6073" spans="1:2">
      <c r="A6073" s="1">
        <f>-10.9053570303</f>
        <v>-10.905357030299999</v>
      </c>
      <c r="B6073">
        <v>-4.8390703673999997</v>
      </c>
    </row>
    <row r="6074" spans="1:2">
      <c r="A6074" s="1">
        <f>-11.2136839563</f>
        <v>-11.213683956300001</v>
      </c>
      <c r="B6074">
        <v>-5.0811011804000001</v>
      </c>
    </row>
    <row r="6075" spans="1:2">
      <c r="A6075" s="1">
        <v>2.4875257253999998</v>
      </c>
      <c r="B6075">
        <v>-7.5803891217999997</v>
      </c>
    </row>
    <row r="6076" spans="1:2">
      <c r="A6076" s="1">
        <v>2.9572500401999999</v>
      </c>
      <c r="B6076">
        <v>-8.9374603809999993</v>
      </c>
    </row>
    <row r="6077" spans="1:2">
      <c r="A6077" s="1">
        <v>3.0628461828</v>
      </c>
      <c r="B6077">
        <v>2.8770610287</v>
      </c>
    </row>
    <row r="6078" spans="1:2">
      <c r="A6078" s="1">
        <f>-9.9093370559</f>
        <v>-9.9093370559</v>
      </c>
      <c r="B6078">
        <v>-6.1739003436999997</v>
      </c>
    </row>
    <row r="6079" spans="1:2">
      <c r="A6079" s="1">
        <f>-11.6544752173</f>
        <v>-11.6544752173</v>
      </c>
      <c r="B6079">
        <v>-5.1838997393000001</v>
      </c>
    </row>
    <row r="6080" spans="1:2">
      <c r="A6080" s="1">
        <v>2.0842587629999998</v>
      </c>
      <c r="B6080">
        <v>4.2862120922000004</v>
      </c>
    </row>
    <row r="6081" spans="1:2">
      <c r="A6081" s="1">
        <v>2.9471064428</v>
      </c>
      <c r="B6081">
        <v>-7.5262233630999997</v>
      </c>
    </row>
    <row r="6082" spans="1:2">
      <c r="A6082" s="1">
        <v>5.2986172525999997</v>
      </c>
      <c r="B6082">
        <v>2.8760550857</v>
      </c>
    </row>
    <row r="6083" spans="1:2">
      <c r="A6083" s="1">
        <f>-10.1681525998</f>
        <v>-10.168152599800001</v>
      </c>
      <c r="B6083">
        <v>-5.7853648667000002</v>
      </c>
    </row>
    <row r="6084" spans="1:2">
      <c r="A6084" s="1">
        <v>1.3081423939000001</v>
      </c>
      <c r="B6084">
        <v>2.4412449570999999</v>
      </c>
    </row>
    <row r="6085" spans="1:2">
      <c r="A6085" s="1">
        <f>-11.5296561089</f>
        <v>-11.529656108899999</v>
      </c>
      <c r="B6085">
        <v>-4.0684142538000003</v>
      </c>
    </row>
    <row r="6086" spans="1:2">
      <c r="A6086" s="1">
        <v>5.4984697395</v>
      </c>
      <c r="B6086">
        <v>3.3339108322</v>
      </c>
    </row>
    <row r="6087" spans="1:2">
      <c r="A6087" s="1">
        <v>3.2867702863999999</v>
      </c>
      <c r="B6087">
        <v>3.5286426841999998</v>
      </c>
    </row>
    <row r="6088" spans="1:2">
      <c r="A6088" s="1">
        <v>2.2175565688000001</v>
      </c>
      <c r="B6088">
        <v>-10.407390721700001</v>
      </c>
    </row>
    <row r="6089" spans="1:2">
      <c r="A6089" s="1">
        <v>3.7671422636999998</v>
      </c>
      <c r="B6089">
        <v>3.4184136581</v>
      </c>
    </row>
    <row r="6090" spans="1:2">
      <c r="A6090" s="1">
        <v>3.7553073844</v>
      </c>
      <c r="B6090">
        <v>-8.9250766833000004</v>
      </c>
    </row>
    <row r="6091" spans="1:2">
      <c r="A6091" s="1">
        <f>-10.4455406945</f>
        <v>-10.4455406945</v>
      </c>
      <c r="B6091">
        <v>-4.8958612996999999</v>
      </c>
    </row>
    <row r="6092" spans="1:2">
      <c r="A6092" s="1">
        <v>4.3200274257000002</v>
      </c>
      <c r="B6092">
        <v>4.8645464695999996</v>
      </c>
    </row>
    <row r="6093" spans="1:2">
      <c r="A6093" s="1">
        <f>-11.3801953864</f>
        <v>-11.380195386400001</v>
      </c>
      <c r="B6093">
        <v>-5.6737915824999998</v>
      </c>
    </row>
    <row r="6094" spans="1:2">
      <c r="A6094" s="1">
        <v>2.5787653855000001</v>
      </c>
      <c r="B6094">
        <v>-8.8101606567000008</v>
      </c>
    </row>
    <row r="6095" spans="1:2">
      <c r="A6095" s="1">
        <f>-10.1081534039</f>
        <v>-10.108153403899999</v>
      </c>
      <c r="B6095">
        <v>-5.1812383369999999</v>
      </c>
    </row>
    <row r="6096" spans="1:2">
      <c r="A6096" s="1">
        <v>3.0345775769999999</v>
      </c>
      <c r="B6096">
        <v>-10.6846111945</v>
      </c>
    </row>
    <row r="6097" spans="1:2">
      <c r="A6097" s="1">
        <f>-10.1994134653</f>
        <v>-10.199413465299999</v>
      </c>
      <c r="B6097">
        <v>-3.3744066442</v>
      </c>
    </row>
    <row r="6098" spans="1:2">
      <c r="A6098" s="1">
        <v>6.0282293998999998</v>
      </c>
      <c r="B6098">
        <v>3.5068548932999999</v>
      </c>
    </row>
    <row r="6099" spans="1:2">
      <c r="A6099" s="1">
        <v>3.7381295265999999</v>
      </c>
      <c r="B6099">
        <v>2.9631382543</v>
      </c>
    </row>
    <row r="6100" spans="1:2">
      <c r="A6100" s="1">
        <v>3.5122779317999999</v>
      </c>
      <c r="B6100">
        <v>-11.3817113151</v>
      </c>
    </row>
    <row r="6101" spans="1:2">
      <c r="A6101" s="1">
        <v>3.5099434350999998</v>
      </c>
      <c r="B6101">
        <v>-9.1157112186999996</v>
      </c>
    </row>
    <row r="6102" spans="1:2">
      <c r="A6102" s="1">
        <v>3.7125909251999998</v>
      </c>
      <c r="B6102">
        <v>5.4584613058000002</v>
      </c>
    </row>
    <row r="6103" spans="1:2">
      <c r="A6103" s="1">
        <f>-11.4917283955</f>
        <v>-11.491728395499999</v>
      </c>
      <c r="B6103">
        <v>-4.7458968549999998</v>
      </c>
    </row>
    <row r="6104" spans="1:2">
      <c r="A6104" s="1">
        <v>2.6568352189</v>
      </c>
      <c r="B6104">
        <v>5.1214217420999999</v>
      </c>
    </row>
    <row r="6105" spans="1:2">
      <c r="A6105" s="1">
        <f>-10.536838449</f>
        <v>-10.536838448999999</v>
      </c>
      <c r="B6105">
        <v>-7.2169295514999998</v>
      </c>
    </row>
    <row r="6106" spans="1:2">
      <c r="A6106" s="1">
        <f>-9.9688627105</f>
        <v>-9.9688627104999998</v>
      </c>
      <c r="B6106">
        <v>-3.9410624778000001</v>
      </c>
    </row>
    <row r="6107" spans="1:2">
      <c r="A6107" s="1">
        <f>-13.1450810114</f>
        <v>-13.1450810114</v>
      </c>
      <c r="B6107">
        <v>-5.5284179227000001</v>
      </c>
    </row>
    <row r="6108" spans="1:2">
      <c r="A6108" s="1">
        <v>1.2658115910000001</v>
      </c>
      <c r="B6108">
        <v>-9.3802130780000006</v>
      </c>
    </row>
    <row r="6109" spans="1:2">
      <c r="A6109" s="1">
        <f>-10.4950028828</f>
        <v>-10.4950028828</v>
      </c>
      <c r="B6109">
        <v>-6.2391676664000002</v>
      </c>
    </row>
    <row r="6110" spans="1:2">
      <c r="A6110" s="1">
        <v>1.9244353984</v>
      </c>
      <c r="B6110">
        <v>-9.280431579</v>
      </c>
    </row>
    <row r="6111" spans="1:2">
      <c r="A6111" s="1">
        <v>1.7162806658</v>
      </c>
      <c r="B6111">
        <v>-8.5263762037999999</v>
      </c>
    </row>
    <row r="6112" spans="1:2">
      <c r="A6112" s="1">
        <f>-12.7124549792</f>
        <v>-12.7124549792</v>
      </c>
      <c r="B6112">
        <v>-4.5956630096</v>
      </c>
    </row>
    <row r="6113" spans="1:2">
      <c r="A6113" s="1">
        <v>2.0623745887</v>
      </c>
      <c r="B6113">
        <v>-9.3512421345999996</v>
      </c>
    </row>
    <row r="6114" spans="1:2">
      <c r="A6114" s="1">
        <v>3.3169569673999999</v>
      </c>
      <c r="B6114">
        <v>-9.5510701278999992</v>
      </c>
    </row>
    <row r="6115" spans="1:2">
      <c r="A6115" s="1">
        <v>3.4011258369999999</v>
      </c>
      <c r="B6115">
        <v>3.5574107827999999</v>
      </c>
    </row>
    <row r="6116" spans="1:2">
      <c r="A6116" s="1">
        <v>2.3363584122000001</v>
      </c>
      <c r="B6116">
        <v>-9.2568029186</v>
      </c>
    </row>
    <row r="6117" spans="1:2">
      <c r="A6117" s="1">
        <f>-11.0131319148</f>
        <v>-11.013131914800001</v>
      </c>
      <c r="B6117">
        <v>-4.9847072987000001</v>
      </c>
    </row>
    <row r="6118" spans="1:2">
      <c r="A6118" s="1">
        <v>1.2193672171000001</v>
      </c>
      <c r="B6118">
        <v>-10.4258302481</v>
      </c>
    </row>
    <row r="6119" spans="1:2">
      <c r="A6119" s="1">
        <v>1.8881056086000001</v>
      </c>
      <c r="B6119">
        <v>-9.4683929516000003</v>
      </c>
    </row>
    <row r="6120" spans="1:2">
      <c r="A6120" s="1">
        <v>1.6178904399</v>
      </c>
      <c r="B6120">
        <v>-7.7906960438999997</v>
      </c>
    </row>
    <row r="6121" spans="1:2">
      <c r="A6121" s="1">
        <v>3.6475977974</v>
      </c>
      <c r="B6121">
        <v>-10.440224232</v>
      </c>
    </row>
    <row r="6122" spans="1:2">
      <c r="A6122" s="1">
        <v>1.5333044076</v>
      </c>
      <c r="B6122">
        <v>-9.7773747304</v>
      </c>
    </row>
    <row r="6123" spans="1:2">
      <c r="A6123" s="1">
        <v>2.6892433226999999</v>
      </c>
      <c r="B6123">
        <v>-9.4843661012999991</v>
      </c>
    </row>
    <row r="6124" spans="1:2">
      <c r="A6124" s="1">
        <v>1.3631775304</v>
      </c>
      <c r="B6124">
        <v>-8.6448784664999998</v>
      </c>
    </row>
    <row r="6125" spans="1:2">
      <c r="A6125" s="1">
        <v>2.9349001302</v>
      </c>
      <c r="B6125">
        <v>3.9761928873999999</v>
      </c>
    </row>
    <row r="6126" spans="1:2">
      <c r="A6126" s="1">
        <v>0.2348601635</v>
      </c>
      <c r="B6126">
        <v>-8.8522111267000003</v>
      </c>
    </row>
    <row r="6127" spans="1:2">
      <c r="A6127" s="1">
        <v>1.4660591536000001</v>
      </c>
      <c r="B6127">
        <v>-9.5993115733999996</v>
      </c>
    </row>
    <row r="6128" spans="1:2">
      <c r="A6128" s="1">
        <f>-11.2652348491</f>
        <v>-11.265234849100001</v>
      </c>
      <c r="B6128">
        <v>-6.4761305812999996</v>
      </c>
    </row>
    <row r="6129" spans="1:2">
      <c r="A6129" s="1">
        <f>-9.01766221</f>
        <v>-9.0176622099999992</v>
      </c>
      <c r="B6129">
        <v>-3.8935914724999998</v>
      </c>
    </row>
    <row r="6130" spans="1:2">
      <c r="A6130" s="1">
        <f>-8.8037085229</f>
        <v>-8.8037085228999992</v>
      </c>
      <c r="B6130">
        <v>-4.0789901812</v>
      </c>
    </row>
    <row r="6131" spans="1:2">
      <c r="A6131" s="1">
        <f>-10.2032446608</f>
        <v>-10.203244660799999</v>
      </c>
      <c r="B6131">
        <v>-5.1902778876999998</v>
      </c>
    </row>
    <row r="6132" spans="1:2">
      <c r="A6132" s="1">
        <v>2.9898388132</v>
      </c>
      <c r="B6132">
        <v>3.3649144573999998</v>
      </c>
    </row>
    <row r="6133" spans="1:2">
      <c r="A6133" s="1">
        <v>2.5123577284</v>
      </c>
      <c r="B6133">
        <v>-8.8693751900999995</v>
      </c>
    </row>
    <row r="6134" spans="1:2">
      <c r="A6134" s="1">
        <v>3.4169185355999998</v>
      </c>
      <c r="B6134">
        <v>-10.3442490035</v>
      </c>
    </row>
    <row r="6135" spans="1:2">
      <c r="A6135" s="1">
        <v>1.5991319453999999</v>
      </c>
      <c r="B6135">
        <v>-12.1805773024</v>
      </c>
    </row>
    <row r="6136" spans="1:2">
      <c r="A6136" s="1">
        <f>-9.929035914</f>
        <v>-9.929035914</v>
      </c>
      <c r="B6136">
        <v>-5.4171759654000002</v>
      </c>
    </row>
    <row r="6137" spans="1:2">
      <c r="A6137" s="1">
        <v>1.5356110377000001</v>
      </c>
      <c r="B6137">
        <v>-9.3147324315999995</v>
      </c>
    </row>
    <row r="6138" spans="1:2">
      <c r="A6138" s="1">
        <v>2.7750874322999999</v>
      </c>
      <c r="B6138">
        <v>-10.1140290425</v>
      </c>
    </row>
    <row r="6139" spans="1:2">
      <c r="A6139" s="1">
        <f>-10.6250107241</f>
        <v>-10.625010724099999</v>
      </c>
      <c r="B6139">
        <v>-5.2782466197</v>
      </c>
    </row>
    <row r="6140" spans="1:2">
      <c r="A6140" s="1">
        <v>2.0712266824999999</v>
      </c>
      <c r="B6140">
        <v>0.73351497180000003</v>
      </c>
    </row>
    <row r="6141" spans="1:2">
      <c r="A6141" s="1">
        <f>-10.4824958456</f>
        <v>-10.482495845600001</v>
      </c>
      <c r="B6141">
        <v>-4.0803948485000001</v>
      </c>
    </row>
    <row r="6142" spans="1:2">
      <c r="A6142" s="1">
        <f>-11.1726069416</f>
        <v>-11.1726069416</v>
      </c>
      <c r="B6142">
        <v>-5.2094127236999999</v>
      </c>
    </row>
    <row r="6143" spans="1:2">
      <c r="A6143" s="1">
        <f>-9.62315486</f>
        <v>-9.6231548599999996</v>
      </c>
      <c r="B6143">
        <v>-6.3979594408000002</v>
      </c>
    </row>
    <row r="6144" spans="1:2">
      <c r="A6144" s="1">
        <f>-12.1798889201</f>
        <v>-12.1798889201</v>
      </c>
      <c r="B6144">
        <v>-4.1644884221999998</v>
      </c>
    </row>
    <row r="6145" spans="1:2">
      <c r="A6145" s="1">
        <f>-10.575126241</f>
        <v>-10.575126241</v>
      </c>
      <c r="B6145">
        <v>-5.9660804604999997</v>
      </c>
    </row>
    <row r="6146" spans="1:2">
      <c r="A6146" s="1">
        <v>3.8950207576999998</v>
      </c>
      <c r="B6146">
        <v>3.3696593526999998</v>
      </c>
    </row>
    <row r="6147" spans="1:2">
      <c r="A6147" s="1">
        <f>-11.9703372175</f>
        <v>-11.970337217499999</v>
      </c>
      <c r="B6147">
        <v>-4.72736219</v>
      </c>
    </row>
    <row r="6148" spans="1:2">
      <c r="A6148" s="1">
        <v>3.0327455701999999</v>
      </c>
      <c r="B6148">
        <v>-9.8866469502999994</v>
      </c>
    </row>
    <row r="6149" spans="1:2">
      <c r="A6149" s="1">
        <v>3.2495226918000002</v>
      </c>
      <c r="B6149">
        <v>-8.7135774027000004</v>
      </c>
    </row>
    <row r="6150" spans="1:2">
      <c r="A6150" s="1">
        <v>3.9197962869</v>
      </c>
      <c r="B6150">
        <v>3.3024424017</v>
      </c>
    </row>
    <row r="6151" spans="1:2">
      <c r="A6151" s="1">
        <f>-10.5933713251</f>
        <v>-10.5933713251</v>
      </c>
      <c r="B6151">
        <v>-5.7032834461000004</v>
      </c>
    </row>
    <row r="6152" spans="1:2">
      <c r="A6152" s="1">
        <v>3.2818011011000001</v>
      </c>
      <c r="B6152">
        <v>3.5040690272999999</v>
      </c>
    </row>
    <row r="6153" spans="1:2">
      <c r="A6153" s="1">
        <f>-10.2323964231</f>
        <v>-10.232396423100001</v>
      </c>
      <c r="B6153">
        <v>-3.2892495731000002</v>
      </c>
    </row>
    <row r="6154" spans="1:2">
      <c r="A6154" s="1">
        <v>2.6955008985000002</v>
      </c>
      <c r="B6154">
        <v>3.1390591830000001</v>
      </c>
    </row>
    <row r="6155" spans="1:2">
      <c r="A6155" s="1">
        <f>-10.2667038372</f>
        <v>-10.2667038372</v>
      </c>
      <c r="B6155">
        <v>-5.7463993570999996</v>
      </c>
    </row>
    <row r="6156" spans="1:2">
      <c r="A6156" s="1">
        <v>1.3407584503000001</v>
      </c>
      <c r="B6156">
        <v>-9.2255599983999996</v>
      </c>
    </row>
    <row r="6157" spans="1:2">
      <c r="A6157" s="1">
        <v>5.7251177411</v>
      </c>
      <c r="B6157">
        <v>3.7968885465</v>
      </c>
    </row>
    <row r="6158" spans="1:2">
      <c r="A6158" s="1">
        <v>2.2638438025999998</v>
      </c>
      <c r="B6158">
        <v>-8.4248606656000007</v>
      </c>
    </row>
    <row r="6159" spans="1:2">
      <c r="A6159" s="1">
        <f>-11.1340172733</f>
        <v>-11.1340172733</v>
      </c>
      <c r="B6159">
        <v>-5.9718003021000001</v>
      </c>
    </row>
    <row r="6160" spans="1:2">
      <c r="A6160" s="1">
        <v>4.3785220895999997</v>
      </c>
      <c r="B6160">
        <v>3.7937320079000001</v>
      </c>
    </row>
    <row r="6161" spans="1:2">
      <c r="A6161" s="1">
        <f>-10.8615389878</f>
        <v>-10.861538987799999</v>
      </c>
      <c r="B6161">
        <v>-4.7178463961999997</v>
      </c>
    </row>
    <row r="6162" spans="1:2">
      <c r="A6162" s="1">
        <v>4.0946406811999996</v>
      </c>
      <c r="B6162">
        <v>2.6520704993000002</v>
      </c>
    </row>
    <row r="6163" spans="1:2">
      <c r="A6163" s="1">
        <f>-0.0393220718</f>
        <v>-3.9322071799999997E-2</v>
      </c>
      <c r="B6163">
        <v>-9.8682447390999997</v>
      </c>
    </row>
    <row r="6164" spans="1:2">
      <c r="A6164" s="1">
        <v>2.8111440989999998</v>
      </c>
      <c r="B6164">
        <v>5.1268975848</v>
      </c>
    </row>
    <row r="6165" spans="1:2">
      <c r="A6165" s="1">
        <f>-10.5697183787</f>
        <v>-10.569718378699999</v>
      </c>
      <c r="B6165">
        <v>-5.1208153734000001</v>
      </c>
    </row>
    <row r="6166" spans="1:2">
      <c r="A6166" s="1">
        <v>3.2612973916999999</v>
      </c>
      <c r="B6166">
        <v>-10.0809291533</v>
      </c>
    </row>
    <row r="6167" spans="1:2">
      <c r="A6167" s="1">
        <f>-11.9250370985</f>
        <v>-11.925037098500001</v>
      </c>
      <c r="B6167">
        <v>-4.1298435184000004</v>
      </c>
    </row>
    <row r="6168" spans="1:2">
      <c r="A6168" s="1">
        <f>-11.0755491355</f>
        <v>-11.075549135499999</v>
      </c>
      <c r="B6168">
        <v>-2.3469564526000002</v>
      </c>
    </row>
    <row r="6169" spans="1:2">
      <c r="A6169" s="1">
        <v>2.5823940717</v>
      </c>
      <c r="B6169">
        <v>2.8655334109999999</v>
      </c>
    </row>
    <row r="6170" spans="1:2">
      <c r="A6170" s="1">
        <v>3.5633175411</v>
      </c>
      <c r="B6170">
        <v>3.1417089237</v>
      </c>
    </row>
    <row r="6171" spans="1:2">
      <c r="A6171" s="1">
        <v>1.7877696314</v>
      </c>
      <c r="B6171">
        <v>4.6419348030999998</v>
      </c>
    </row>
    <row r="6172" spans="1:2">
      <c r="A6172" s="1">
        <v>1.9118319965999999</v>
      </c>
      <c r="B6172">
        <v>-9.3780562669999998</v>
      </c>
    </row>
    <row r="6173" spans="1:2">
      <c r="A6173" s="1">
        <v>2.4634372451000002</v>
      </c>
      <c r="B6173">
        <v>-11.302089538600001</v>
      </c>
    </row>
    <row r="6174" spans="1:2">
      <c r="A6174" s="1">
        <v>4.0852177948000001</v>
      </c>
      <c r="B6174">
        <v>2.8587925271999999</v>
      </c>
    </row>
    <row r="6175" spans="1:2">
      <c r="A6175" s="1">
        <v>2.9532147819999999</v>
      </c>
      <c r="B6175">
        <v>2.6614654172000001</v>
      </c>
    </row>
    <row r="6176" spans="1:2">
      <c r="A6176" s="1">
        <v>3.8428233029999999</v>
      </c>
      <c r="B6176">
        <v>-9.4532182159999998</v>
      </c>
    </row>
    <row r="6177" spans="1:2">
      <c r="A6177" s="1">
        <v>2.4037893707000002</v>
      </c>
      <c r="B6177">
        <v>-10.726002361999999</v>
      </c>
    </row>
    <row r="6178" spans="1:2">
      <c r="A6178" s="1">
        <f>-10.9195612463</f>
        <v>-10.919561246300001</v>
      </c>
      <c r="B6178">
        <v>-5.3750626061000002</v>
      </c>
    </row>
    <row r="6179" spans="1:2">
      <c r="A6179" s="1">
        <f>-9.5612494186</f>
        <v>-9.5612494185999992</v>
      </c>
      <c r="B6179">
        <v>-5.2812165735000001</v>
      </c>
    </row>
    <row r="6180" spans="1:2">
      <c r="A6180" s="1">
        <f>-11.0816094188</f>
        <v>-11.081609418799999</v>
      </c>
      <c r="B6180">
        <v>-6.5278450695999997</v>
      </c>
    </row>
    <row r="6181" spans="1:2">
      <c r="A6181" s="1">
        <v>2.2915761076000001</v>
      </c>
      <c r="B6181">
        <v>-9.7821401321000003</v>
      </c>
    </row>
    <row r="6182" spans="1:2">
      <c r="A6182" s="1">
        <f>-11.870078744</f>
        <v>-11.870078744000001</v>
      </c>
      <c r="B6182">
        <v>-7.1281475034000001</v>
      </c>
    </row>
    <row r="6183" spans="1:2">
      <c r="A6183" s="1">
        <v>2.1865202890000002</v>
      </c>
      <c r="B6183">
        <v>-9.4813345830000006</v>
      </c>
    </row>
    <row r="6184" spans="1:2">
      <c r="A6184" s="1">
        <f>-12.6652492998</f>
        <v>-12.665249299799999</v>
      </c>
      <c r="B6184">
        <v>-1.9656698115</v>
      </c>
    </row>
    <row r="6185" spans="1:2">
      <c r="A6185" s="1">
        <f>-11.1837180477</f>
        <v>-11.183718047699999</v>
      </c>
      <c r="B6185">
        <v>-4.5073965319999996</v>
      </c>
    </row>
    <row r="6186" spans="1:2">
      <c r="A6186" s="1">
        <v>2.4044378949</v>
      </c>
      <c r="B6186">
        <v>3.3410869225000002</v>
      </c>
    </row>
    <row r="6187" spans="1:2">
      <c r="A6187" s="1">
        <f>-10.830951452</f>
        <v>-10.830951452000001</v>
      </c>
      <c r="B6187">
        <v>-4.5141238123000003</v>
      </c>
    </row>
    <row r="6188" spans="1:2">
      <c r="A6188" s="1">
        <v>3.8987027889000001</v>
      </c>
      <c r="B6188">
        <v>1.2948215908</v>
      </c>
    </row>
    <row r="6189" spans="1:2">
      <c r="A6189" s="1">
        <v>1.7582560013999999</v>
      </c>
      <c r="B6189">
        <v>-8.0615338172000008</v>
      </c>
    </row>
    <row r="6190" spans="1:2">
      <c r="A6190" s="1">
        <v>2.6930409566</v>
      </c>
      <c r="B6190">
        <v>-10.433932646400001</v>
      </c>
    </row>
    <row r="6191" spans="1:2">
      <c r="A6191" s="1">
        <v>3.8460813965999998</v>
      </c>
      <c r="B6191">
        <v>4.0870088537000004</v>
      </c>
    </row>
    <row r="6192" spans="1:2">
      <c r="A6192" s="1">
        <v>1.6529110258999999</v>
      </c>
      <c r="B6192">
        <v>-9.5178465214999992</v>
      </c>
    </row>
    <row r="6193" spans="1:2">
      <c r="A6193" s="1">
        <v>2.2436641467</v>
      </c>
      <c r="B6193">
        <v>4.4154683606000003</v>
      </c>
    </row>
    <row r="6194" spans="1:2">
      <c r="A6194" s="1">
        <v>0.59891174869999997</v>
      </c>
      <c r="B6194">
        <v>-10.671200218899999</v>
      </c>
    </row>
    <row r="6195" spans="1:2">
      <c r="A6195" s="1">
        <f>-10.1184812941</f>
        <v>-10.1184812941</v>
      </c>
      <c r="B6195">
        <v>-8.3030384407</v>
      </c>
    </row>
    <row r="6196" spans="1:2">
      <c r="A6196" s="1">
        <f>-11.9825081976</f>
        <v>-11.9825081976</v>
      </c>
      <c r="B6196">
        <v>-4.5261649877999997</v>
      </c>
    </row>
    <row r="6197" spans="1:2">
      <c r="A6197" s="1">
        <v>3.36003659</v>
      </c>
      <c r="B6197">
        <v>2.0709960966000001</v>
      </c>
    </row>
    <row r="6198" spans="1:2">
      <c r="A6198" s="1">
        <v>1.6878574587999999</v>
      </c>
      <c r="B6198">
        <v>-9.1665140048999998</v>
      </c>
    </row>
    <row r="6199" spans="1:2">
      <c r="A6199" s="1">
        <f>-10.2540706024</f>
        <v>-10.254070602400001</v>
      </c>
      <c r="B6199">
        <v>-6.3877716927000003</v>
      </c>
    </row>
    <row r="6200" spans="1:2">
      <c r="A6200" s="1">
        <v>2.2277922165000001</v>
      </c>
      <c r="B6200">
        <v>-9.9505631639000001</v>
      </c>
    </row>
    <row r="6201" spans="1:2">
      <c r="A6201" s="1">
        <f>-9.5732517791</f>
        <v>-9.5732517790999996</v>
      </c>
      <c r="B6201">
        <v>-6.1649988242999996</v>
      </c>
    </row>
    <row r="6202" spans="1:2">
      <c r="A6202" s="1">
        <v>1.3446216788000001</v>
      </c>
      <c r="B6202">
        <v>-9.1552105613000005</v>
      </c>
    </row>
    <row r="6203" spans="1:2">
      <c r="A6203" s="1">
        <v>2.9920153029000001</v>
      </c>
      <c r="B6203">
        <v>-10.794948166999999</v>
      </c>
    </row>
    <row r="6204" spans="1:2">
      <c r="A6204" s="1">
        <v>2.8140601647999999</v>
      </c>
      <c r="B6204">
        <v>3.4913156997999999</v>
      </c>
    </row>
    <row r="6205" spans="1:2">
      <c r="A6205" s="1">
        <v>2.4147875805000001</v>
      </c>
      <c r="B6205">
        <v>3.2085930733999999</v>
      </c>
    </row>
    <row r="6206" spans="1:2">
      <c r="A6206" s="1">
        <f>-11.8441117267</f>
        <v>-11.8441117267</v>
      </c>
      <c r="B6206">
        <v>-3.8352174220999999</v>
      </c>
    </row>
    <row r="6207" spans="1:2">
      <c r="A6207" s="1">
        <v>3.3789235012000001</v>
      </c>
      <c r="B6207">
        <v>5.2456009923</v>
      </c>
    </row>
    <row r="6208" spans="1:2">
      <c r="A6208" s="1">
        <v>4.7974174437999997</v>
      </c>
      <c r="B6208">
        <v>-10.662762409700001</v>
      </c>
    </row>
    <row r="6209" spans="1:2">
      <c r="A6209" s="1">
        <v>2.1819812955</v>
      </c>
      <c r="B6209">
        <v>-8.9797588039999994</v>
      </c>
    </row>
    <row r="6210" spans="1:2">
      <c r="A6210" s="1">
        <v>3.6334602622999999</v>
      </c>
      <c r="B6210">
        <v>4.1100502894000002</v>
      </c>
    </row>
    <row r="6211" spans="1:2">
      <c r="A6211" s="1">
        <f>-10.520748386</f>
        <v>-10.520748385999999</v>
      </c>
      <c r="B6211">
        <v>-3.8329188858999999</v>
      </c>
    </row>
    <row r="6212" spans="1:2">
      <c r="A6212" s="1">
        <v>1.9617163516</v>
      </c>
      <c r="B6212">
        <v>-9.2096256907999994</v>
      </c>
    </row>
    <row r="6213" spans="1:2">
      <c r="A6213" s="1">
        <v>4.5105463990999999</v>
      </c>
      <c r="B6213">
        <v>3.7693796077999999</v>
      </c>
    </row>
    <row r="6214" spans="1:2">
      <c r="A6214" s="1">
        <v>1.9183664708999999</v>
      </c>
      <c r="B6214">
        <v>-8.5192961634</v>
      </c>
    </row>
    <row r="6215" spans="1:2">
      <c r="A6215" s="1">
        <f>-9.459153073</f>
        <v>-9.4591530729999995</v>
      </c>
      <c r="B6215">
        <v>-6.3614601783999998</v>
      </c>
    </row>
    <row r="6216" spans="1:2">
      <c r="A6216" s="1">
        <v>4.0291027580999996</v>
      </c>
      <c r="B6216">
        <v>2.5170084669000001</v>
      </c>
    </row>
    <row r="6217" spans="1:2">
      <c r="A6217" s="1">
        <v>3.0247907185999998</v>
      </c>
      <c r="B6217">
        <v>-8.7729103656999996</v>
      </c>
    </row>
    <row r="6218" spans="1:2">
      <c r="A6218" s="1">
        <v>1.9581738054</v>
      </c>
      <c r="B6218">
        <v>-10.1486890514</v>
      </c>
    </row>
    <row r="6219" spans="1:2">
      <c r="A6219" s="1">
        <v>2.4357734642</v>
      </c>
      <c r="B6219">
        <v>-8.7759859637000002</v>
      </c>
    </row>
    <row r="6220" spans="1:2">
      <c r="A6220" s="1">
        <v>2.7115107228999999</v>
      </c>
      <c r="B6220">
        <v>-9.4957588420000008</v>
      </c>
    </row>
    <row r="6221" spans="1:2">
      <c r="A6221" s="1">
        <v>2.6604595351000002</v>
      </c>
      <c r="B6221">
        <v>-9.0761106237</v>
      </c>
    </row>
    <row r="6222" spans="1:2">
      <c r="A6222" s="1">
        <f>-10.8279578446</f>
        <v>-10.8279578446</v>
      </c>
      <c r="B6222">
        <v>-4.4753263424999998</v>
      </c>
    </row>
    <row r="6223" spans="1:2">
      <c r="A6223" s="1">
        <v>1.8141172119</v>
      </c>
      <c r="B6223">
        <v>-10.6128379992</v>
      </c>
    </row>
    <row r="6224" spans="1:2">
      <c r="A6224" s="1">
        <v>4.9034483105</v>
      </c>
      <c r="B6224">
        <v>2.4660920203000001</v>
      </c>
    </row>
    <row r="6225" spans="1:2">
      <c r="A6225" s="1">
        <f>-9.5542686903</f>
        <v>-9.5542686903000007</v>
      </c>
      <c r="B6225">
        <v>-6.1132444427000001</v>
      </c>
    </row>
    <row r="6226" spans="1:2">
      <c r="A6226" s="1">
        <v>4.8728007311999999</v>
      </c>
      <c r="B6226">
        <v>4.4361020296999998</v>
      </c>
    </row>
    <row r="6227" spans="1:2">
      <c r="A6227" s="1">
        <f>-10.0050178288</f>
        <v>-10.0050178288</v>
      </c>
      <c r="B6227">
        <v>-5.2503463474999998</v>
      </c>
    </row>
    <row r="6228" spans="1:2">
      <c r="A6228" s="1">
        <v>2.6590263187000001</v>
      </c>
      <c r="B6228">
        <v>3.9702095635000001</v>
      </c>
    </row>
    <row r="6229" spans="1:2">
      <c r="A6229" s="1">
        <f>-10.2342340566</f>
        <v>-10.2342340566</v>
      </c>
      <c r="B6229">
        <v>-5.0021220911000004</v>
      </c>
    </row>
    <row r="6230" spans="1:2">
      <c r="A6230" s="1">
        <f>-11.2891773978</f>
        <v>-11.2891773978</v>
      </c>
      <c r="B6230">
        <v>-4.8874524589000004</v>
      </c>
    </row>
    <row r="6231" spans="1:2">
      <c r="A6231" s="1">
        <f>-10.8916377424</f>
        <v>-10.8916377424</v>
      </c>
      <c r="B6231">
        <v>-5.6938785858000003</v>
      </c>
    </row>
    <row r="6232" spans="1:2">
      <c r="A6232" s="1">
        <v>1.8959269843</v>
      </c>
      <c r="B6232">
        <v>3.4237888373000001</v>
      </c>
    </row>
    <row r="6233" spans="1:2">
      <c r="A6233" s="1">
        <v>2.2689336863</v>
      </c>
      <c r="B6233">
        <v>-8.1288388692000009</v>
      </c>
    </row>
    <row r="6234" spans="1:2">
      <c r="A6234" s="1">
        <v>3.5163561696999999</v>
      </c>
      <c r="B6234">
        <v>-10.684278970399999</v>
      </c>
    </row>
    <row r="6235" spans="1:2">
      <c r="A6235" s="1">
        <f>-9.5390489256</f>
        <v>-9.5390489255999995</v>
      </c>
      <c r="B6235">
        <v>-5.3421228764000004</v>
      </c>
    </row>
    <row r="6236" spans="1:2">
      <c r="A6236" s="1">
        <v>4.4438560613</v>
      </c>
      <c r="B6236">
        <v>4.1319684941999997</v>
      </c>
    </row>
    <row r="6237" spans="1:2">
      <c r="A6237" s="1">
        <f>-13.466737099</f>
        <v>-13.466737098999999</v>
      </c>
      <c r="B6237">
        <v>-4.1724837601999996</v>
      </c>
    </row>
    <row r="6238" spans="1:2">
      <c r="A6238" s="1">
        <f>-12.4579645944</f>
        <v>-12.4579645944</v>
      </c>
      <c r="B6238">
        <v>-6.156843598</v>
      </c>
    </row>
    <row r="6239" spans="1:2">
      <c r="A6239" s="1">
        <f>-10.6119333321</f>
        <v>-10.6119333321</v>
      </c>
      <c r="B6239">
        <v>-4.9177089473000004</v>
      </c>
    </row>
    <row r="6240" spans="1:2">
      <c r="A6240" s="1">
        <v>3.3841013429000002</v>
      </c>
      <c r="B6240">
        <v>4.3743549702999998</v>
      </c>
    </row>
    <row r="6241" spans="1:2">
      <c r="A6241" s="1">
        <v>4.4709352292000002</v>
      </c>
      <c r="B6241">
        <v>2.5967815430000001</v>
      </c>
    </row>
    <row r="6242" spans="1:2">
      <c r="A6242" s="1">
        <v>3.0431690022</v>
      </c>
      <c r="B6242">
        <v>-8.1880504309000006</v>
      </c>
    </row>
    <row r="6243" spans="1:2">
      <c r="A6243" s="1">
        <v>1.5499713416000001</v>
      </c>
      <c r="B6243">
        <v>-10.278649726199999</v>
      </c>
    </row>
    <row r="6244" spans="1:2">
      <c r="A6244" s="1">
        <f>-9.4853947756</f>
        <v>-9.4853947755999997</v>
      </c>
      <c r="B6244">
        <v>-3.3905917636999998</v>
      </c>
    </row>
    <row r="6245" spans="1:2">
      <c r="A6245" s="1">
        <v>2.5343058261000002</v>
      </c>
      <c r="B6245">
        <v>1.8574464972</v>
      </c>
    </row>
    <row r="6246" spans="1:2">
      <c r="A6246" s="1">
        <v>2.4598874604000001</v>
      </c>
      <c r="B6246">
        <v>-8.6420635018999992</v>
      </c>
    </row>
    <row r="6247" spans="1:2">
      <c r="A6247" s="1">
        <v>4.0683995917000004</v>
      </c>
      <c r="B6247">
        <v>-9.3401542070999994</v>
      </c>
    </row>
    <row r="6248" spans="1:2">
      <c r="A6248" s="1">
        <v>4.8333339905999999</v>
      </c>
      <c r="B6248">
        <v>2.46182415</v>
      </c>
    </row>
    <row r="6249" spans="1:2">
      <c r="A6249" s="1">
        <v>1.767619308</v>
      </c>
      <c r="B6249">
        <v>3.5956096902999999</v>
      </c>
    </row>
    <row r="6250" spans="1:2">
      <c r="A6250" s="1">
        <f>-8.5637557778</f>
        <v>-8.5637557778000009</v>
      </c>
      <c r="B6250">
        <v>-6.0149699453999999</v>
      </c>
    </row>
    <row r="6251" spans="1:2">
      <c r="A6251" s="1">
        <v>3.4946315579</v>
      </c>
      <c r="B6251">
        <v>3.9361331429000002</v>
      </c>
    </row>
    <row r="6252" spans="1:2">
      <c r="A6252" s="1">
        <f>-9.6115920931</f>
        <v>-9.6115920931000005</v>
      </c>
      <c r="B6252">
        <v>-5.3751187482000002</v>
      </c>
    </row>
    <row r="6253" spans="1:2">
      <c r="A6253" s="1">
        <f>-10.8213608783</f>
        <v>-10.8213608783</v>
      </c>
      <c r="B6253">
        <v>-5.9477855629</v>
      </c>
    </row>
    <row r="6254" spans="1:2">
      <c r="A6254" s="1">
        <f>-9.6843715743</f>
        <v>-9.6843715743000001</v>
      </c>
      <c r="B6254">
        <v>-5.9443647372999999</v>
      </c>
    </row>
    <row r="6255" spans="1:2">
      <c r="A6255" s="1">
        <v>3.0305013455999998</v>
      </c>
      <c r="B6255">
        <v>2.3413866040000002</v>
      </c>
    </row>
    <row r="6256" spans="1:2">
      <c r="A6256" s="1">
        <f>-11.5734897044</f>
        <v>-11.5734897044</v>
      </c>
      <c r="B6256">
        <v>-4.3959091984000001</v>
      </c>
    </row>
    <row r="6257" spans="1:2">
      <c r="A6257" s="1">
        <f>-8.743480424</f>
        <v>-8.7434804239999995</v>
      </c>
      <c r="B6257">
        <v>-4.3671979081999996</v>
      </c>
    </row>
    <row r="6258" spans="1:2">
      <c r="A6258" s="1">
        <f>-10.5526576247</f>
        <v>-10.5526576247</v>
      </c>
      <c r="B6258">
        <v>-6.8567462652</v>
      </c>
    </row>
    <row r="6259" spans="1:2">
      <c r="A6259" s="1">
        <v>2.7201396537</v>
      </c>
      <c r="B6259">
        <v>3.9181916375000001</v>
      </c>
    </row>
    <row r="6260" spans="1:2">
      <c r="A6260" s="1">
        <f>-10.817935063</f>
        <v>-10.817935063</v>
      </c>
      <c r="B6260">
        <v>-4.5354009488999996</v>
      </c>
    </row>
    <row r="6261" spans="1:2">
      <c r="A6261" s="1">
        <v>4.0141624312999999</v>
      </c>
      <c r="B6261">
        <v>0.60230136280000002</v>
      </c>
    </row>
    <row r="6262" spans="1:2">
      <c r="A6262" s="1">
        <f>-8.2013661435</f>
        <v>-8.2013661434999996</v>
      </c>
      <c r="B6262">
        <v>-3.2235469842</v>
      </c>
    </row>
    <row r="6263" spans="1:2">
      <c r="A6263" s="1">
        <v>3.1595690232</v>
      </c>
      <c r="B6263">
        <v>-8.3381456794000002</v>
      </c>
    </row>
    <row r="6264" spans="1:2">
      <c r="A6264" s="1">
        <f>-10.3983464045</f>
        <v>-10.3983464045</v>
      </c>
      <c r="B6264">
        <v>-5.2655339076000001</v>
      </c>
    </row>
    <row r="6265" spans="1:2">
      <c r="A6265" s="1">
        <f>-10.9392431954</f>
        <v>-10.9392431954</v>
      </c>
      <c r="B6265">
        <v>-6.4373779192000002</v>
      </c>
    </row>
    <row r="6266" spans="1:2">
      <c r="A6266" s="1">
        <v>2.4478948917999999</v>
      </c>
      <c r="B6266">
        <v>-8.9102871020999999</v>
      </c>
    </row>
    <row r="6267" spans="1:2">
      <c r="A6267" s="1">
        <v>2.9132439726000001</v>
      </c>
      <c r="B6267">
        <v>-8.6630380793999997</v>
      </c>
    </row>
    <row r="6268" spans="1:2">
      <c r="A6268" s="1">
        <f>-11.4589293759</f>
        <v>-11.4589293759</v>
      </c>
      <c r="B6268">
        <v>-5.5419614654</v>
      </c>
    </row>
    <row r="6269" spans="1:2">
      <c r="A6269" s="1">
        <v>1.4911197047</v>
      </c>
      <c r="B6269">
        <v>-9.1876621435000008</v>
      </c>
    </row>
    <row r="6270" spans="1:2">
      <c r="A6270" s="1">
        <v>4.2680434158000002</v>
      </c>
      <c r="B6270">
        <v>1.4802898323</v>
      </c>
    </row>
    <row r="6271" spans="1:2">
      <c r="A6271" s="1">
        <v>3.0347408364000001</v>
      </c>
      <c r="B6271">
        <v>3.7688448866000002</v>
      </c>
    </row>
    <row r="6272" spans="1:2">
      <c r="A6272" s="1">
        <v>4.4479335360999999</v>
      </c>
      <c r="B6272">
        <v>2.3606731822999998</v>
      </c>
    </row>
    <row r="6273" spans="1:2">
      <c r="A6273" s="1">
        <f>-12.4149709626</f>
        <v>-12.4149709626</v>
      </c>
      <c r="B6273">
        <v>-5.8978463437000004</v>
      </c>
    </row>
    <row r="6274" spans="1:2">
      <c r="A6274" s="1">
        <v>2.8682909876</v>
      </c>
      <c r="B6274">
        <v>-8.8455594670999993</v>
      </c>
    </row>
    <row r="6275" spans="1:2">
      <c r="A6275" s="1">
        <v>3.6987311554</v>
      </c>
      <c r="B6275">
        <v>3.1046556755000001</v>
      </c>
    </row>
    <row r="6276" spans="1:2">
      <c r="A6276" s="1">
        <v>1.7153913559</v>
      </c>
      <c r="B6276">
        <v>-9.3587723129999993</v>
      </c>
    </row>
    <row r="6277" spans="1:2">
      <c r="A6277" s="1">
        <f>-8.2965534943</f>
        <v>-8.2965534942999994</v>
      </c>
      <c r="B6277">
        <v>-5.7146499855000004</v>
      </c>
    </row>
    <row r="6278" spans="1:2">
      <c r="A6278" s="1">
        <v>2.0965386884999999</v>
      </c>
      <c r="B6278">
        <v>-8.6387665688999995</v>
      </c>
    </row>
    <row r="6279" spans="1:2">
      <c r="A6279" s="1">
        <f>-11.046650374</f>
        <v>-11.046650374</v>
      </c>
      <c r="B6279">
        <v>-7.5625588751999997</v>
      </c>
    </row>
    <row r="6280" spans="1:2">
      <c r="A6280" s="1">
        <v>3.1835393108000001</v>
      </c>
      <c r="B6280">
        <v>3.5598784427000001</v>
      </c>
    </row>
    <row r="6281" spans="1:2">
      <c r="A6281" s="1">
        <v>3.7634391873999999</v>
      </c>
      <c r="B6281">
        <v>3.3008180467999999</v>
      </c>
    </row>
    <row r="6282" spans="1:2">
      <c r="A6282" s="1">
        <f>-11.0819646457</f>
        <v>-11.081964645699999</v>
      </c>
      <c r="B6282">
        <v>-7.8072685590999997</v>
      </c>
    </row>
    <row r="6283" spans="1:2">
      <c r="A6283" s="1">
        <f>-9.6841061433</f>
        <v>-9.6841061432999993</v>
      </c>
      <c r="B6283">
        <v>-4.2509719754999997</v>
      </c>
    </row>
    <row r="6284" spans="1:2">
      <c r="A6284" s="1">
        <v>3.9366844221999999</v>
      </c>
      <c r="B6284">
        <v>3.6608991250999998</v>
      </c>
    </row>
    <row r="6285" spans="1:2">
      <c r="A6285" s="1">
        <v>1.1126878911</v>
      </c>
      <c r="B6285">
        <v>-9.6054225143000007</v>
      </c>
    </row>
    <row r="6286" spans="1:2">
      <c r="A6286" s="1">
        <f>-11.1768569668</f>
        <v>-11.176856966800001</v>
      </c>
      <c r="B6286">
        <v>-5.0469736395</v>
      </c>
    </row>
    <row r="6287" spans="1:2">
      <c r="A6287" s="1">
        <v>3.8949548703999999</v>
      </c>
      <c r="B6287">
        <v>3.2583335018000001</v>
      </c>
    </row>
    <row r="6288" spans="1:2">
      <c r="A6288" s="1">
        <v>3.6020950328999999</v>
      </c>
      <c r="B6288">
        <v>-10.6835625106</v>
      </c>
    </row>
    <row r="6289" spans="1:2">
      <c r="A6289" s="1">
        <v>4.1451750467000004</v>
      </c>
      <c r="B6289">
        <v>4.5988504168000004</v>
      </c>
    </row>
    <row r="6290" spans="1:2">
      <c r="A6290" s="1">
        <v>4.8290886526000003</v>
      </c>
      <c r="B6290">
        <v>2.2926042176000001</v>
      </c>
    </row>
    <row r="6291" spans="1:2">
      <c r="A6291" s="1">
        <v>4.8363375196999998</v>
      </c>
      <c r="B6291">
        <v>3.5064008203000001</v>
      </c>
    </row>
    <row r="6292" spans="1:2">
      <c r="A6292" s="1">
        <v>1.0206703282</v>
      </c>
      <c r="B6292">
        <v>-11.014912588</v>
      </c>
    </row>
    <row r="6293" spans="1:2">
      <c r="A6293" s="1">
        <v>3.3653958479999999</v>
      </c>
      <c r="B6293">
        <v>-9.4462566236000001</v>
      </c>
    </row>
    <row r="6294" spans="1:2">
      <c r="A6294" s="1">
        <v>0.60505604489999998</v>
      </c>
      <c r="B6294">
        <v>-10.474542111</v>
      </c>
    </row>
    <row r="6295" spans="1:2">
      <c r="A6295" s="1">
        <v>1.1735799245</v>
      </c>
      <c r="B6295">
        <v>-8.4487489937000007</v>
      </c>
    </row>
    <row r="6296" spans="1:2">
      <c r="A6296" s="1">
        <f>-11.7143008485</f>
        <v>-11.714300848500001</v>
      </c>
      <c r="B6296">
        <v>-5.3825591433</v>
      </c>
    </row>
    <row r="6297" spans="1:2">
      <c r="A6297" s="1">
        <v>2.0611611062000001</v>
      </c>
      <c r="B6297">
        <v>0.66713636489999995</v>
      </c>
    </row>
    <row r="6298" spans="1:2">
      <c r="A6298" s="1">
        <v>3.0285252421000002</v>
      </c>
      <c r="B6298">
        <v>-8.3441928583999996</v>
      </c>
    </row>
    <row r="6299" spans="1:2">
      <c r="A6299" s="1">
        <v>2.4020743431999998</v>
      </c>
      <c r="B6299">
        <v>2.0702504445000001</v>
      </c>
    </row>
    <row r="6300" spans="1:2">
      <c r="A6300" s="1">
        <v>2.6453319073000001</v>
      </c>
      <c r="B6300">
        <v>4.4130786837000002</v>
      </c>
    </row>
    <row r="6301" spans="1:2">
      <c r="A6301" s="1">
        <f>-11.7474734028</f>
        <v>-11.747473402800001</v>
      </c>
      <c r="B6301">
        <v>-5.5494062184999997</v>
      </c>
    </row>
    <row r="6302" spans="1:2">
      <c r="A6302" s="1">
        <v>1.4759262079</v>
      </c>
      <c r="B6302">
        <v>-8.7386214126000006</v>
      </c>
    </row>
    <row r="6303" spans="1:2">
      <c r="A6303" s="1">
        <v>4.2518259723999998</v>
      </c>
      <c r="B6303">
        <v>-10.198747690999999</v>
      </c>
    </row>
    <row r="6304" spans="1:2">
      <c r="A6304" s="1">
        <v>3.3925665283000002</v>
      </c>
      <c r="B6304">
        <v>3.1244347048000001</v>
      </c>
    </row>
    <row r="6305" spans="1:2">
      <c r="A6305" s="1">
        <v>4.8089543423999999</v>
      </c>
      <c r="B6305">
        <v>3.7023217268000002</v>
      </c>
    </row>
    <row r="6306" spans="1:2">
      <c r="A6306" s="1">
        <v>3.1162923466999999</v>
      </c>
      <c r="B6306">
        <v>2.6159436660000002</v>
      </c>
    </row>
    <row r="6307" spans="1:2">
      <c r="A6307" s="1">
        <v>1.7614837336</v>
      </c>
      <c r="B6307">
        <v>-9.7107581612999994</v>
      </c>
    </row>
    <row r="6308" spans="1:2">
      <c r="A6308" s="1">
        <f>-10.6654327083</f>
        <v>-10.665432708299999</v>
      </c>
      <c r="B6308">
        <v>-3.0120050677000001</v>
      </c>
    </row>
    <row r="6309" spans="1:2">
      <c r="A6309" s="1">
        <v>0.71776737359999998</v>
      </c>
      <c r="B6309">
        <v>-9.4128210480999996</v>
      </c>
    </row>
    <row r="6310" spans="1:2">
      <c r="A6310" s="1">
        <v>2.9606414468</v>
      </c>
      <c r="B6310">
        <v>3.6008982187999998</v>
      </c>
    </row>
    <row r="6311" spans="1:2">
      <c r="A6311" s="1">
        <v>3.7676357598000001</v>
      </c>
      <c r="B6311">
        <v>1.6387556288</v>
      </c>
    </row>
    <row r="6312" spans="1:2">
      <c r="A6312" s="1">
        <v>3.0260827298000001</v>
      </c>
      <c r="B6312">
        <v>-11.301742346699999</v>
      </c>
    </row>
    <row r="6313" spans="1:2">
      <c r="A6313" s="1">
        <f>-10.9135608617</f>
        <v>-10.913560861700001</v>
      </c>
      <c r="B6313">
        <v>-5.6506536522999999</v>
      </c>
    </row>
    <row r="6314" spans="1:2">
      <c r="A6314" s="1">
        <v>2.6003555845999999</v>
      </c>
      <c r="B6314">
        <v>3.8946609620000001</v>
      </c>
    </row>
    <row r="6315" spans="1:2">
      <c r="A6315" s="1">
        <v>0.59682025250000004</v>
      </c>
      <c r="B6315">
        <v>2.9625321344</v>
      </c>
    </row>
    <row r="6316" spans="1:2">
      <c r="A6316" s="1">
        <v>3.6107447006000002</v>
      </c>
      <c r="B6316">
        <v>-10.0121597279</v>
      </c>
    </row>
    <row r="6317" spans="1:2">
      <c r="A6317" s="1">
        <f>-11.7608770453</f>
        <v>-11.760877045300001</v>
      </c>
      <c r="B6317">
        <v>-4.0474019323999997</v>
      </c>
    </row>
    <row r="6318" spans="1:2">
      <c r="A6318" s="1">
        <v>3.2125398443000002</v>
      </c>
      <c r="B6318">
        <v>-10.9971678498</v>
      </c>
    </row>
    <row r="6319" spans="1:2">
      <c r="A6319" s="1">
        <f>-11.43581098</f>
        <v>-11.435810979999999</v>
      </c>
      <c r="B6319">
        <v>-5.2885651331999997</v>
      </c>
    </row>
    <row r="6320" spans="1:2">
      <c r="A6320" s="1">
        <v>0.86366340699999999</v>
      </c>
      <c r="B6320">
        <v>-9.4622800944000005</v>
      </c>
    </row>
    <row r="6321" spans="1:2">
      <c r="A6321" s="1">
        <v>0.8426665512</v>
      </c>
      <c r="B6321">
        <v>-9.7535737337999997</v>
      </c>
    </row>
    <row r="6322" spans="1:2">
      <c r="A6322" s="1">
        <v>2.9879684959000001</v>
      </c>
      <c r="B6322">
        <v>-9.2735052080999996</v>
      </c>
    </row>
    <row r="6323" spans="1:2">
      <c r="A6323" s="1">
        <v>3.3567207371999999</v>
      </c>
      <c r="B6323">
        <v>3.5202679108999999</v>
      </c>
    </row>
    <row r="6324" spans="1:2">
      <c r="A6324" s="1">
        <f>-10.1848615398</f>
        <v>-10.1848615398</v>
      </c>
      <c r="B6324">
        <v>-5.1826108701000004</v>
      </c>
    </row>
    <row r="6325" spans="1:2">
      <c r="A6325" s="1">
        <f>-10.3283603824</f>
        <v>-10.3283603824</v>
      </c>
      <c r="B6325">
        <v>-5.2950211608000002</v>
      </c>
    </row>
    <row r="6326" spans="1:2">
      <c r="A6326" s="1">
        <v>2.8593945792</v>
      </c>
      <c r="B6326">
        <v>-11.630806503200001</v>
      </c>
    </row>
    <row r="6327" spans="1:2">
      <c r="A6327" s="1">
        <f>-10.2587547611</f>
        <v>-10.258754761100001</v>
      </c>
      <c r="B6327">
        <v>-5.220666628</v>
      </c>
    </row>
    <row r="6328" spans="1:2">
      <c r="A6328" s="1">
        <v>2.4494783030999998</v>
      </c>
      <c r="B6328">
        <v>-8.9889151990999991</v>
      </c>
    </row>
    <row r="6329" spans="1:2">
      <c r="A6329" s="1">
        <f>-11.7146204665</f>
        <v>-11.7146204665</v>
      </c>
      <c r="B6329">
        <v>-3.1204589217000001</v>
      </c>
    </row>
    <row r="6330" spans="1:2">
      <c r="A6330" s="1">
        <v>2.7389237089999998</v>
      </c>
      <c r="B6330">
        <v>2.4974862944999998</v>
      </c>
    </row>
    <row r="6331" spans="1:2">
      <c r="A6331" s="1">
        <v>2.7544953182</v>
      </c>
      <c r="B6331">
        <v>4.0844396334999997</v>
      </c>
    </row>
    <row r="6332" spans="1:2">
      <c r="A6332" s="1">
        <v>3.4974578908999998</v>
      </c>
      <c r="B6332">
        <v>-11.127658868099999</v>
      </c>
    </row>
    <row r="6333" spans="1:2">
      <c r="A6333" s="1">
        <f>-9.857654035</f>
        <v>-9.8576540349999995</v>
      </c>
      <c r="B6333">
        <v>-5.7204882548000002</v>
      </c>
    </row>
    <row r="6334" spans="1:2">
      <c r="A6334" s="1">
        <v>2.3007942361999998</v>
      </c>
      <c r="B6334">
        <v>-7.8042565383999998</v>
      </c>
    </row>
    <row r="6335" spans="1:2">
      <c r="A6335" s="1">
        <v>1.0297199628</v>
      </c>
      <c r="B6335">
        <v>-8.0413019454000008</v>
      </c>
    </row>
    <row r="6336" spans="1:2">
      <c r="A6336" s="1">
        <f>-10.8096279103</f>
        <v>-10.8096279103</v>
      </c>
      <c r="B6336">
        <v>-5.0223944591</v>
      </c>
    </row>
    <row r="6337" spans="1:2">
      <c r="A6337" s="1">
        <v>2.8307506490000001</v>
      </c>
      <c r="B6337">
        <v>2.9106284202000001</v>
      </c>
    </row>
    <row r="6338" spans="1:2">
      <c r="A6338" s="1">
        <v>3.4734293399</v>
      </c>
      <c r="B6338">
        <v>3.8350864116999999</v>
      </c>
    </row>
    <row r="6339" spans="1:2">
      <c r="A6339" s="1">
        <v>2.5147749358999998</v>
      </c>
      <c r="B6339">
        <v>2.4463997234999999</v>
      </c>
    </row>
    <row r="6340" spans="1:2">
      <c r="A6340" s="1">
        <f>-10.3933389495</f>
        <v>-10.3933389495</v>
      </c>
      <c r="B6340">
        <v>-5.7103361750000001</v>
      </c>
    </row>
    <row r="6341" spans="1:2">
      <c r="A6341" s="1">
        <v>4.8123505272999996</v>
      </c>
      <c r="B6341">
        <v>4.5595721229999997</v>
      </c>
    </row>
    <row r="6342" spans="1:2">
      <c r="A6342" s="1">
        <v>4.3444190700999998</v>
      </c>
      <c r="B6342">
        <v>3.5297618357</v>
      </c>
    </row>
    <row r="6343" spans="1:2">
      <c r="A6343" s="1">
        <v>2.1949627207</v>
      </c>
      <c r="B6343">
        <v>-7.9151160569999996</v>
      </c>
    </row>
    <row r="6344" spans="1:2">
      <c r="A6344" s="1">
        <v>2.6146351849</v>
      </c>
      <c r="B6344">
        <v>-8.1403062217999995</v>
      </c>
    </row>
    <row r="6345" spans="1:2">
      <c r="A6345" s="1">
        <v>3.5525830553</v>
      </c>
      <c r="B6345">
        <v>3.8796820608</v>
      </c>
    </row>
    <row r="6346" spans="1:2">
      <c r="A6346" s="1">
        <v>2.9027604239999998</v>
      </c>
      <c r="B6346">
        <v>2.5702079146000001</v>
      </c>
    </row>
    <row r="6347" spans="1:2">
      <c r="A6347" s="1">
        <f>-9.844171343</f>
        <v>-9.8441713429999993</v>
      </c>
      <c r="B6347">
        <v>-5.0267575043999999</v>
      </c>
    </row>
    <row r="6348" spans="1:2">
      <c r="A6348" s="1">
        <v>2.3202379721000002</v>
      </c>
      <c r="B6348">
        <v>1.1121359083</v>
      </c>
    </row>
    <row r="6349" spans="1:2">
      <c r="A6349" s="1">
        <f>-10.7249139203</f>
        <v>-10.724913920300001</v>
      </c>
      <c r="B6349">
        <v>-4.3447396577999999</v>
      </c>
    </row>
    <row r="6350" spans="1:2">
      <c r="A6350" s="1">
        <f>-10.0054565131</f>
        <v>-10.0054565131</v>
      </c>
      <c r="B6350">
        <v>-5.9792031402000001</v>
      </c>
    </row>
    <row r="6351" spans="1:2">
      <c r="A6351" s="1">
        <f>-9.433826179</f>
        <v>-9.4338261790000004</v>
      </c>
      <c r="B6351">
        <v>-4.4226043657999998</v>
      </c>
    </row>
    <row r="6352" spans="1:2">
      <c r="A6352" s="1">
        <v>3.2025827095000001</v>
      </c>
      <c r="B6352">
        <v>-9.3145809181000008</v>
      </c>
    </row>
    <row r="6353" spans="1:2">
      <c r="A6353" s="1">
        <v>2.8486941218999999</v>
      </c>
      <c r="B6353">
        <v>5.3086078552</v>
      </c>
    </row>
    <row r="6354" spans="1:2">
      <c r="A6354" s="1">
        <v>1.9563922175999999</v>
      </c>
      <c r="B6354">
        <v>-8.4555691671000002</v>
      </c>
    </row>
    <row r="6355" spans="1:2">
      <c r="A6355" s="1">
        <f>-10.6874593924</f>
        <v>-10.687459392399999</v>
      </c>
      <c r="B6355">
        <v>-5.4042835560000002</v>
      </c>
    </row>
    <row r="6356" spans="1:2">
      <c r="A6356" s="1">
        <v>3.1060081434</v>
      </c>
      <c r="B6356">
        <v>-9.1568992689000002</v>
      </c>
    </row>
    <row r="6357" spans="1:2">
      <c r="A6357" s="1">
        <v>4.6063093604000001</v>
      </c>
      <c r="B6357">
        <v>4.3317477580999997</v>
      </c>
    </row>
    <row r="6358" spans="1:2">
      <c r="A6358" s="1">
        <v>3.2241365813999998</v>
      </c>
      <c r="B6358">
        <v>2.0869880029000001</v>
      </c>
    </row>
    <row r="6359" spans="1:2">
      <c r="A6359" s="1">
        <v>2.6052286323999998</v>
      </c>
      <c r="B6359">
        <v>-9.0145970501000008</v>
      </c>
    </row>
    <row r="6360" spans="1:2">
      <c r="A6360" s="1">
        <f>-9.4535702706</f>
        <v>-9.4535702706000002</v>
      </c>
      <c r="B6360">
        <v>-6.7332657122999997</v>
      </c>
    </row>
    <row r="6361" spans="1:2">
      <c r="A6361" s="1">
        <v>2.3545191689</v>
      </c>
      <c r="B6361">
        <v>-7.6068183806</v>
      </c>
    </row>
    <row r="6362" spans="1:2">
      <c r="A6362" s="1">
        <v>4.4379589062999996</v>
      </c>
      <c r="B6362">
        <v>2.7286234886999998</v>
      </c>
    </row>
    <row r="6363" spans="1:2">
      <c r="A6363" s="1">
        <f>-10.9163090562</f>
        <v>-10.916309056199999</v>
      </c>
      <c r="B6363">
        <v>-4.1839379408999999</v>
      </c>
    </row>
    <row r="6364" spans="1:2">
      <c r="A6364" s="1">
        <v>1.8502018726</v>
      </c>
      <c r="B6364">
        <v>-9.8355766423999995</v>
      </c>
    </row>
    <row r="6365" spans="1:2">
      <c r="A6365" s="1">
        <v>2.0962595274</v>
      </c>
      <c r="B6365">
        <v>-8.1344259193999999</v>
      </c>
    </row>
    <row r="6366" spans="1:2">
      <c r="A6366" s="1">
        <v>2.7121760934000001</v>
      </c>
      <c r="B6366">
        <v>3.0910899878000002</v>
      </c>
    </row>
    <row r="6367" spans="1:2">
      <c r="A6367" s="1">
        <v>4.4352854836000004</v>
      </c>
      <c r="B6367">
        <v>2.9351851933000002</v>
      </c>
    </row>
    <row r="6368" spans="1:2">
      <c r="A6368" s="1">
        <v>3.2706147521000002</v>
      </c>
      <c r="B6368">
        <v>3.2008105198000001</v>
      </c>
    </row>
    <row r="6369" spans="1:2">
      <c r="A6369" s="1">
        <f>-11.9003141184</f>
        <v>-11.900314118400001</v>
      </c>
      <c r="B6369">
        <v>-4.8407672356000004</v>
      </c>
    </row>
    <row r="6370" spans="1:2">
      <c r="A6370" s="1">
        <v>2.4178142615999998</v>
      </c>
      <c r="B6370">
        <v>4.0570638982</v>
      </c>
    </row>
    <row r="6371" spans="1:2">
      <c r="A6371" s="1">
        <v>3.4128919045999999</v>
      </c>
      <c r="B6371">
        <v>5.8790507138999999</v>
      </c>
    </row>
    <row r="6372" spans="1:2">
      <c r="A6372" s="1">
        <f>-10.5914965636</f>
        <v>-10.5914965636</v>
      </c>
      <c r="B6372">
        <v>-5.4834714281999997</v>
      </c>
    </row>
    <row r="6373" spans="1:2">
      <c r="A6373" s="1">
        <f>-9.4180743857</f>
        <v>-9.4180743857000007</v>
      </c>
      <c r="B6373">
        <v>-5.0603299552000003</v>
      </c>
    </row>
    <row r="6374" spans="1:2">
      <c r="A6374" s="1">
        <f>-0.4037938174</f>
        <v>-0.40379381739999998</v>
      </c>
      <c r="B6374">
        <v>-8.3574514519999994</v>
      </c>
    </row>
    <row r="6375" spans="1:2">
      <c r="A6375" s="1">
        <v>4.5305545353000003</v>
      </c>
      <c r="B6375">
        <v>3.0459387039000001</v>
      </c>
    </row>
    <row r="6376" spans="1:2">
      <c r="A6376" s="1">
        <f>-10.3206284029</f>
        <v>-10.320628402900001</v>
      </c>
      <c r="B6376">
        <v>-5.3219198367000002</v>
      </c>
    </row>
    <row r="6377" spans="1:2">
      <c r="A6377" s="1">
        <f>-10.5242236577</f>
        <v>-10.5242236577</v>
      </c>
      <c r="B6377">
        <v>-5.8049996414000002</v>
      </c>
    </row>
    <row r="6378" spans="1:2">
      <c r="A6378" s="1">
        <v>2.6911865866000002</v>
      </c>
      <c r="B6378">
        <v>2.3103741484000002</v>
      </c>
    </row>
    <row r="6379" spans="1:2">
      <c r="A6379" s="1">
        <v>5.0341922367</v>
      </c>
      <c r="B6379">
        <v>4.8185839291999999</v>
      </c>
    </row>
    <row r="6380" spans="1:2">
      <c r="A6380" s="1">
        <v>2.0119002907999999</v>
      </c>
      <c r="B6380">
        <v>-9.0963292708000001</v>
      </c>
    </row>
    <row r="6381" spans="1:2">
      <c r="A6381" s="1">
        <v>2.9152103318</v>
      </c>
      <c r="B6381">
        <v>-10.4012343415</v>
      </c>
    </row>
    <row r="6382" spans="1:2">
      <c r="A6382" s="1">
        <f>-10.336076636</f>
        <v>-10.336076636</v>
      </c>
      <c r="B6382">
        <v>-5.5972751733999999</v>
      </c>
    </row>
    <row r="6383" spans="1:2">
      <c r="A6383" s="1">
        <f>-12.385292104</f>
        <v>-12.385292103999999</v>
      </c>
      <c r="B6383">
        <v>-5.8258523188</v>
      </c>
    </row>
    <row r="6384" spans="1:2">
      <c r="A6384" s="1">
        <v>1.5003703264999999</v>
      </c>
      <c r="B6384">
        <v>3.2264275704999998</v>
      </c>
    </row>
    <row r="6385" spans="1:2">
      <c r="A6385" s="1">
        <v>4.5168967729</v>
      </c>
      <c r="B6385">
        <v>-10.134436708000001</v>
      </c>
    </row>
    <row r="6386" spans="1:2">
      <c r="A6386" s="1">
        <v>4.4927111573999996</v>
      </c>
      <c r="B6386">
        <v>1.6924140941000001</v>
      </c>
    </row>
    <row r="6387" spans="1:2">
      <c r="A6387" s="1">
        <v>1.1641833964999999</v>
      </c>
      <c r="B6387">
        <v>-10.427705015600001</v>
      </c>
    </row>
    <row r="6388" spans="1:2">
      <c r="A6388" s="1">
        <f>-10.7139096098</f>
        <v>-10.7139096098</v>
      </c>
      <c r="B6388">
        <v>-4.3532536341999997</v>
      </c>
    </row>
    <row r="6389" spans="1:2">
      <c r="A6389" s="1">
        <f>-9.7411421304</f>
        <v>-9.7411421304000001</v>
      </c>
      <c r="B6389">
        <v>-4.1638007789999998</v>
      </c>
    </row>
    <row r="6390" spans="1:2">
      <c r="A6390" s="1">
        <f>-8.9238478796</f>
        <v>-8.9238478796000003</v>
      </c>
      <c r="B6390">
        <v>-4.1324836826000002</v>
      </c>
    </row>
    <row r="6391" spans="1:2">
      <c r="A6391" s="1">
        <v>3.1120587228000001</v>
      </c>
      <c r="B6391">
        <v>2.5332124425</v>
      </c>
    </row>
    <row r="6392" spans="1:2">
      <c r="A6392" s="1">
        <v>3.9790017658000001</v>
      </c>
      <c r="B6392">
        <v>4.1046017037000002</v>
      </c>
    </row>
    <row r="6393" spans="1:2">
      <c r="A6393" s="1">
        <v>3.459838306</v>
      </c>
      <c r="B6393">
        <v>3.4023548691999999</v>
      </c>
    </row>
    <row r="6394" spans="1:2">
      <c r="A6394" s="1">
        <v>5.0099840833</v>
      </c>
      <c r="B6394">
        <v>3.9270076521999999</v>
      </c>
    </row>
    <row r="6395" spans="1:2">
      <c r="A6395" s="1">
        <v>5.4821847394000001</v>
      </c>
      <c r="B6395">
        <v>3.5820153773999999</v>
      </c>
    </row>
    <row r="6396" spans="1:2">
      <c r="A6396" s="1">
        <f>-10.5556381981</f>
        <v>-10.5556381981</v>
      </c>
      <c r="B6396">
        <v>-6.0135586404000003</v>
      </c>
    </row>
    <row r="6397" spans="1:2">
      <c r="A6397" s="1">
        <v>4.1272507322000003</v>
      </c>
      <c r="B6397">
        <v>3.8920004420000001</v>
      </c>
    </row>
    <row r="6398" spans="1:2">
      <c r="A6398" s="1">
        <f>-10.6158063628</f>
        <v>-10.615806362800001</v>
      </c>
      <c r="B6398">
        <v>-4.9779427904000002</v>
      </c>
    </row>
    <row r="6399" spans="1:2">
      <c r="A6399" s="1">
        <v>3.8035451792999999</v>
      </c>
      <c r="B6399">
        <v>-10.294057582500001</v>
      </c>
    </row>
    <row r="6400" spans="1:2">
      <c r="A6400" s="1">
        <f>-10.6470294476</f>
        <v>-10.6470294476</v>
      </c>
      <c r="B6400">
        <v>-4.6585815828000001</v>
      </c>
    </row>
    <row r="6401" spans="1:2">
      <c r="A6401" s="1">
        <v>1.9865684378999999</v>
      </c>
      <c r="B6401">
        <v>-7.1253598762000001</v>
      </c>
    </row>
    <row r="6402" spans="1:2">
      <c r="A6402" s="1">
        <v>2.5305059396999998</v>
      </c>
      <c r="B6402">
        <v>4.1631665109</v>
      </c>
    </row>
    <row r="6403" spans="1:2">
      <c r="A6403" s="1">
        <v>2.3567671092000002</v>
      </c>
      <c r="B6403">
        <v>4.0056298962000003</v>
      </c>
    </row>
    <row r="6404" spans="1:2">
      <c r="A6404" s="1">
        <f>-10.7294203356</f>
        <v>-10.7294203356</v>
      </c>
      <c r="B6404">
        <v>-4.8995279654999999</v>
      </c>
    </row>
    <row r="6405" spans="1:2">
      <c r="A6405" s="1">
        <v>2.0614718020999998</v>
      </c>
      <c r="B6405">
        <v>-10.7526038568</v>
      </c>
    </row>
    <row r="6406" spans="1:2">
      <c r="A6406" s="1">
        <v>3.8086647399000002</v>
      </c>
      <c r="B6406">
        <v>3.4284125215999999</v>
      </c>
    </row>
    <row r="6407" spans="1:2">
      <c r="A6407" s="1">
        <v>2.2708235293999999</v>
      </c>
      <c r="B6407">
        <v>-9.8572429399000008</v>
      </c>
    </row>
    <row r="6408" spans="1:2">
      <c r="A6408" s="1">
        <v>4.9287876224999998</v>
      </c>
      <c r="B6408">
        <v>3.6426514692</v>
      </c>
    </row>
    <row r="6409" spans="1:2">
      <c r="A6409" s="1">
        <f>-9.8447390294</f>
        <v>-9.8447390293999995</v>
      </c>
      <c r="B6409">
        <v>-5.6344869254000001</v>
      </c>
    </row>
    <row r="6410" spans="1:2">
      <c r="A6410" s="1">
        <v>3.0809834924000001</v>
      </c>
      <c r="B6410">
        <v>-7.9236769759000003</v>
      </c>
    </row>
    <row r="6411" spans="1:2">
      <c r="A6411" s="1">
        <v>2.9565816114999999</v>
      </c>
      <c r="B6411">
        <v>-9.9984914702999994</v>
      </c>
    </row>
    <row r="6412" spans="1:2">
      <c r="A6412" s="1">
        <f>-10.1127086918</f>
        <v>-10.1127086918</v>
      </c>
      <c r="B6412">
        <v>-4.9429355293999997</v>
      </c>
    </row>
    <row r="6413" spans="1:2">
      <c r="A6413" s="1">
        <f>-9.6867830843</f>
        <v>-9.6867830843</v>
      </c>
      <c r="B6413">
        <v>-3.9562185826</v>
      </c>
    </row>
    <row r="6414" spans="1:2">
      <c r="A6414" s="1">
        <f>-9.3097694352</f>
        <v>-9.3097694351999998</v>
      </c>
      <c r="B6414">
        <v>-6.9001553631999997</v>
      </c>
    </row>
    <row r="6415" spans="1:2">
      <c r="A6415" s="1">
        <f>-9.0984938204</f>
        <v>-9.0984938203999999</v>
      </c>
      <c r="B6415">
        <v>-7.2741458306000002</v>
      </c>
    </row>
    <row r="6416" spans="1:2">
      <c r="A6416" s="1">
        <v>3.3898241533000002</v>
      </c>
      <c r="B6416">
        <v>3.6457165696999998</v>
      </c>
    </row>
    <row r="6417" spans="1:2">
      <c r="A6417" s="1">
        <v>1.3715013797</v>
      </c>
      <c r="B6417">
        <v>3.5068229566000002</v>
      </c>
    </row>
    <row r="6418" spans="1:2">
      <c r="A6418" s="1">
        <v>4.0626382763000004</v>
      </c>
      <c r="B6418">
        <v>3.5610435594999998</v>
      </c>
    </row>
    <row r="6419" spans="1:2">
      <c r="A6419" s="1">
        <v>2.5607952798000002</v>
      </c>
      <c r="B6419">
        <v>4.2444511341000002</v>
      </c>
    </row>
    <row r="6420" spans="1:2">
      <c r="A6420" s="1">
        <v>1.9566701202000001</v>
      </c>
      <c r="B6420">
        <v>-9.2736373387000004</v>
      </c>
    </row>
    <row r="6421" spans="1:2">
      <c r="A6421" s="1">
        <f>-10.1039092086</f>
        <v>-10.103909208599999</v>
      </c>
      <c r="B6421">
        <v>-5.8157688417999998</v>
      </c>
    </row>
    <row r="6422" spans="1:2">
      <c r="A6422" s="1">
        <f>-10.0965544892</f>
        <v>-10.096554489200001</v>
      </c>
      <c r="B6422">
        <v>-4.9202800070999997</v>
      </c>
    </row>
    <row r="6423" spans="1:2">
      <c r="A6423" s="1">
        <f>-11.1668640433</f>
        <v>-11.1668640433</v>
      </c>
      <c r="B6423">
        <v>-6.0187599543000001</v>
      </c>
    </row>
    <row r="6424" spans="1:2">
      <c r="A6424" s="1">
        <v>3.465342514</v>
      </c>
      <c r="B6424">
        <v>3.2187187298</v>
      </c>
    </row>
    <row r="6425" spans="1:2">
      <c r="A6425" s="1">
        <v>3.5579255387000002</v>
      </c>
      <c r="B6425">
        <v>3.7684811923999999</v>
      </c>
    </row>
    <row r="6426" spans="1:2">
      <c r="A6426" s="1">
        <v>1.9696586064999999</v>
      </c>
      <c r="B6426">
        <v>-10.128374601999999</v>
      </c>
    </row>
    <row r="6427" spans="1:2">
      <c r="A6427" s="1">
        <v>3.0501301939999999</v>
      </c>
      <c r="B6427">
        <v>-8.4709779692999998</v>
      </c>
    </row>
    <row r="6428" spans="1:2">
      <c r="A6428" s="1">
        <f>-10.4781724099</f>
        <v>-10.478172409900001</v>
      </c>
      <c r="B6428">
        <v>-5.0389662906000003</v>
      </c>
    </row>
    <row r="6429" spans="1:2">
      <c r="A6429" s="1">
        <f>-12.1880235593</f>
        <v>-12.188023559299999</v>
      </c>
      <c r="B6429">
        <v>-5.3582335723999996</v>
      </c>
    </row>
    <row r="6430" spans="1:2">
      <c r="A6430" s="1">
        <f>-11.3188201245</f>
        <v>-11.3188201245</v>
      </c>
      <c r="B6430">
        <v>-4.1992788647000001</v>
      </c>
    </row>
    <row r="6431" spans="1:2">
      <c r="A6431" s="1">
        <f>-9.1728604036</f>
        <v>-9.1728604035999997</v>
      </c>
      <c r="B6431">
        <v>-7.1625775003000003</v>
      </c>
    </row>
    <row r="6432" spans="1:2">
      <c r="A6432" s="1">
        <f>-11.6187298544</f>
        <v>-11.6187298544</v>
      </c>
      <c r="B6432">
        <v>-5.0962742289999996</v>
      </c>
    </row>
    <row r="6433" spans="1:2">
      <c r="A6433" s="1">
        <v>2.3920675776000002</v>
      </c>
      <c r="B6433">
        <v>3.9613258709000001</v>
      </c>
    </row>
    <row r="6434" spans="1:2">
      <c r="A6434" s="1">
        <v>4.7303959958000004</v>
      </c>
      <c r="B6434">
        <v>3.0895384501000001</v>
      </c>
    </row>
    <row r="6435" spans="1:2">
      <c r="A6435" s="1">
        <v>1.6896686815999999</v>
      </c>
      <c r="B6435">
        <v>-8.9212199950999995</v>
      </c>
    </row>
    <row r="6436" spans="1:2">
      <c r="A6436" s="1">
        <v>2.1740309989000002</v>
      </c>
      <c r="B6436">
        <v>-11.2014018048</v>
      </c>
    </row>
    <row r="6437" spans="1:2">
      <c r="A6437" s="1">
        <v>2.065866947</v>
      </c>
      <c r="B6437">
        <v>-10.0761496707</v>
      </c>
    </row>
    <row r="6438" spans="1:2">
      <c r="A6438" s="1">
        <v>1.5580810157</v>
      </c>
      <c r="B6438">
        <v>2.7917309257</v>
      </c>
    </row>
    <row r="6439" spans="1:2">
      <c r="A6439" s="1">
        <v>0.9940612821</v>
      </c>
      <c r="B6439">
        <v>-9.4322662751999999</v>
      </c>
    </row>
    <row r="6440" spans="1:2">
      <c r="A6440" s="1">
        <v>4.2241571227000003</v>
      </c>
      <c r="B6440">
        <v>3.9906222125999999</v>
      </c>
    </row>
    <row r="6441" spans="1:2">
      <c r="A6441" s="1">
        <v>5.1741924928999996</v>
      </c>
      <c r="B6441">
        <v>2.9847607271999999</v>
      </c>
    </row>
    <row r="6442" spans="1:2">
      <c r="A6442" s="1">
        <v>3.9165895538000002</v>
      </c>
      <c r="B6442">
        <v>3.0597629476999999</v>
      </c>
    </row>
    <row r="6443" spans="1:2">
      <c r="A6443" s="1">
        <v>0.15283478810000001</v>
      </c>
      <c r="B6443">
        <v>-11.296708776999999</v>
      </c>
    </row>
    <row r="6444" spans="1:2">
      <c r="A6444" s="1">
        <f>-9.4621978145</f>
        <v>-9.4621978144999996</v>
      </c>
      <c r="B6444">
        <v>-5.6766238676</v>
      </c>
    </row>
    <row r="6445" spans="1:2">
      <c r="A6445" s="1">
        <f>-10.9960031593</f>
        <v>-10.996003159300001</v>
      </c>
      <c r="B6445">
        <v>-6.700119741</v>
      </c>
    </row>
    <row r="6446" spans="1:2">
      <c r="A6446" s="1">
        <v>3.2300331612000002</v>
      </c>
      <c r="B6446">
        <v>2.0590651756999998</v>
      </c>
    </row>
    <row r="6447" spans="1:2">
      <c r="A6447" s="1">
        <v>3.2428996524000002</v>
      </c>
      <c r="B6447">
        <v>3.3599836276000001</v>
      </c>
    </row>
    <row r="6448" spans="1:2">
      <c r="A6448" s="1">
        <v>4.7624708945999998</v>
      </c>
      <c r="B6448">
        <v>-9.7011966276999999</v>
      </c>
    </row>
    <row r="6449" spans="1:2">
      <c r="A6449" s="1">
        <f>-9.8328350853</f>
        <v>-9.8328350852999993</v>
      </c>
      <c r="B6449">
        <v>-4.7743341367000003</v>
      </c>
    </row>
    <row r="6450" spans="1:2">
      <c r="A6450" s="1">
        <v>1.4815610093</v>
      </c>
      <c r="B6450">
        <v>-7.9992507776000004</v>
      </c>
    </row>
    <row r="6451" spans="1:2">
      <c r="A6451" s="1">
        <v>4.0846212558000001</v>
      </c>
      <c r="B6451">
        <v>4.1200686601000003</v>
      </c>
    </row>
    <row r="6452" spans="1:2">
      <c r="A6452" s="1">
        <v>0.67141592390000004</v>
      </c>
      <c r="B6452">
        <v>-7.1409985973000003</v>
      </c>
    </row>
    <row r="6453" spans="1:2">
      <c r="A6453" s="1">
        <v>4.6122925845999996</v>
      </c>
      <c r="B6453">
        <v>0.99215411040000001</v>
      </c>
    </row>
    <row r="6454" spans="1:2">
      <c r="A6454" s="1">
        <v>2.3818129320999999</v>
      </c>
      <c r="B6454">
        <v>-9.3672092441999997</v>
      </c>
    </row>
    <row r="6455" spans="1:2">
      <c r="A6455" s="1">
        <v>2.1155680359</v>
      </c>
      <c r="B6455">
        <v>-8.7623517225000001</v>
      </c>
    </row>
    <row r="6456" spans="1:2">
      <c r="A6456" s="1">
        <v>3.0199564601</v>
      </c>
      <c r="B6456">
        <v>-9.9529234323000004</v>
      </c>
    </row>
    <row r="6457" spans="1:2">
      <c r="A6457" s="1">
        <v>2.6720208972999999</v>
      </c>
      <c r="B6457">
        <v>5.7747550513999997</v>
      </c>
    </row>
    <row r="6458" spans="1:2">
      <c r="A6458" s="1">
        <v>4.4521746662000004</v>
      </c>
      <c r="B6458">
        <v>3.1600133893</v>
      </c>
    </row>
    <row r="6459" spans="1:2">
      <c r="A6459" s="1">
        <f>-11.0658454462</f>
        <v>-11.065845446200001</v>
      </c>
      <c r="B6459">
        <v>-4.3651192748999996</v>
      </c>
    </row>
    <row r="6460" spans="1:2">
      <c r="A6460" s="1">
        <v>3.1706962093</v>
      </c>
      <c r="B6460">
        <v>-8.3184639273999998</v>
      </c>
    </row>
    <row r="6461" spans="1:2">
      <c r="A6461" s="1">
        <v>3.4675684134</v>
      </c>
      <c r="B6461">
        <v>2.7341544941000002</v>
      </c>
    </row>
    <row r="6462" spans="1:2">
      <c r="A6462" s="1">
        <v>0.9818272737</v>
      </c>
      <c r="B6462">
        <v>-6.9827380852000003</v>
      </c>
    </row>
    <row r="6463" spans="1:2">
      <c r="A6463" s="1">
        <v>1.9420507739999999</v>
      </c>
      <c r="B6463">
        <v>-7.9501160925000001</v>
      </c>
    </row>
    <row r="6464" spans="1:2">
      <c r="A6464" s="1">
        <v>5.1694028491999999</v>
      </c>
      <c r="B6464">
        <v>4.3050182490999997</v>
      </c>
    </row>
    <row r="6465" spans="1:2">
      <c r="A6465" s="1">
        <v>5.0533458199999997</v>
      </c>
      <c r="B6465">
        <v>3.3375301697999999</v>
      </c>
    </row>
    <row r="6466" spans="1:2">
      <c r="A6466" s="1">
        <v>2.0798785587999999</v>
      </c>
      <c r="B6466">
        <v>-7.9250429066999999</v>
      </c>
    </row>
    <row r="6467" spans="1:2">
      <c r="A6467" s="1">
        <v>1.6577019624</v>
      </c>
      <c r="B6467">
        <v>3.6791353308999999</v>
      </c>
    </row>
    <row r="6468" spans="1:2">
      <c r="A6468" s="1">
        <v>3.4383156168000002</v>
      </c>
      <c r="B6468">
        <v>-9.7066938674000003</v>
      </c>
    </row>
    <row r="6469" spans="1:2">
      <c r="A6469" s="1">
        <f>-11.113269211</f>
        <v>-11.113269211</v>
      </c>
      <c r="B6469">
        <v>-5.6829009054000004</v>
      </c>
    </row>
    <row r="6470" spans="1:2">
      <c r="A6470" s="1">
        <v>4.1641103277999996</v>
      </c>
      <c r="B6470">
        <v>3.9554461834999999</v>
      </c>
    </row>
    <row r="6471" spans="1:2">
      <c r="A6471" s="1">
        <v>3.0817025428</v>
      </c>
      <c r="B6471">
        <v>-9.7212151280000008</v>
      </c>
    </row>
    <row r="6472" spans="1:2">
      <c r="A6472" s="1">
        <v>1.0859799698999999</v>
      </c>
      <c r="B6472">
        <v>-10.0392014645</v>
      </c>
    </row>
    <row r="6473" spans="1:2">
      <c r="A6473" s="1">
        <v>3.0073454491999998</v>
      </c>
      <c r="B6473">
        <v>-9.5448151903999996</v>
      </c>
    </row>
    <row r="6474" spans="1:2">
      <c r="A6474" s="1">
        <v>1.3808811322000001</v>
      </c>
      <c r="B6474">
        <v>-9.7596920717</v>
      </c>
    </row>
    <row r="6475" spans="1:2">
      <c r="A6475" s="1">
        <v>4.1892940992999996</v>
      </c>
      <c r="B6475">
        <v>4.2339711190999996</v>
      </c>
    </row>
    <row r="6476" spans="1:2">
      <c r="A6476" s="1">
        <f>-10.7726971186</f>
        <v>-10.7726971186</v>
      </c>
      <c r="B6476">
        <v>-4.5569225766999999</v>
      </c>
    </row>
    <row r="6477" spans="1:2">
      <c r="A6477" s="1">
        <f>-11.7820344268</f>
        <v>-11.782034426799999</v>
      </c>
      <c r="B6477">
        <v>-5.3200855367999997</v>
      </c>
    </row>
    <row r="6478" spans="1:2">
      <c r="A6478" s="1">
        <v>4.4086590272999997</v>
      </c>
      <c r="B6478">
        <v>2.9150060020000002</v>
      </c>
    </row>
    <row r="6479" spans="1:2">
      <c r="A6479" s="1">
        <f>-8.1712392846</f>
        <v>-8.1712392846000004</v>
      </c>
      <c r="B6479">
        <v>-6.5946764584000004</v>
      </c>
    </row>
    <row r="6480" spans="1:2">
      <c r="A6480" s="1">
        <f>-9.9089317898</f>
        <v>-9.9089317898000004</v>
      </c>
      <c r="B6480">
        <v>-3.5977202936000001</v>
      </c>
    </row>
    <row r="6481" spans="1:2">
      <c r="A6481" s="1">
        <f>-10.8409682944</f>
        <v>-10.8409682944</v>
      </c>
      <c r="B6481">
        <v>-4.5531913565000002</v>
      </c>
    </row>
    <row r="6482" spans="1:2">
      <c r="A6482" s="1">
        <v>3.3110012066999999</v>
      </c>
      <c r="B6482">
        <v>-10.4189817072</v>
      </c>
    </row>
    <row r="6483" spans="1:2">
      <c r="A6483" s="1">
        <v>1.8912444953000001</v>
      </c>
      <c r="B6483">
        <v>-7.6275528631</v>
      </c>
    </row>
    <row r="6484" spans="1:2">
      <c r="A6484" s="1">
        <v>2.0885541491000001</v>
      </c>
      <c r="B6484">
        <v>-9.8413115744000006</v>
      </c>
    </row>
    <row r="6485" spans="1:2">
      <c r="A6485" s="1">
        <v>3.153739388</v>
      </c>
      <c r="B6485">
        <v>3.1822706975999999</v>
      </c>
    </row>
    <row r="6486" spans="1:2">
      <c r="A6486" s="1">
        <v>3.0603754723000001</v>
      </c>
      <c r="B6486">
        <v>3.8111690212</v>
      </c>
    </row>
    <row r="6487" spans="1:2">
      <c r="A6487" s="1">
        <f>-11.1787659396</f>
        <v>-11.1787659396</v>
      </c>
      <c r="B6487">
        <v>-4.7037695576000003</v>
      </c>
    </row>
    <row r="6488" spans="1:2">
      <c r="A6488" s="1">
        <v>3.1560973674000001</v>
      </c>
      <c r="B6488">
        <v>4.2430018644</v>
      </c>
    </row>
    <row r="6489" spans="1:2">
      <c r="A6489" s="1">
        <f>-11.0256881408</f>
        <v>-11.0256881408</v>
      </c>
      <c r="B6489">
        <v>-5.9564435637999997</v>
      </c>
    </row>
    <row r="6490" spans="1:2">
      <c r="A6490" s="1">
        <f>-10.9952005161</f>
        <v>-10.995200516100001</v>
      </c>
      <c r="B6490">
        <v>-3.9168075758000001</v>
      </c>
    </row>
    <row r="6491" spans="1:2">
      <c r="A6491" s="1">
        <v>1.5610437876000001</v>
      </c>
      <c r="B6491">
        <v>-8.9401119145999992</v>
      </c>
    </row>
    <row r="6492" spans="1:2">
      <c r="A6492" s="1">
        <v>4.2085014627000001</v>
      </c>
      <c r="B6492">
        <v>2.6162055587999999</v>
      </c>
    </row>
    <row r="6493" spans="1:2">
      <c r="A6493" s="1">
        <f>-11.4435722994</f>
        <v>-11.4435722994</v>
      </c>
      <c r="B6493">
        <v>-3.5108862582000002</v>
      </c>
    </row>
    <row r="6494" spans="1:2">
      <c r="A6494" s="1">
        <v>2.8941274407000002</v>
      </c>
      <c r="B6494">
        <v>-10.310262116500001</v>
      </c>
    </row>
    <row r="6495" spans="1:2">
      <c r="A6495" s="1">
        <v>3.3105812281000002</v>
      </c>
      <c r="B6495">
        <v>4.4165059067000003</v>
      </c>
    </row>
    <row r="6496" spans="1:2">
      <c r="A6496" s="1">
        <v>3.2808669742999998</v>
      </c>
      <c r="B6496">
        <v>2.9585806726000001</v>
      </c>
    </row>
    <row r="6497" spans="1:2">
      <c r="A6497" s="1">
        <v>3.0581147310999999</v>
      </c>
      <c r="B6497">
        <v>4.9857487902999997</v>
      </c>
    </row>
    <row r="6498" spans="1:2">
      <c r="A6498" s="1">
        <v>2.7760226753000001</v>
      </c>
      <c r="B6498">
        <v>3.3731044862999999</v>
      </c>
    </row>
    <row r="6499" spans="1:2">
      <c r="A6499" s="1">
        <v>3.5246152993000002</v>
      </c>
      <c r="B6499">
        <v>3.4556693479999998</v>
      </c>
    </row>
    <row r="6500" spans="1:2">
      <c r="A6500" s="1">
        <f>-9.2291798532</f>
        <v>-9.2291798531999998</v>
      </c>
      <c r="B6500">
        <v>-5.5773795011000002</v>
      </c>
    </row>
    <row r="6501" spans="1:2">
      <c r="A6501" s="1">
        <f>-9.548383999</f>
        <v>-9.5483839990000003</v>
      </c>
      <c r="B6501">
        <v>-4.8883333963000002</v>
      </c>
    </row>
    <row r="6502" spans="1:2">
      <c r="A6502" s="1">
        <v>2.7648139004000001</v>
      </c>
      <c r="B6502">
        <v>2.1654251359000001</v>
      </c>
    </row>
    <row r="6503" spans="1:2">
      <c r="A6503" s="1">
        <v>3.7253522238999999</v>
      </c>
      <c r="B6503">
        <v>3.1141739758</v>
      </c>
    </row>
    <row r="6504" spans="1:2">
      <c r="A6504" s="1">
        <f>-10.8291350604</f>
        <v>-10.829135060400001</v>
      </c>
      <c r="B6504">
        <v>-4.7906318071999996</v>
      </c>
    </row>
    <row r="6505" spans="1:2">
      <c r="A6505" s="1">
        <v>1.2493798704000001</v>
      </c>
      <c r="B6505">
        <v>-9.0169399940999995</v>
      </c>
    </row>
    <row r="6506" spans="1:2">
      <c r="A6506" s="1">
        <v>3.2089899085</v>
      </c>
      <c r="B6506">
        <v>-8.0296575864000008</v>
      </c>
    </row>
    <row r="6507" spans="1:2">
      <c r="A6507" s="1">
        <v>4.1810526414</v>
      </c>
      <c r="B6507">
        <v>4.4546489556999997</v>
      </c>
    </row>
    <row r="6508" spans="1:2">
      <c r="A6508" s="1">
        <f>-11.1098185846</f>
        <v>-11.109818584599999</v>
      </c>
      <c r="B6508">
        <v>-4.4619551922999996</v>
      </c>
    </row>
    <row r="6509" spans="1:2">
      <c r="A6509" s="1">
        <f>-9.0790811148</f>
        <v>-9.0790811147999992</v>
      </c>
      <c r="B6509">
        <v>-6.1928462262000004</v>
      </c>
    </row>
    <row r="6510" spans="1:2">
      <c r="A6510" s="1">
        <v>4.1848662459000003</v>
      </c>
      <c r="B6510">
        <v>2.4038942888000001</v>
      </c>
    </row>
    <row r="6511" spans="1:2">
      <c r="A6511" s="1">
        <v>2.4379990490000001</v>
      </c>
      <c r="B6511">
        <v>-7.9240386688999997</v>
      </c>
    </row>
    <row r="6512" spans="1:2">
      <c r="A6512" s="1">
        <v>2.6047056334000001</v>
      </c>
      <c r="B6512">
        <v>-8.4515185425000006</v>
      </c>
    </row>
    <row r="6513" spans="1:2">
      <c r="A6513" s="1">
        <v>3.9687292522000002</v>
      </c>
      <c r="B6513">
        <v>3.7670132130999998</v>
      </c>
    </row>
    <row r="6514" spans="1:2">
      <c r="A6514" s="1">
        <v>4.5853111306000001</v>
      </c>
      <c r="B6514">
        <v>5.5257898134000003</v>
      </c>
    </row>
    <row r="6515" spans="1:2">
      <c r="A6515" s="1">
        <v>4.7870251554000003</v>
      </c>
      <c r="B6515">
        <v>3.727628744</v>
      </c>
    </row>
    <row r="6516" spans="1:2">
      <c r="A6516" s="1">
        <v>2.5750796791999999</v>
      </c>
      <c r="B6516">
        <v>-10.032418317899999</v>
      </c>
    </row>
    <row r="6517" spans="1:2">
      <c r="A6517" s="1">
        <v>4.6283550563000002</v>
      </c>
      <c r="B6517">
        <v>5.0817101167000001</v>
      </c>
    </row>
    <row r="6518" spans="1:2">
      <c r="A6518" s="1">
        <v>3.0093361365</v>
      </c>
      <c r="B6518">
        <v>2.9727364563999998</v>
      </c>
    </row>
    <row r="6519" spans="1:2">
      <c r="A6519" s="1">
        <v>5.6619326198</v>
      </c>
      <c r="B6519">
        <v>3.2052796557000001</v>
      </c>
    </row>
    <row r="6520" spans="1:2">
      <c r="A6520" s="1">
        <f>-10.0654586232</f>
        <v>-10.0654586232</v>
      </c>
      <c r="B6520">
        <v>-5.2446399053999997</v>
      </c>
    </row>
    <row r="6521" spans="1:2">
      <c r="A6521" s="1">
        <v>2.6797599123000002</v>
      </c>
      <c r="B6521">
        <v>-8.8460187279000007</v>
      </c>
    </row>
    <row r="6522" spans="1:2">
      <c r="A6522" s="1">
        <f>-11.158148395</f>
        <v>-11.158148395</v>
      </c>
      <c r="B6522">
        <v>-5.1635281556999999</v>
      </c>
    </row>
    <row r="6523" spans="1:2">
      <c r="A6523" s="1">
        <v>0.41905396029999997</v>
      </c>
      <c r="B6523">
        <v>-9.9037057905000001</v>
      </c>
    </row>
    <row r="6524" spans="1:2">
      <c r="A6524" s="1">
        <v>3.2129870897999999</v>
      </c>
      <c r="B6524">
        <v>-10.7836198605</v>
      </c>
    </row>
    <row r="6525" spans="1:2">
      <c r="A6525" s="1">
        <v>2.4206464814999999</v>
      </c>
      <c r="B6525">
        <v>-10.1106672234</v>
      </c>
    </row>
    <row r="6526" spans="1:2">
      <c r="A6526" s="1">
        <v>2.3163163115000001</v>
      </c>
      <c r="B6526">
        <v>3.8675963746000002</v>
      </c>
    </row>
    <row r="6527" spans="1:2">
      <c r="A6527" s="1">
        <f>-10.5150655458</f>
        <v>-10.515065545800001</v>
      </c>
      <c r="B6527">
        <v>-4.0573847090999999</v>
      </c>
    </row>
    <row r="6528" spans="1:2">
      <c r="A6528" s="1">
        <v>2.2962505568</v>
      </c>
      <c r="B6528">
        <v>1.4671696471</v>
      </c>
    </row>
    <row r="6529" spans="1:2">
      <c r="A6529" s="1">
        <v>1.620889971</v>
      </c>
      <c r="B6529">
        <v>-8.5522418857000009</v>
      </c>
    </row>
    <row r="6530" spans="1:2">
      <c r="A6530" s="1">
        <f>-10.4664686405</f>
        <v>-10.4664686405</v>
      </c>
      <c r="B6530">
        <v>-4.3836408194000001</v>
      </c>
    </row>
    <row r="6531" spans="1:2">
      <c r="A6531" s="1">
        <v>2.680206267</v>
      </c>
      <c r="B6531">
        <v>-9.2619590289999998</v>
      </c>
    </row>
    <row r="6532" spans="1:2">
      <c r="A6532" s="1">
        <v>4.5265711257000003</v>
      </c>
      <c r="B6532">
        <v>3.6092425325000002</v>
      </c>
    </row>
    <row r="6533" spans="1:2">
      <c r="A6533" s="1">
        <v>2.9693049666000002</v>
      </c>
      <c r="B6533">
        <v>3.3435452083000001</v>
      </c>
    </row>
    <row r="6534" spans="1:2">
      <c r="A6534" s="1">
        <v>1.4441240931999999</v>
      </c>
      <c r="B6534">
        <v>-7.7790772581000001</v>
      </c>
    </row>
    <row r="6535" spans="1:2">
      <c r="A6535" s="1">
        <f>-9.2695566682</f>
        <v>-9.2695566681999999</v>
      </c>
      <c r="B6535">
        <v>-5.3281913475999998</v>
      </c>
    </row>
    <row r="6536" spans="1:2">
      <c r="A6536" s="1">
        <v>2.5988473033999999</v>
      </c>
      <c r="B6536">
        <v>4.6439027053000004</v>
      </c>
    </row>
    <row r="6537" spans="1:2">
      <c r="A6537" s="1">
        <v>3.6725321768999999</v>
      </c>
      <c r="B6537">
        <v>2.3225346897999999</v>
      </c>
    </row>
    <row r="6538" spans="1:2">
      <c r="A6538" s="1">
        <v>1.8307720343</v>
      </c>
      <c r="B6538">
        <v>-8.8823970811000006</v>
      </c>
    </row>
    <row r="6539" spans="1:2">
      <c r="A6539" s="1">
        <v>2.9797073313000002</v>
      </c>
      <c r="B6539">
        <v>3.4769877744</v>
      </c>
    </row>
    <row r="6540" spans="1:2">
      <c r="A6540" s="1">
        <v>2.7514082458</v>
      </c>
      <c r="B6540">
        <v>-10.015320339200001</v>
      </c>
    </row>
    <row r="6541" spans="1:2">
      <c r="A6541" s="1">
        <v>2.2244781333999999</v>
      </c>
      <c r="B6541">
        <v>-9.9699432973000004</v>
      </c>
    </row>
    <row r="6542" spans="1:2">
      <c r="A6542" s="1">
        <v>0.81889382899999996</v>
      </c>
      <c r="B6542">
        <v>-10.0241160304</v>
      </c>
    </row>
    <row r="6543" spans="1:2">
      <c r="A6543" s="1">
        <f>-9.1624916966</f>
        <v>-9.1624916966000001</v>
      </c>
      <c r="B6543">
        <v>-4.0983489179000001</v>
      </c>
    </row>
    <row r="6544" spans="1:2">
      <c r="A6544" s="1">
        <f>-10.64963011</f>
        <v>-10.64963011</v>
      </c>
      <c r="B6544">
        <v>-4.2581669105</v>
      </c>
    </row>
    <row r="6545" spans="1:2">
      <c r="A6545" s="1">
        <v>2.8720596109000001</v>
      </c>
      <c r="B6545">
        <v>-10.010825309399999</v>
      </c>
    </row>
    <row r="6546" spans="1:2">
      <c r="A6546" s="1">
        <f>-12.0758159251</f>
        <v>-12.075815925100001</v>
      </c>
      <c r="B6546">
        <v>-6.1246947886000003</v>
      </c>
    </row>
    <row r="6547" spans="1:2">
      <c r="A6547" s="1">
        <f>-11.1299672712</f>
        <v>-11.1299672712</v>
      </c>
      <c r="B6547">
        <v>-7.0475630158999998</v>
      </c>
    </row>
    <row r="6548" spans="1:2">
      <c r="A6548" s="1">
        <f>-9.4187398564</f>
        <v>-9.4187398564000002</v>
      </c>
      <c r="B6548">
        <v>-4.7811737783000003</v>
      </c>
    </row>
    <row r="6549" spans="1:2">
      <c r="A6549" s="1">
        <v>2.8927991828000001</v>
      </c>
      <c r="B6549">
        <v>3.9008174288999999</v>
      </c>
    </row>
    <row r="6550" spans="1:2">
      <c r="A6550" s="1">
        <v>2.5645419566999998</v>
      </c>
      <c r="B6550">
        <v>-8.0151492585999993</v>
      </c>
    </row>
    <row r="6551" spans="1:2">
      <c r="A6551" s="1">
        <v>2.5631632433</v>
      </c>
      <c r="B6551">
        <v>3.0133467611000002</v>
      </c>
    </row>
    <row r="6552" spans="1:2">
      <c r="A6552" s="1">
        <f>-11.10408899</f>
        <v>-11.104088989999999</v>
      </c>
      <c r="B6552">
        <v>-4.3265163888</v>
      </c>
    </row>
    <row r="6553" spans="1:2">
      <c r="A6553" s="1">
        <v>3.6316677468999998</v>
      </c>
      <c r="B6553">
        <v>3.4317086274999999</v>
      </c>
    </row>
    <row r="6554" spans="1:2">
      <c r="A6554" s="1">
        <f>-10.7473617543</f>
        <v>-10.7473617543</v>
      </c>
      <c r="B6554">
        <v>-5.5883478298</v>
      </c>
    </row>
    <row r="6555" spans="1:2">
      <c r="A6555" s="1">
        <f>-11.902957526</f>
        <v>-11.902957526</v>
      </c>
      <c r="B6555">
        <v>-5.2151329884999997</v>
      </c>
    </row>
    <row r="6556" spans="1:2">
      <c r="A6556" s="1">
        <f>-10.8664500981</f>
        <v>-10.8664500981</v>
      </c>
      <c r="B6556">
        <v>-3.9944230133</v>
      </c>
    </row>
    <row r="6557" spans="1:2">
      <c r="A6557" s="1">
        <f>-9.8717686694</f>
        <v>-9.8717686693999998</v>
      </c>
      <c r="B6557">
        <v>-5.3905888188000004</v>
      </c>
    </row>
    <row r="6558" spans="1:2">
      <c r="A6558" s="1">
        <v>3.4102320223999998</v>
      </c>
      <c r="B6558">
        <v>-6.7813028299999996</v>
      </c>
    </row>
    <row r="6559" spans="1:2">
      <c r="A6559" s="1">
        <v>1.8385461566000001</v>
      </c>
      <c r="B6559">
        <v>-8.9364813990999998</v>
      </c>
    </row>
    <row r="6560" spans="1:2">
      <c r="A6560" s="1">
        <v>0.8057356631</v>
      </c>
      <c r="B6560">
        <v>-8.9707731014000007</v>
      </c>
    </row>
    <row r="6561" spans="1:2">
      <c r="A6561" s="1">
        <v>3.5894864375000002</v>
      </c>
      <c r="B6561">
        <v>-11.066631582699999</v>
      </c>
    </row>
    <row r="6562" spans="1:2">
      <c r="A6562" s="1">
        <v>3.6556202450000002</v>
      </c>
      <c r="B6562">
        <v>-8.5255075104000007</v>
      </c>
    </row>
    <row r="6563" spans="1:2">
      <c r="A6563" s="1">
        <v>5.4348862498999999</v>
      </c>
      <c r="B6563">
        <v>2.8051109663</v>
      </c>
    </row>
    <row r="6564" spans="1:2">
      <c r="A6564" s="1">
        <v>2.5368911865000001</v>
      </c>
      <c r="B6564">
        <v>-9.8817171349000006</v>
      </c>
    </row>
    <row r="6565" spans="1:2">
      <c r="A6565" s="1">
        <v>1.0290570459999999</v>
      </c>
      <c r="B6565">
        <v>-8.7467863784999995</v>
      </c>
    </row>
    <row r="6566" spans="1:2">
      <c r="A6566" s="1">
        <v>3.4270930117999998</v>
      </c>
      <c r="B6566">
        <v>-10.007782603200001</v>
      </c>
    </row>
    <row r="6567" spans="1:2">
      <c r="A6567" s="1">
        <f>-12.1468720301</f>
        <v>-12.146872030100001</v>
      </c>
      <c r="B6567">
        <v>-4.5718886977000004</v>
      </c>
    </row>
    <row r="6568" spans="1:2">
      <c r="A6568" s="1">
        <f>-9.5657893033</f>
        <v>-9.5657893033000008</v>
      </c>
      <c r="B6568">
        <v>-4.2945635479000002</v>
      </c>
    </row>
    <row r="6569" spans="1:2">
      <c r="A6569" s="1">
        <f>-10.2085364406</f>
        <v>-10.2085364406</v>
      </c>
      <c r="B6569">
        <v>-4.3809567997999999</v>
      </c>
    </row>
    <row r="6570" spans="1:2">
      <c r="A6570" s="1">
        <f>-10.5199719855</f>
        <v>-10.5199719855</v>
      </c>
      <c r="B6570">
        <v>-3.5164154074999998</v>
      </c>
    </row>
    <row r="6571" spans="1:2">
      <c r="A6571" s="1">
        <f>-9.7346883646</f>
        <v>-9.7346883646000002</v>
      </c>
      <c r="B6571">
        <v>-5.5684922881999999</v>
      </c>
    </row>
    <row r="6572" spans="1:2">
      <c r="A6572" s="1">
        <f>-9.5493857348</f>
        <v>-9.5493857347999995</v>
      </c>
      <c r="B6572">
        <v>-4.5229676163999999</v>
      </c>
    </row>
    <row r="6573" spans="1:2">
      <c r="A6573" s="1">
        <f>-8.9882481937</f>
        <v>-8.9882481937000005</v>
      </c>
      <c r="B6573">
        <v>-4.4431365593000001</v>
      </c>
    </row>
    <row r="6574" spans="1:2">
      <c r="A6574" s="1">
        <v>2.4338621070999999</v>
      </c>
      <c r="B6574">
        <v>-7.8768262830999998</v>
      </c>
    </row>
    <row r="6575" spans="1:2">
      <c r="A6575" s="1">
        <f>-10.197126082</f>
        <v>-10.197126082</v>
      </c>
      <c r="B6575">
        <v>-5.6671523774999999</v>
      </c>
    </row>
    <row r="6576" spans="1:2">
      <c r="A6576" s="1">
        <v>5.3451146064000001</v>
      </c>
      <c r="B6576">
        <v>1.2401204549</v>
      </c>
    </row>
    <row r="6577" spans="1:2">
      <c r="A6577" s="1">
        <f>-9.1862801882</f>
        <v>-9.1862801881999996</v>
      </c>
      <c r="B6577">
        <v>-6.067829702</v>
      </c>
    </row>
    <row r="6578" spans="1:2">
      <c r="A6578" s="1">
        <v>2.2480570288999999</v>
      </c>
      <c r="B6578">
        <v>-9.4322721597000001</v>
      </c>
    </row>
    <row r="6579" spans="1:2">
      <c r="A6579" s="1">
        <f>-11.2748495832</f>
        <v>-11.2748495832</v>
      </c>
      <c r="B6579">
        <v>-4.2613682650999998</v>
      </c>
    </row>
    <row r="6580" spans="1:2">
      <c r="A6580" s="1">
        <v>2.7254478759</v>
      </c>
      <c r="B6580">
        <v>-8.9731027173999998</v>
      </c>
    </row>
    <row r="6581" spans="1:2">
      <c r="A6581" s="1">
        <f>-10.3392954557</f>
        <v>-10.3392954557</v>
      </c>
      <c r="B6581">
        <v>-4.9454762264000003</v>
      </c>
    </row>
    <row r="6582" spans="1:2">
      <c r="A6582" s="1">
        <f>-9.3626447643</f>
        <v>-9.3626447643000006</v>
      </c>
      <c r="B6582">
        <v>-3.7592637661000001</v>
      </c>
    </row>
    <row r="6583" spans="1:2">
      <c r="A6583" s="1">
        <v>4.8845242789999999</v>
      </c>
      <c r="B6583">
        <v>2.4567898024999999</v>
      </c>
    </row>
    <row r="6584" spans="1:2">
      <c r="A6584" s="1">
        <v>2.0038388056000001</v>
      </c>
      <c r="B6584">
        <v>-9.7569164667999999</v>
      </c>
    </row>
    <row r="6585" spans="1:2">
      <c r="A6585" s="1">
        <v>2.6502243230999998</v>
      </c>
      <c r="B6585">
        <v>-9.5380212516</v>
      </c>
    </row>
    <row r="6586" spans="1:2">
      <c r="A6586" s="1">
        <f>-10.0036618414</f>
        <v>-10.0036618414</v>
      </c>
      <c r="B6586">
        <v>-5.0216723644999997</v>
      </c>
    </row>
    <row r="6587" spans="1:2">
      <c r="A6587" s="1">
        <f>-9.7973841987</f>
        <v>-9.7973841986999997</v>
      </c>
      <c r="B6587">
        <v>-4.8544878726</v>
      </c>
    </row>
    <row r="6588" spans="1:2">
      <c r="A6588" s="1">
        <v>4.0774596514999999</v>
      </c>
      <c r="B6588">
        <v>4.0047271246999996</v>
      </c>
    </row>
    <row r="6589" spans="1:2">
      <c r="A6589" s="1">
        <v>3.8680150468000001</v>
      </c>
      <c r="B6589">
        <v>3.9821943707999998</v>
      </c>
    </row>
    <row r="6590" spans="1:2">
      <c r="A6590" s="1">
        <v>3.6778011678999998</v>
      </c>
      <c r="B6590">
        <v>3.4596090276</v>
      </c>
    </row>
    <row r="6591" spans="1:2">
      <c r="A6591" s="1">
        <v>3.0020720352999999</v>
      </c>
      <c r="B6591">
        <v>3.2755300713</v>
      </c>
    </row>
    <row r="6592" spans="1:2">
      <c r="A6592" s="1">
        <f>-9.1840516168</f>
        <v>-9.1840516167999997</v>
      </c>
      <c r="B6592">
        <v>-3.7763007252</v>
      </c>
    </row>
    <row r="6593" spans="1:2">
      <c r="A6593" s="1">
        <v>4.0735716003000002</v>
      </c>
      <c r="B6593">
        <v>2.8549630564999999</v>
      </c>
    </row>
    <row r="6594" spans="1:2">
      <c r="A6594" s="1">
        <v>4.1583161299000002</v>
      </c>
      <c r="B6594">
        <v>3.0080885535999999</v>
      </c>
    </row>
    <row r="6595" spans="1:2">
      <c r="A6595" s="1">
        <v>4.0561189857000004</v>
      </c>
      <c r="B6595">
        <v>1.9323619778000001</v>
      </c>
    </row>
    <row r="6596" spans="1:2">
      <c r="A6596" s="1">
        <v>3.4539703893999998</v>
      </c>
      <c r="B6596">
        <v>-8.3673608688000005</v>
      </c>
    </row>
    <row r="6597" spans="1:2">
      <c r="A6597" s="1">
        <v>3.6877551409999998</v>
      </c>
      <c r="B6597">
        <v>4.7555381808000003</v>
      </c>
    </row>
    <row r="6598" spans="1:2">
      <c r="A6598" s="1">
        <f>-10.7696975088</f>
        <v>-10.7696975088</v>
      </c>
      <c r="B6598">
        <v>-4.6513133236000002</v>
      </c>
    </row>
    <row r="6599" spans="1:2">
      <c r="A6599" s="1">
        <v>1.3790407668</v>
      </c>
      <c r="B6599">
        <v>-8.3571393525000008</v>
      </c>
    </row>
    <row r="6600" spans="1:2">
      <c r="A6600" s="1">
        <f>-9.5194688467</f>
        <v>-9.5194688467000006</v>
      </c>
      <c r="B6600">
        <v>-5.7070019767</v>
      </c>
    </row>
    <row r="6601" spans="1:2">
      <c r="A6601" s="1">
        <v>3.2275437272</v>
      </c>
      <c r="B6601">
        <v>-9.2357074633000007</v>
      </c>
    </row>
    <row r="6602" spans="1:2">
      <c r="A6602" s="1">
        <v>1.0599740342999999</v>
      </c>
      <c r="B6602">
        <v>-11.009365645200001</v>
      </c>
    </row>
    <row r="6603" spans="1:2">
      <c r="A6603" s="1">
        <v>3.4005199218</v>
      </c>
      <c r="B6603">
        <v>2.4417283368999998</v>
      </c>
    </row>
    <row r="6604" spans="1:2">
      <c r="A6604" s="1">
        <f>-8.9909370935</f>
        <v>-8.9909370934999995</v>
      </c>
      <c r="B6604">
        <v>-5.4822063518000004</v>
      </c>
    </row>
    <row r="6605" spans="1:2">
      <c r="A6605" s="1">
        <f>-11.3874250012</f>
        <v>-11.3874250012</v>
      </c>
      <c r="B6605">
        <v>-4.5822829574000004</v>
      </c>
    </row>
    <row r="6606" spans="1:2">
      <c r="A6606" s="1">
        <f>-12.0448152225</f>
        <v>-12.0448152225</v>
      </c>
      <c r="B6606">
        <v>-5.6424622228999999</v>
      </c>
    </row>
    <row r="6607" spans="1:2">
      <c r="A6607" s="1">
        <v>0.93611885969999997</v>
      </c>
      <c r="B6607">
        <v>-10.514098070499999</v>
      </c>
    </row>
    <row r="6608" spans="1:2">
      <c r="A6608" s="1">
        <v>1.8897032721</v>
      </c>
      <c r="B6608">
        <v>-10.2138004647</v>
      </c>
    </row>
    <row r="6609" spans="1:2">
      <c r="A6609" s="1">
        <v>1.5556048223000001</v>
      </c>
      <c r="B6609">
        <v>-9.3593017686</v>
      </c>
    </row>
    <row r="6610" spans="1:2">
      <c r="A6610" s="1">
        <v>3.3723956787999998</v>
      </c>
      <c r="B6610">
        <v>2.9054694543999999</v>
      </c>
    </row>
    <row r="6611" spans="1:2">
      <c r="A6611" s="1">
        <v>4.3304540857999996</v>
      </c>
      <c r="B6611">
        <v>3.4671773214999999</v>
      </c>
    </row>
    <row r="6612" spans="1:2">
      <c r="A6612" s="1">
        <v>3.9319542176</v>
      </c>
      <c r="B6612">
        <v>3.3529041389000001</v>
      </c>
    </row>
    <row r="6613" spans="1:2">
      <c r="A6613" s="1">
        <v>1.2457668055</v>
      </c>
      <c r="B6613">
        <v>-8.2463926322999992</v>
      </c>
    </row>
    <row r="6614" spans="1:2">
      <c r="A6614" s="1">
        <v>4.4811371184000004</v>
      </c>
      <c r="B6614">
        <v>4.2975548645000003</v>
      </c>
    </row>
    <row r="6615" spans="1:2">
      <c r="A6615" s="1">
        <f>-11.4035225131</f>
        <v>-11.4035225131</v>
      </c>
      <c r="B6615">
        <v>-4.0393349631</v>
      </c>
    </row>
    <row r="6616" spans="1:2">
      <c r="A6616" s="1">
        <v>3.9786621447999999</v>
      </c>
      <c r="B6616">
        <v>1.6545971316000001</v>
      </c>
    </row>
    <row r="6617" spans="1:2">
      <c r="A6617" s="1">
        <f>-9.6769073158</f>
        <v>-9.6769073157999994</v>
      </c>
      <c r="B6617">
        <v>-4.2053390481999999</v>
      </c>
    </row>
    <row r="6618" spans="1:2">
      <c r="A6618" s="1">
        <f>-11.1405711062</f>
        <v>-11.140571106199999</v>
      </c>
      <c r="B6618">
        <v>-4.1214309452000002</v>
      </c>
    </row>
    <row r="6619" spans="1:2">
      <c r="A6619" s="1">
        <v>3.9197608628</v>
      </c>
      <c r="B6619">
        <v>2.5561342413000001</v>
      </c>
    </row>
    <row r="6620" spans="1:2">
      <c r="A6620" s="1">
        <v>1.4350175322000001</v>
      </c>
      <c r="B6620">
        <v>-10.3186980121</v>
      </c>
    </row>
    <row r="6621" spans="1:2">
      <c r="A6621" s="1">
        <f>-11.2344818352</f>
        <v>-11.2344818352</v>
      </c>
      <c r="B6621">
        <v>-4.1448943281000004</v>
      </c>
    </row>
    <row r="6622" spans="1:2">
      <c r="A6622" s="1">
        <v>3.2480876426999998</v>
      </c>
      <c r="B6622">
        <v>4.6823244121999998</v>
      </c>
    </row>
    <row r="6623" spans="1:2">
      <c r="A6623" s="1">
        <v>2.9790862666</v>
      </c>
      <c r="B6623">
        <v>3.1246084999999999</v>
      </c>
    </row>
    <row r="6624" spans="1:2">
      <c r="A6624" s="1">
        <v>1.1107630206000001</v>
      </c>
      <c r="B6624">
        <v>-9.0271013689000004</v>
      </c>
    </row>
    <row r="6625" spans="1:2">
      <c r="A6625" s="1">
        <f>-12.6410951615</f>
        <v>-12.641095161499999</v>
      </c>
      <c r="B6625">
        <v>-5.6291646298</v>
      </c>
    </row>
    <row r="6626" spans="1:2">
      <c r="A6626" s="1">
        <f>-9.8724779362</f>
        <v>-9.8724779361999992</v>
      </c>
      <c r="B6626">
        <v>-4.6966524168000001</v>
      </c>
    </row>
    <row r="6627" spans="1:2">
      <c r="A6627" s="1">
        <f>-12.0105806081</f>
        <v>-12.0105806081</v>
      </c>
      <c r="B6627">
        <v>-4.3226317433999997</v>
      </c>
    </row>
    <row r="6628" spans="1:2">
      <c r="A6628" s="1">
        <f>-8.7934288088</f>
        <v>-8.7934288087999999</v>
      </c>
      <c r="B6628">
        <v>-4.4575680680999996</v>
      </c>
    </row>
    <row r="6629" spans="1:2">
      <c r="A6629" s="1">
        <v>2.8147325407000001</v>
      </c>
      <c r="B6629">
        <v>2.3261496536999999</v>
      </c>
    </row>
    <row r="6630" spans="1:2">
      <c r="A6630" s="1">
        <v>2.0174010637999999</v>
      </c>
      <c r="B6630">
        <v>-10.3522530539</v>
      </c>
    </row>
    <row r="6631" spans="1:2">
      <c r="A6631" s="1">
        <f>-9.9073455227</f>
        <v>-9.9073455227</v>
      </c>
      <c r="B6631">
        <v>-5.5019387179999999</v>
      </c>
    </row>
    <row r="6632" spans="1:2">
      <c r="A6632" s="1">
        <f>-9.8209083732</f>
        <v>-9.8209083732</v>
      </c>
      <c r="B6632">
        <v>-1.8341272084</v>
      </c>
    </row>
    <row r="6633" spans="1:2">
      <c r="A6633" s="1">
        <v>0.11557449290000001</v>
      </c>
      <c r="B6633">
        <v>-9.7818927453000004</v>
      </c>
    </row>
    <row r="6634" spans="1:2">
      <c r="A6634" s="1">
        <v>0.29098259430000001</v>
      </c>
      <c r="B6634">
        <v>-10.4885329542</v>
      </c>
    </row>
    <row r="6635" spans="1:2">
      <c r="A6635" s="1">
        <f>-10.8420204047</f>
        <v>-10.8420204047</v>
      </c>
      <c r="B6635">
        <v>-4.3493079574999998</v>
      </c>
    </row>
    <row r="6636" spans="1:2">
      <c r="A6636" s="1">
        <v>2.2935910544999998</v>
      </c>
      <c r="B6636">
        <v>-9.2116379422999994</v>
      </c>
    </row>
    <row r="6637" spans="1:2">
      <c r="A6637" s="1">
        <v>2.5410775060000002</v>
      </c>
      <c r="B6637">
        <v>1.1630097986000001</v>
      </c>
    </row>
    <row r="6638" spans="1:2">
      <c r="A6638" s="1">
        <f>-11.3105777348</f>
        <v>-11.310577734800001</v>
      </c>
      <c r="B6638">
        <v>-4.9279414567000002</v>
      </c>
    </row>
    <row r="6639" spans="1:2">
      <c r="A6639" s="1">
        <v>1.4908186307</v>
      </c>
      <c r="B6639">
        <v>-10.1648442966</v>
      </c>
    </row>
    <row r="6640" spans="1:2">
      <c r="A6640" s="1">
        <v>3.1506590919000002</v>
      </c>
      <c r="B6640">
        <v>1.7052312127</v>
      </c>
    </row>
    <row r="6641" spans="1:2">
      <c r="A6641" s="1">
        <v>1.9933213037999999</v>
      </c>
      <c r="B6641">
        <v>-9.2431836061000006</v>
      </c>
    </row>
    <row r="6642" spans="1:2">
      <c r="A6642" s="1">
        <f>-10.7832266165</f>
        <v>-10.7832266165</v>
      </c>
      <c r="B6642">
        <v>-4.3345976909999999</v>
      </c>
    </row>
    <row r="6643" spans="1:2">
      <c r="A6643" s="1">
        <v>1.9276550834999999</v>
      </c>
      <c r="B6643">
        <v>-10.200283602300001</v>
      </c>
    </row>
    <row r="6644" spans="1:2">
      <c r="A6644" s="1">
        <f>-10.8780938116</f>
        <v>-10.878093811599999</v>
      </c>
      <c r="B6644">
        <v>-4.8936910621000003</v>
      </c>
    </row>
    <row r="6645" spans="1:2">
      <c r="A6645" s="1">
        <f>-10.1790522568</f>
        <v>-10.1790522568</v>
      </c>
      <c r="B6645">
        <v>-4.1319289093</v>
      </c>
    </row>
    <row r="6646" spans="1:2">
      <c r="A6646" s="1">
        <f>-11.3222698353</f>
        <v>-11.3222698353</v>
      </c>
      <c r="B6646">
        <v>-4.3086026271</v>
      </c>
    </row>
    <row r="6647" spans="1:2">
      <c r="A6647" s="1">
        <v>4.4663043160999996</v>
      </c>
      <c r="B6647">
        <v>2.8219298233000001</v>
      </c>
    </row>
    <row r="6648" spans="1:2">
      <c r="A6648" s="1">
        <v>2.5510430152999999</v>
      </c>
      <c r="B6648">
        <v>-9.8782424290000002</v>
      </c>
    </row>
    <row r="6649" spans="1:2">
      <c r="A6649" s="1">
        <v>1.2571751238</v>
      </c>
      <c r="B6649">
        <v>-8.4703600158000008</v>
      </c>
    </row>
    <row r="6650" spans="1:2">
      <c r="A6650" s="1">
        <f>-10.4325183564</f>
        <v>-10.432518356399999</v>
      </c>
      <c r="B6650">
        <v>-4.3594648414000003</v>
      </c>
    </row>
    <row r="6651" spans="1:2">
      <c r="A6651" s="1">
        <v>4.3986524173000001</v>
      </c>
      <c r="B6651">
        <v>2.8494122393999999</v>
      </c>
    </row>
    <row r="6652" spans="1:2">
      <c r="A6652" s="1">
        <v>3.2285844694999999</v>
      </c>
      <c r="B6652">
        <v>-10.784095840000001</v>
      </c>
    </row>
    <row r="6653" spans="1:2">
      <c r="A6653" s="1">
        <v>3.7714264390999999</v>
      </c>
      <c r="B6653">
        <v>1.3512700297</v>
      </c>
    </row>
    <row r="6654" spans="1:2">
      <c r="A6654" s="1">
        <v>2.6672085364</v>
      </c>
      <c r="B6654">
        <v>1.8984711599999999</v>
      </c>
    </row>
    <row r="6655" spans="1:2">
      <c r="A6655" s="1">
        <f>-9.855754456</f>
        <v>-9.8557544559999997</v>
      </c>
      <c r="B6655">
        <v>-5.8582861613999997</v>
      </c>
    </row>
    <row r="6656" spans="1:2">
      <c r="A6656" s="1">
        <f>-11.2362202217</f>
        <v>-11.2362202217</v>
      </c>
      <c r="B6656">
        <v>-4.8294755823999997</v>
      </c>
    </row>
    <row r="6657" spans="1:2">
      <c r="A6657" s="1">
        <v>2.5891055948999999</v>
      </c>
      <c r="B6657">
        <v>-9.7943405068999994</v>
      </c>
    </row>
    <row r="6658" spans="1:2">
      <c r="A6658" s="1">
        <v>2.8629767958999999</v>
      </c>
      <c r="B6658">
        <v>-10.386354598</v>
      </c>
    </row>
    <row r="6659" spans="1:2">
      <c r="A6659" s="1">
        <v>1.0755725474</v>
      </c>
      <c r="B6659">
        <v>-9.6375988963000001</v>
      </c>
    </row>
    <row r="6660" spans="1:2">
      <c r="A6660" s="1">
        <v>1.122276748</v>
      </c>
      <c r="B6660">
        <v>-9.3931948290000005</v>
      </c>
    </row>
    <row r="6661" spans="1:2">
      <c r="A6661" s="1">
        <f>-10.7454027148</f>
        <v>-10.745402714800001</v>
      </c>
      <c r="B6661">
        <v>-6.0415004760000004</v>
      </c>
    </row>
    <row r="6662" spans="1:2">
      <c r="A6662" s="1">
        <v>4.2409104000999998</v>
      </c>
      <c r="B6662">
        <v>3.8413775465</v>
      </c>
    </row>
    <row r="6663" spans="1:2">
      <c r="A6663" s="1">
        <v>1.5594079735999999</v>
      </c>
      <c r="B6663">
        <v>-9.4759249834000006</v>
      </c>
    </row>
    <row r="6664" spans="1:2">
      <c r="A6664" s="1">
        <v>1.2120348948999999</v>
      </c>
      <c r="B6664">
        <v>-9.3631244960999993</v>
      </c>
    </row>
    <row r="6665" spans="1:2">
      <c r="A6665" s="1">
        <v>3.2545898054000002</v>
      </c>
      <c r="B6665">
        <v>3.2420170791</v>
      </c>
    </row>
    <row r="6666" spans="1:2">
      <c r="A6666" s="1">
        <f>-10.4891745889</f>
        <v>-10.489174588899999</v>
      </c>
      <c r="B6666">
        <v>-3.7214217264</v>
      </c>
    </row>
    <row r="6667" spans="1:2">
      <c r="A6667" s="1">
        <v>0.1000930587</v>
      </c>
      <c r="B6667">
        <v>-10.718095994600001</v>
      </c>
    </row>
    <row r="6668" spans="1:2">
      <c r="A6668" s="1">
        <v>2.4671245151000001</v>
      </c>
      <c r="B6668">
        <v>2.2538133218</v>
      </c>
    </row>
    <row r="6669" spans="1:2">
      <c r="A6669" s="1">
        <v>2.9183112928999999</v>
      </c>
      <c r="B6669">
        <v>-8.0860928575000006</v>
      </c>
    </row>
    <row r="6670" spans="1:2">
      <c r="A6670" s="1">
        <v>1.7467650988000001</v>
      </c>
      <c r="B6670">
        <v>-11.264689651099999</v>
      </c>
    </row>
    <row r="6671" spans="1:2">
      <c r="A6671" s="1">
        <v>4.8425161629</v>
      </c>
      <c r="B6671">
        <v>3.2261578160000002</v>
      </c>
    </row>
    <row r="6672" spans="1:2">
      <c r="A6672" s="1">
        <v>1.8180623554999999</v>
      </c>
      <c r="B6672">
        <v>-10.1575486244</v>
      </c>
    </row>
    <row r="6673" spans="1:2">
      <c r="A6673" s="1">
        <v>4.9161599557000004</v>
      </c>
      <c r="B6673">
        <v>3.4979007141</v>
      </c>
    </row>
    <row r="6674" spans="1:2">
      <c r="A6674" s="1">
        <v>3.7360991012999998</v>
      </c>
      <c r="B6674">
        <v>2.7397971659999998</v>
      </c>
    </row>
    <row r="6675" spans="1:2">
      <c r="A6675" s="1">
        <v>0.1983640035</v>
      </c>
      <c r="B6675">
        <v>-10.807690065799999</v>
      </c>
    </row>
    <row r="6676" spans="1:2">
      <c r="A6676" s="1">
        <v>3.4019983491999999</v>
      </c>
      <c r="B6676">
        <v>3.8095377335</v>
      </c>
    </row>
    <row r="6677" spans="1:2">
      <c r="A6677" s="1">
        <v>1.4411333257000001</v>
      </c>
      <c r="B6677">
        <v>-9.6268869480999992</v>
      </c>
    </row>
    <row r="6678" spans="1:2">
      <c r="A6678" s="1">
        <v>1.0180569059</v>
      </c>
      <c r="B6678">
        <v>-10.1750228824</v>
      </c>
    </row>
    <row r="6679" spans="1:2">
      <c r="A6679" s="1">
        <f>-10.2579550038</f>
        <v>-10.257955003799999</v>
      </c>
      <c r="B6679">
        <v>-6.5856057884999997</v>
      </c>
    </row>
    <row r="6680" spans="1:2">
      <c r="A6680" s="1">
        <v>4.7447380380000004</v>
      </c>
      <c r="B6680">
        <v>3.8031568944999998</v>
      </c>
    </row>
    <row r="6681" spans="1:2">
      <c r="A6681" s="1">
        <v>2.6380350551</v>
      </c>
      <c r="B6681">
        <v>1.7603365845000001</v>
      </c>
    </row>
    <row r="6682" spans="1:2">
      <c r="A6682" s="1">
        <f>-11.8161893546</f>
        <v>-11.816189354600001</v>
      </c>
      <c r="B6682">
        <v>-4.7336338718000004</v>
      </c>
    </row>
    <row r="6683" spans="1:2">
      <c r="A6683" s="1">
        <f>-10.34701175</f>
        <v>-10.34701175</v>
      </c>
      <c r="B6683">
        <v>-6.5743059483000001</v>
      </c>
    </row>
    <row r="6684" spans="1:2">
      <c r="A6684" s="1">
        <f>-9.8364241589</f>
        <v>-9.8364241588999999</v>
      </c>
      <c r="B6684">
        <v>-4.6791429645999996</v>
      </c>
    </row>
    <row r="6685" spans="1:2">
      <c r="A6685" s="1">
        <f>-9.6254380755</f>
        <v>-9.6254380755</v>
      </c>
      <c r="B6685">
        <v>-5.3764790721000004</v>
      </c>
    </row>
    <row r="6686" spans="1:2">
      <c r="A6686" s="1">
        <f>-10.5110342244</f>
        <v>-10.511034224399999</v>
      </c>
      <c r="B6686">
        <v>-3.6580543542999999</v>
      </c>
    </row>
    <row r="6687" spans="1:2">
      <c r="A6687" s="1">
        <v>1.1054209864</v>
      </c>
      <c r="B6687">
        <v>-8.1655149237</v>
      </c>
    </row>
    <row r="6688" spans="1:2">
      <c r="A6688" s="1">
        <f>-12.2903994192</f>
        <v>-12.2903994192</v>
      </c>
      <c r="B6688">
        <v>-4.5831341605000002</v>
      </c>
    </row>
    <row r="6689" spans="1:2">
      <c r="A6689" s="1">
        <v>4.0504432099000001</v>
      </c>
      <c r="B6689">
        <v>4.3855948981999999</v>
      </c>
    </row>
    <row r="6690" spans="1:2">
      <c r="A6690" s="1">
        <v>2.5701269601000001</v>
      </c>
      <c r="B6690">
        <v>-8.4037225979999999</v>
      </c>
    </row>
    <row r="6691" spans="1:2">
      <c r="A6691" s="1">
        <v>5.8672198521999999</v>
      </c>
      <c r="B6691">
        <v>1.8790665021999999</v>
      </c>
    </row>
    <row r="6692" spans="1:2">
      <c r="A6692" s="1">
        <v>2.1628754314999998</v>
      </c>
      <c r="B6692">
        <v>-9.0143636083000001</v>
      </c>
    </row>
    <row r="6693" spans="1:2">
      <c r="A6693" s="1">
        <f>-10.4121485581</f>
        <v>-10.4121485581</v>
      </c>
      <c r="B6693">
        <v>-5.2155013222999997</v>
      </c>
    </row>
    <row r="6694" spans="1:2">
      <c r="A6694" s="1">
        <f>-10.3442892016</f>
        <v>-10.344289201600001</v>
      </c>
      <c r="B6694">
        <v>-4.2564401349000001</v>
      </c>
    </row>
    <row r="6695" spans="1:2">
      <c r="A6695" s="1">
        <v>3.2456295103000001</v>
      </c>
      <c r="B6695">
        <v>-9.3457543790000006</v>
      </c>
    </row>
    <row r="6696" spans="1:2">
      <c r="A6696" s="1">
        <v>1.6555046908</v>
      </c>
      <c r="B6696">
        <v>-8.0462014122000003</v>
      </c>
    </row>
    <row r="6697" spans="1:2">
      <c r="A6697" s="1">
        <v>2.8606922080000001</v>
      </c>
      <c r="B6697">
        <v>-8.5410090308999997</v>
      </c>
    </row>
    <row r="6698" spans="1:2">
      <c r="A6698" s="1">
        <v>2.2303063449999998</v>
      </c>
      <c r="B6698">
        <v>-11.348608760999999</v>
      </c>
    </row>
    <row r="6699" spans="1:2">
      <c r="A6699" s="1">
        <v>4.3166255015999999</v>
      </c>
      <c r="B6699">
        <v>3.7356946415999999</v>
      </c>
    </row>
    <row r="6700" spans="1:2">
      <c r="A6700" s="1">
        <v>3.0599445565000001</v>
      </c>
      <c r="B6700">
        <v>3.8345301868999999</v>
      </c>
    </row>
    <row r="6701" spans="1:2">
      <c r="A6701" s="1">
        <f>-11.6299468913</f>
        <v>-11.629946891299999</v>
      </c>
      <c r="B6701">
        <v>-6.4140731430000004</v>
      </c>
    </row>
    <row r="6702" spans="1:2">
      <c r="A6702" s="1">
        <v>2.4844235060000002</v>
      </c>
      <c r="B6702">
        <v>-9.7665017731999999</v>
      </c>
    </row>
    <row r="6703" spans="1:2">
      <c r="A6703" s="1">
        <v>2.2393121897000001</v>
      </c>
      <c r="B6703">
        <v>-9.0320052452000006</v>
      </c>
    </row>
    <row r="6704" spans="1:2">
      <c r="A6704" s="1">
        <v>2.3424033290000001</v>
      </c>
      <c r="B6704">
        <v>-9.1299543854999996</v>
      </c>
    </row>
    <row r="6705" spans="1:2">
      <c r="A6705" s="1">
        <v>4.5627723137</v>
      </c>
      <c r="B6705">
        <v>4.2283081313000004</v>
      </c>
    </row>
    <row r="6706" spans="1:2">
      <c r="A6706" s="1">
        <v>4.4648467548999999</v>
      </c>
      <c r="B6706">
        <v>3.3206309483999998</v>
      </c>
    </row>
    <row r="6707" spans="1:2">
      <c r="A6707" s="1">
        <v>2.1646799935000001</v>
      </c>
      <c r="B6707">
        <v>-8.2891943299000008</v>
      </c>
    </row>
    <row r="6708" spans="1:2">
      <c r="A6708" s="1">
        <v>0.99385413869999994</v>
      </c>
      <c r="B6708">
        <v>-9.1546913274000001</v>
      </c>
    </row>
    <row r="6709" spans="1:2">
      <c r="A6709" s="1">
        <v>2.3185743911999999</v>
      </c>
      <c r="B6709">
        <v>-9.5164952554000006</v>
      </c>
    </row>
    <row r="6710" spans="1:2">
      <c r="A6710" s="1">
        <v>4.7512625986000003</v>
      </c>
      <c r="B6710">
        <v>2.2074103689000002</v>
      </c>
    </row>
    <row r="6711" spans="1:2">
      <c r="A6711" s="1">
        <v>1.5784735736</v>
      </c>
      <c r="B6711">
        <v>-7.7746612435999998</v>
      </c>
    </row>
    <row r="6712" spans="1:2">
      <c r="A6712" s="1">
        <v>4.6896706418000003</v>
      </c>
      <c r="B6712">
        <v>2.0755936685999998</v>
      </c>
    </row>
    <row r="6713" spans="1:2">
      <c r="A6713" s="1">
        <v>3.0972104137000001</v>
      </c>
      <c r="B6713">
        <v>-9.5101833729000003</v>
      </c>
    </row>
    <row r="6714" spans="1:2">
      <c r="A6714" s="1">
        <f>-9.6906443904</f>
        <v>-9.6906443903999993</v>
      </c>
      <c r="B6714">
        <v>-6.1315512712000002</v>
      </c>
    </row>
    <row r="6715" spans="1:2">
      <c r="A6715" s="1">
        <v>1.8873271489000001</v>
      </c>
      <c r="B6715">
        <v>-9.9730126037000009</v>
      </c>
    </row>
    <row r="6716" spans="1:2">
      <c r="A6716" s="1">
        <v>0.70068112920000003</v>
      </c>
      <c r="B6716">
        <v>3.1430591684000002</v>
      </c>
    </row>
    <row r="6717" spans="1:2">
      <c r="A6717" s="1">
        <v>1.2619011986999999</v>
      </c>
      <c r="B6717">
        <v>3.6436637594999999</v>
      </c>
    </row>
    <row r="6718" spans="1:2">
      <c r="A6718" s="1">
        <f>-9.6859001181</f>
        <v>-9.6859001180999993</v>
      </c>
      <c r="B6718">
        <v>-4.7043132478</v>
      </c>
    </row>
    <row r="6719" spans="1:2">
      <c r="A6719" s="1">
        <v>3.4532735680000002</v>
      </c>
      <c r="B6719">
        <v>3.980847695</v>
      </c>
    </row>
    <row r="6720" spans="1:2">
      <c r="A6720" s="1">
        <v>2.9672127521</v>
      </c>
      <c r="B6720">
        <v>3.5234389840000002</v>
      </c>
    </row>
    <row r="6721" spans="1:2">
      <c r="A6721" s="1">
        <v>0.80921727880000005</v>
      </c>
      <c r="B6721">
        <v>2.9249565636999999</v>
      </c>
    </row>
    <row r="6722" spans="1:2">
      <c r="A6722" s="1">
        <v>3.7427510539000002</v>
      </c>
      <c r="B6722">
        <v>3.0969742669999998</v>
      </c>
    </row>
    <row r="6723" spans="1:2">
      <c r="A6723" s="1">
        <v>4.4760150903999998</v>
      </c>
      <c r="B6723">
        <v>3.5783671968999999</v>
      </c>
    </row>
    <row r="6724" spans="1:2">
      <c r="A6724" s="1">
        <v>2.3093295533</v>
      </c>
      <c r="B6724">
        <v>-11.839827274199999</v>
      </c>
    </row>
    <row r="6725" spans="1:2">
      <c r="A6725" s="1">
        <v>1.1492416099</v>
      </c>
      <c r="B6725">
        <v>2.3786847475999999</v>
      </c>
    </row>
    <row r="6726" spans="1:2">
      <c r="A6726" s="1">
        <v>4.1182531960000004</v>
      </c>
      <c r="B6726">
        <v>-9.1241979018000006</v>
      </c>
    </row>
    <row r="6727" spans="1:2">
      <c r="A6727" s="1">
        <v>2.4012985472000001</v>
      </c>
      <c r="B6727">
        <v>4.4158296560999997</v>
      </c>
    </row>
    <row r="6728" spans="1:2">
      <c r="A6728" s="1">
        <f>-9.7841464352</f>
        <v>-9.7841464352000003</v>
      </c>
      <c r="B6728">
        <v>-5.4644521358000002</v>
      </c>
    </row>
    <row r="6729" spans="1:2">
      <c r="A6729" s="1">
        <v>2.7869746390999999</v>
      </c>
      <c r="B6729">
        <v>-9.9442921297000009</v>
      </c>
    </row>
    <row r="6730" spans="1:2">
      <c r="A6730" s="1">
        <v>1.4095749018999999</v>
      </c>
      <c r="B6730">
        <v>3.2182031726</v>
      </c>
    </row>
    <row r="6731" spans="1:2">
      <c r="A6731" s="1">
        <v>2.8493374438000001</v>
      </c>
      <c r="B6731">
        <v>2.8318005424999999</v>
      </c>
    </row>
    <row r="6732" spans="1:2">
      <c r="A6732" s="1">
        <v>2.0059958914</v>
      </c>
      <c r="B6732">
        <v>-8.5949763487999995</v>
      </c>
    </row>
    <row r="6733" spans="1:2">
      <c r="A6733" s="1">
        <v>3.7302799951000001</v>
      </c>
      <c r="B6733">
        <v>3.3763167354000001</v>
      </c>
    </row>
    <row r="6734" spans="1:2">
      <c r="A6734" s="1">
        <v>2.3388874553000001</v>
      </c>
      <c r="B6734">
        <v>-9.6976931146999998</v>
      </c>
    </row>
    <row r="6735" spans="1:2">
      <c r="A6735" s="1">
        <f>-8.6521911613</f>
        <v>-8.6521911612999993</v>
      </c>
      <c r="B6735">
        <v>-5.8016253032999998</v>
      </c>
    </row>
    <row r="6736" spans="1:2">
      <c r="A6736" s="1">
        <v>2.0057321564000001</v>
      </c>
      <c r="B6736">
        <v>1.4151531532999999</v>
      </c>
    </row>
    <row r="6737" spans="1:2">
      <c r="A6737" s="1">
        <f>-10.6398560518</f>
        <v>-10.639856051800001</v>
      </c>
      <c r="B6737">
        <v>-4.8901698558</v>
      </c>
    </row>
    <row r="6738" spans="1:2">
      <c r="A6738" s="1">
        <f>-10.5777277924</f>
        <v>-10.577727792399999</v>
      </c>
      <c r="B6738">
        <v>-4.9465343991999999</v>
      </c>
    </row>
    <row r="6739" spans="1:2">
      <c r="A6739" s="1">
        <v>3.5533203738000001</v>
      </c>
      <c r="B6739">
        <v>-8.7782982470000004</v>
      </c>
    </row>
    <row r="6740" spans="1:2">
      <c r="A6740" s="1">
        <f>-11.5298376426</f>
        <v>-11.5298376426</v>
      </c>
      <c r="B6740">
        <v>-5.5851537025000004</v>
      </c>
    </row>
    <row r="6741" spans="1:2">
      <c r="A6741" s="1">
        <f>-9.446812585</f>
        <v>-9.446812585</v>
      </c>
      <c r="B6741">
        <v>-4.9565863464</v>
      </c>
    </row>
    <row r="6742" spans="1:2">
      <c r="A6742" s="1">
        <v>4.0203557641999996</v>
      </c>
      <c r="B6742">
        <v>3.0816355958999999</v>
      </c>
    </row>
    <row r="6743" spans="1:2">
      <c r="A6743" s="1">
        <v>1.0504356246</v>
      </c>
      <c r="B6743">
        <v>-11.769408069300001</v>
      </c>
    </row>
    <row r="6744" spans="1:2">
      <c r="A6744" s="1">
        <v>2.7660793593999999</v>
      </c>
      <c r="B6744">
        <v>-8.7973224175000002</v>
      </c>
    </row>
    <row r="6745" spans="1:2">
      <c r="A6745" s="1">
        <f>-9.663959881</f>
        <v>-9.6639598810000003</v>
      </c>
      <c r="B6745">
        <v>-4.9664885261</v>
      </c>
    </row>
    <row r="6746" spans="1:2">
      <c r="A6746" s="1">
        <v>3.4282550997999999</v>
      </c>
      <c r="B6746">
        <v>-10.163473569100001</v>
      </c>
    </row>
    <row r="6747" spans="1:2">
      <c r="A6747" s="1">
        <f>-8.4971201252</f>
        <v>-8.4971201252000004</v>
      </c>
      <c r="B6747">
        <v>-3.9574460734999999</v>
      </c>
    </row>
    <row r="6748" spans="1:2">
      <c r="A6748" s="1">
        <v>3.807526631</v>
      </c>
      <c r="B6748">
        <v>4.1901519007000001</v>
      </c>
    </row>
    <row r="6749" spans="1:2">
      <c r="A6749" s="1">
        <f>-9.8817470108</f>
        <v>-9.8817470107999998</v>
      </c>
      <c r="B6749">
        <v>-5.3315416997999998</v>
      </c>
    </row>
    <row r="6750" spans="1:2">
      <c r="A6750" s="1">
        <v>4.6207061188000003</v>
      </c>
      <c r="B6750">
        <v>2.7374288733999999</v>
      </c>
    </row>
    <row r="6751" spans="1:2">
      <c r="A6751" s="1">
        <v>2.4766428023999998</v>
      </c>
      <c r="B6751">
        <v>-9.7722333256000002</v>
      </c>
    </row>
    <row r="6752" spans="1:2">
      <c r="A6752" s="1">
        <v>4.4702976096000002</v>
      </c>
      <c r="B6752">
        <v>1.7187053135999999</v>
      </c>
    </row>
    <row r="6753" spans="1:2">
      <c r="A6753" s="1">
        <v>3.5117174687000001</v>
      </c>
      <c r="B6753">
        <v>1.6802851325999999</v>
      </c>
    </row>
    <row r="6754" spans="1:2">
      <c r="A6754" s="1">
        <v>3.2409750838</v>
      </c>
      <c r="B6754">
        <v>4.4527080811999999</v>
      </c>
    </row>
    <row r="6755" spans="1:2">
      <c r="A6755" s="1">
        <f>-10.5164668368</f>
        <v>-10.516466836799999</v>
      </c>
      <c r="B6755">
        <v>-4.8594974984999997</v>
      </c>
    </row>
    <row r="6756" spans="1:2">
      <c r="A6756" s="1">
        <f>-10.7122411</f>
        <v>-10.7122411</v>
      </c>
      <c r="B6756">
        <v>-5.2949628306000003</v>
      </c>
    </row>
    <row r="6757" spans="1:2">
      <c r="A6757" s="1">
        <f>-12.3078731529</f>
        <v>-12.307873152899999</v>
      </c>
      <c r="B6757">
        <v>-6.0477540369999998</v>
      </c>
    </row>
    <row r="6758" spans="1:2">
      <c r="A6758" s="1">
        <f>-8.9632639674</f>
        <v>-8.9632639673999996</v>
      </c>
      <c r="B6758">
        <v>-6.4667075759000001</v>
      </c>
    </row>
    <row r="6759" spans="1:2">
      <c r="A6759" s="1">
        <f>-9.3439002994</f>
        <v>-9.3439002993999996</v>
      </c>
      <c r="B6759">
        <v>-5.9262813506000001</v>
      </c>
    </row>
    <row r="6760" spans="1:2">
      <c r="A6760" s="1">
        <f>-11.100106708</f>
        <v>-11.100106708</v>
      </c>
      <c r="B6760">
        <v>-4.2767108614999998</v>
      </c>
    </row>
    <row r="6761" spans="1:2">
      <c r="A6761" s="1">
        <v>3.5857451956999999</v>
      </c>
      <c r="B6761">
        <v>-6.7260799846000001</v>
      </c>
    </row>
    <row r="6762" spans="1:2">
      <c r="A6762" s="1">
        <v>3.2269581216000001</v>
      </c>
      <c r="B6762">
        <v>-9.3749263833000001</v>
      </c>
    </row>
    <row r="6763" spans="1:2">
      <c r="A6763" s="1">
        <f>-10.1676328817</f>
        <v>-10.167632881699999</v>
      </c>
      <c r="B6763">
        <v>-3.9112464339000002</v>
      </c>
    </row>
    <row r="6764" spans="1:2">
      <c r="A6764" s="1">
        <v>2.304356549</v>
      </c>
      <c r="B6764">
        <v>-10.038144172699999</v>
      </c>
    </row>
    <row r="6765" spans="1:2">
      <c r="A6765" s="1">
        <f>-9.733993643</f>
        <v>-9.7339936429999998</v>
      </c>
      <c r="B6765">
        <v>-6.8348331632999999</v>
      </c>
    </row>
    <row r="6766" spans="1:2">
      <c r="A6766" s="1">
        <f>-10.2846531142</f>
        <v>-10.284653114199999</v>
      </c>
      <c r="B6766">
        <v>-4.4734200528999999</v>
      </c>
    </row>
    <row r="6767" spans="1:2">
      <c r="A6767" s="1">
        <v>3.0709119565999998</v>
      </c>
      <c r="B6767">
        <v>3.5811844573</v>
      </c>
    </row>
    <row r="6768" spans="1:2">
      <c r="A6768" s="1">
        <f>-11.6631744382</f>
        <v>-11.6631744382</v>
      </c>
      <c r="B6768">
        <v>-4.9438797437000002</v>
      </c>
    </row>
    <row r="6769" spans="1:2">
      <c r="A6769" s="1">
        <v>3.3180972769000001</v>
      </c>
      <c r="B6769">
        <v>3.2289920598999999</v>
      </c>
    </row>
    <row r="6770" spans="1:2">
      <c r="A6770" s="1">
        <v>2.8947794776000002</v>
      </c>
      <c r="B6770">
        <v>-9.5100696156000009</v>
      </c>
    </row>
    <row r="6771" spans="1:2">
      <c r="A6771" s="1">
        <v>1.5853301388000001</v>
      </c>
      <c r="B6771">
        <v>2.8915426581000001</v>
      </c>
    </row>
    <row r="6772" spans="1:2">
      <c r="A6772" s="1">
        <v>5.5955338345000003</v>
      </c>
      <c r="B6772">
        <v>2.5095903947</v>
      </c>
    </row>
    <row r="6773" spans="1:2">
      <c r="A6773" s="1">
        <v>3.8099717748000002</v>
      </c>
      <c r="B6773">
        <v>3.5521555093999999</v>
      </c>
    </row>
    <row r="6774" spans="1:2">
      <c r="A6774" s="1">
        <v>2.8126324799</v>
      </c>
      <c r="B6774">
        <v>2.2087381386999998</v>
      </c>
    </row>
    <row r="6775" spans="1:2">
      <c r="A6775" s="1">
        <v>4.0655845453000001</v>
      </c>
      <c r="B6775">
        <v>5.0846748364999996</v>
      </c>
    </row>
    <row r="6776" spans="1:2">
      <c r="A6776" s="1">
        <v>2.8879018600999999</v>
      </c>
      <c r="B6776">
        <v>-10.848012335</v>
      </c>
    </row>
    <row r="6777" spans="1:2">
      <c r="A6777" s="1">
        <f>-10.2414294086</f>
        <v>-10.2414294086</v>
      </c>
      <c r="B6777">
        <v>-5.5437021111</v>
      </c>
    </row>
    <row r="6778" spans="1:2">
      <c r="A6778" s="1">
        <v>4.4591366449000001</v>
      </c>
      <c r="B6778">
        <v>3.1165735069</v>
      </c>
    </row>
    <row r="6779" spans="1:2">
      <c r="A6779" s="1">
        <v>2.1653165726000001</v>
      </c>
      <c r="B6779">
        <v>-9.1950029805</v>
      </c>
    </row>
    <row r="6780" spans="1:2">
      <c r="A6780" s="1">
        <f>-10.8425142605</f>
        <v>-10.8425142605</v>
      </c>
      <c r="B6780">
        <v>-5.389029421</v>
      </c>
    </row>
    <row r="6781" spans="1:2">
      <c r="A6781" s="1">
        <v>2.6856842229</v>
      </c>
      <c r="B6781">
        <v>-10.138635130700001</v>
      </c>
    </row>
    <row r="6782" spans="1:2">
      <c r="A6782" s="1">
        <v>5.4621036914000003</v>
      </c>
      <c r="B6782">
        <v>1.6925912487000001</v>
      </c>
    </row>
    <row r="6783" spans="1:2">
      <c r="A6783" s="1">
        <v>1.1245044230000001</v>
      </c>
      <c r="B6783">
        <v>-7.6242822300000004</v>
      </c>
    </row>
    <row r="6784" spans="1:2">
      <c r="A6784" s="1">
        <v>3.7330415208000001</v>
      </c>
      <c r="B6784">
        <v>5.0381072949999997</v>
      </c>
    </row>
    <row r="6785" spans="1:2">
      <c r="A6785" s="1">
        <v>4.0546215232999998</v>
      </c>
      <c r="B6785">
        <v>-8.0810010774999999</v>
      </c>
    </row>
    <row r="6786" spans="1:2">
      <c r="A6786" s="1">
        <f>-10.4490677035</f>
        <v>-10.449067703500001</v>
      </c>
      <c r="B6786">
        <v>-4.0313655559999999</v>
      </c>
    </row>
    <row r="6787" spans="1:2">
      <c r="A6787" s="1">
        <v>5.7717581545999996</v>
      </c>
      <c r="B6787">
        <v>2.9259658671</v>
      </c>
    </row>
    <row r="6788" spans="1:2">
      <c r="A6788" s="1">
        <v>4.2201321865999999</v>
      </c>
      <c r="B6788">
        <v>-8.9288733008999994</v>
      </c>
    </row>
    <row r="6789" spans="1:2">
      <c r="A6789" s="1">
        <f>-9.1759117961</f>
        <v>-9.1759117960999994</v>
      </c>
      <c r="B6789">
        <v>-5.8344120769999996</v>
      </c>
    </row>
    <row r="6790" spans="1:2">
      <c r="A6790" s="1">
        <f>-12.9999389179</f>
        <v>-12.9999389179</v>
      </c>
      <c r="B6790">
        <v>-5.1131293511000004</v>
      </c>
    </row>
    <row r="6791" spans="1:2">
      <c r="A6791" s="1">
        <v>1.2557275960000001</v>
      </c>
      <c r="B6791">
        <v>-8.3755532050999992</v>
      </c>
    </row>
    <row r="6792" spans="1:2">
      <c r="A6792" s="1">
        <v>3.1939005335999999</v>
      </c>
      <c r="B6792">
        <v>-8.8314836672000006</v>
      </c>
    </row>
    <row r="6793" spans="1:2">
      <c r="A6793" s="1">
        <v>2.1137031768000001</v>
      </c>
      <c r="B6793">
        <v>-10.5083761949</v>
      </c>
    </row>
    <row r="6794" spans="1:2">
      <c r="A6794" s="1">
        <f>-10.0284980952</f>
        <v>-10.0284980952</v>
      </c>
      <c r="B6794">
        <v>-4.3210127839999997</v>
      </c>
    </row>
    <row r="6795" spans="1:2">
      <c r="A6795" s="1">
        <v>1.5581529086000001</v>
      </c>
      <c r="B6795">
        <v>-9.6040673824000002</v>
      </c>
    </row>
    <row r="6796" spans="1:2">
      <c r="A6796" s="1">
        <v>2.8820364375</v>
      </c>
      <c r="B6796">
        <v>1.2421534187000001</v>
      </c>
    </row>
    <row r="6797" spans="1:2">
      <c r="A6797" s="1">
        <v>2.7773625903000001</v>
      </c>
      <c r="B6797">
        <v>3.9537157017000002</v>
      </c>
    </row>
    <row r="6798" spans="1:2">
      <c r="A6798" s="1">
        <f>-10.8769724517</f>
        <v>-10.8769724517</v>
      </c>
      <c r="B6798">
        <v>-3.7635374978999998</v>
      </c>
    </row>
    <row r="6799" spans="1:2">
      <c r="A6799" s="1">
        <f>-10.6539687905</f>
        <v>-10.6539687905</v>
      </c>
      <c r="B6799">
        <v>-5.0877119454999997</v>
      </c>
    </row>
    <row r="6800" spans="1:2">
      <c r="A6800" s="1">
        <v>3.7137830318999998</v>
      </c>
      <c r="B6800">
        <v>4.1036602602999999</v>
      </c>
    </row>
    <row r="6801" spans="1:2">
      <c r="A6801" s="1">
        <v>3.94577518</v>
      </c>
      <c r="B6801">
        <v>4.1307750986</v>
      </c>
    </row>
    <row r="6802" spans="1:2">
      <c r="A6802" s="1">
        <v>2.8796408862999998</v>
      </c>
      <c r="B6802">
        <v>-9.3249184456999998</v>
      </c>
    </row>
    <row r="6803" spans="1:2">
      <c r="A6803" s="1">
        <f>-10.1016353293</f>
        <v>-10.101635329300001</v>
      </c>
      <c r="B6803">
        <v>-6.4205079083000003</v>
      </c>
    </row>
    <row r="6804" spans="1:2">
      <c r="A6804" s="1">
        <v>2.0154449973999999</v>
      </c>
      <c r="B6804">
        <v>-8.6793423927000006</v>
      </c>
    </row>
    <row r="6805" spans="1:2">
      <c r="A6805" s="1">
        <v>3.0687611065999998</v>
      </c>
      <c r="B6805">
        <v>1.5440960639000001</v>
      </c>
    </row>
    <row r="6806" spans="1:2">
      <c r="A6806" s="1">
        <v>1.3697296781999999</v>
      </c>
      <c r="B6806">
        <v>-9.6788604989000007</v>
      </c>
    </row>
    <row r="6807" spans="1:2">
      <c r="A6807" s="1">
        <v>2.8748751030999999</v>
      </c>
      <c r="B6807">
        <v>4.0990325518999997</v>
      </c>
    </row>
    <row r="6808" spans="1:2">
      <c r="A6808" s="1">
        <f>-10.6051962708</f>
        <v>-10.6051962708</v>
      </c>
      <c r="B6808">
        <v>-4.4833119477999999</v>
      </c>
    </row>
    <row r="6809" spans="1:2">
      <c r="A6809" s="1">
        <f>-8.7764808912</f>
        <v>-8.7764808912000003</v>
      </c>
      <c r="B6809">
        <v>-4.5779616141000004</v>
      </c>
    </row>
    <row r="6810" spans="1:2">
      <c r="A6810" s="1">
        <f>-8.4636320446</f>
        <v>-8.4636320446000006</v>
      </c>
      <c r="B6810">
        <v>-6.0087818753000004</v>
      </c>
    </row>
    <row r="6811" spans="1:2">
      <c r="A6811" s="1">
        <v>2.3827745287000002</v>
      </c>
      <c r="B6811">
        <v>2.4489650603999999</v>
      </c>
    </row>
    <row r="6812" spans="1:2">
      <c r="A6812" s="1">
        <v>2.9403289099999999</v>
      </c>
      <c r="B6812">
        <v>-8.7846138716999995</v>
      </c>
    </row>
    <row r="6813" spans="1:2">
      <c r="A6813" s="1">
        <f>-10.2872425272</f>
        <v>-10.2872425272</v>
      </c>
      <c r="B6813">
        <v>-5.9534685532999996</v>
      </c>
    </row>
    <row r="6814" spans="1:2">
      <c r="A6814" s="1">
        <v>4.2363977569999998</v>
      </c>
      <c r="B6814">
        <v>2.5246069039000001</v>
      </c>
    </row>
    <row r="6815" spans="1:2">
      <c r="A6815" s="1">
        <v>4.4160292476</v>
      </c>
      <c r="B6815">
        <v>2.6928516195999999</v>
      </c>
    </row>
    <row r="6816" spans="1:2">
      <c r="A6816" s="1">
        <f>-9.5547777874</f>
        <v>-9.5547777874000008</v>
      </c>
      <c r="B6816">
        <v>-5.1797127671999998</v>
      </c>
    </row>
    <row r="6817" spans="1:2">
      <c r="A6817" s="1">
        <f>-9.3074095126</f>
        <v>-9.3074095125999996</v>
      </c>
      <c r="B6817">
        <v>-4.8808154743000003</v>
      </c>
    </row>
    <row r="6818" spans="1:2">
      <c r="A6818" s="1">
        <f>-9.0447587363</f>
        <v>-9.0447587363000004</v>
      </c>
      <c r="B6818">
        <v>-5.0188621769999999</v>
      </c>
    </row>
    <row r="6819" spans="1:2">
      <c r="A6819" s="1">
        <f>-9.3290492881</f>
        <v>-9.3290492881000002</v>
      </c>
      <c r="B6819">
        <v>-5.3666871312</v>
      </c>
    </row>
    <row r="6820" spans="1:2">
      <c r="A6820" s="1">
        <v>2.4829605781000001</v>
      </c>
      <c r="B6820">
        <v>-10.081417457100001</v>
      </c>
    </row>
    <row r="6821" spans="1:2">
      <c r="A6821" s="1">
        <v>1.3444593064000001</v>
      </c>
      <c r="B6821">
        <v>-9.5779027013999993</v>
      </c>
    </row>
    <row r="6822" spans="1:2">
      <c r="A6822" s="1">
        <v>2.0787406217000002</v>
      </c>
      <c r="B6822">
        <v>-9.6111870810000006</v>
      </c>
    </row>
    <row r="6823" spans="1:2">
      <c r="A6823" s="1">
        <f>-11.1866358999</f>
        <v>-11.186635899900001</v>
      </c>
      <c r="B6823">
        <v>-6.3502887199</v>
      </c>
    </row>
    <row r="6824" spans="1:2">
      <c r="A6824" s="1">
        <v>1.3071691165999999</v>
      </c>
      <c r="B6824">
        <v>3.2327851699000001</v>
      </c>
    </row>
    <row r="6825" spans="1:2">
      <c r="A6825" s="1">
        <v>2.6782473056999998</v>
      </c>
      <c r="B6825">
        <v>4.3392657214000003</v>
      </c>
    </row>
    <row r="6826" spans="1:2">
      <c r="A6826" s="1">
        <v>4.3558987595999996</v>
      </c>
      <c r="B6826">
        <v>3.4289577127999999</v>
      </c>
    </row>
    <row r="6827" spans="1:2">
      <c r="A6827" s="1">
        <v>4.2796523728000002</v>
      </c>
      <c r="B6827">
        <v>2.8689231412999998</v>
      </c>
    </row>
    <row r="6828" spans="1:2">
      <c r="A6828" s="1">
        <v>5.0961166155999997</v>
      </c>
      <c r="B6828">
        <v>2.4640436926999998</v>
      </c>
    </row>
    <row r="6829" spans="1:2">
      <c r="A6829" s="1">
        <v>4.2820240573000001</v>
      </c>
      <c r="B6829">
        <v>3.2048322095000001</v>
      </c>
    </row>
    <row r="6830" spans="1:2">
      <c r="A6830" s="1">
        <v>3.4267056744</v>
      </c>
      <c r="B6830">
        <v>3.3262939659000001</v>
      </c>
    </row>
    <row r="6831" spans="1:2">
      <c r="A6831" s="1">
        <v>4.3904169735999998</v>
      </c>
      <c r="B6831">
        <v>4.0120326499000001</v>
      </c>
    </row>
    <row r="6832" spans="1:2">
      <c r="A6832" s="1">
        <f>-0.3843854459</f>
        <v>-0.38438544590000001</v>
      </c>
      <c r="B6832">
        <v>-9.0845241774000005</v>
      </c>
    </row>
    <row r="6833" spans="1:2">
      <c r="A6833" s="1">
        <v>3.8243222537000001</v>
      </c>
      <c r="B6833">
        <v>2.6528926751999999</v>
      </c>
    </row>
    <row r="6834" spans="1:2">
      <c r="A6834" s="1">
        <f>-10.8967240881</f>
        <v>-10.896724088099999</v>
      </c>
      <c r="B6834">
        <v>-4.2903070843000002</v>
      </c>
    </row>
    <row r="6835" spans="1:2">
      <c r="A6835" s="1">
        <v>3.0830786790000002</v>
      </c>
      <c r="B6835">
        <v>-9.0976003292000005</v>
      </c>
    </row>
    <row r="6836" spans="1:2">
      <c r="A6836" s="1">
        <v>2.6842818225</v>
      </c>
      <c r="B6836">
        <v>5.3654681392999999</v>
      </c>
    </row>
    <row r="6837" spans="1:2">
      <c r="A6837" s="1">
        <f>-11.5445944888</f>
        <v>-11.5445944888</v>
      </c>
      <c r="B6837">
        <v>-3.9929646953</v>
      </c>
    </row>
    <row r="6838" spans="1:2">
      <c r="A6838" s="1">
        <v>4.3003122140999999</v>
      </c>
      <c r="B6838">
        <v>5.0846912095999999</v>
      </c>
    </row>
    <row r="6839" spans="1:2">
      <c r="A6839" s="1">
        <v>3.1947449373999999</v>
      </c>
      <c r="B6839">
        <v>-8.7712726691</v>
      </c>
    </row>
    <row r="6840" spans="1:2">
      <c r="A6840" s="1">
        <f>-11.0478568962</f>
        <v>-11.047856896200001</v>
      </c>
      <c r="B6840">
        <v>-5.4952974285999998</v>
      </c>
    </row>
    <row r="6841" spans="1:2">
      <c r="A6841" s="1">
        <v>1.4537740836999999</v>
      </c>
      <c r="B6841">
        <v>-9.9669029560000002</v>
      </c>
    </row>
    <row r="6842" spans="1:2">
      <c r="A6842" s="1">
        <v>4.2796640037999998</v>
      </c>
      <c r="B6842">
        <v>3.530488139</v>
      </c>
    </row>
    <row r="6843" spans="1:2">
      <c r="A6843" s="1">
        <f>-10.6395626676</f>
        <v>-10.6395626676</v>
      </c>
      <c r="B6843">
        <v>-4.9107377848000002</v>
      </c>
    </row>
    <row r="6844" spans="1:2">
      <c r="A6844" s="1">
        <f>-10.2577007272</f>
        <v>-10.2577007272</v>
      </c>
      <c r="B6844">
        <v>-4.2693910311999996</v>
      </c>
    </row>
    <row r="6845" spans="1:2">
      <c r="A6845" s="1">
        <f>-10.4584467746</f>
        <v>-10.4584467746</v>
      </c>
      <c r="B6845">
        <v>-5.3517358307</v>
      </c>
    </row>
    <row r="6846" spans="1:2">
      <c r="A6846" s="1">
        <f>-10.8423277689</f>
        <v>-10.842327768900001</v>
      </c>
      <c r="B6846">
        <v>-5.8224482419000001</v>
      </c>
    </row>
    <row r="6847" spans="1:2">
      <c r="A6847" s="1">
        <f>-10.7751131634</f>
        <v>-10.7751131634</v>
      </c>
      <c r="B6847">
        <v>-4.8857778751999996</v>
      </c>
    </row>
    <row r="6848" spans="1:2">
      <c r="A6848" s="1">
        <v>3.9899086938999999</v>
      </c>
      <c r="B6848">
        <v>3.4458095994</v>
      </c>
    </row>
    <row r="6849" spans="1:2">
      <c r="A6849" s="1">
        <v>2.9913969745000002</v>
      </c>
      <c r="B6849">
        <v>2.2451183452999999</v>
      </c>
    </row>
    <row r="6850" spans="1:2">
      <c r="A6850" s="1">
        <f>-8.9334578294</f>
        <v>-8.9334578294</v>
      </c>
      <c r="B6850">
        <v>-5.8014321661999997</v>
      </c>
    </row>
    <row r="6851" spans="1:2">
      <c r="A6851" s="1">
        <v>0.70219960599999998</v>
      </c>
      <c r="B6851">
        <v>-10.633233800699999</v>
      </c>
    </row>
    <row r="6852" spans="1:2">
      <c r="A6852" s="1">
        <v>3.8620766701</v>
      </c>
      <c r="B6852">
        <v>2.2978052255999999</v>
      </c>
    </row>
    <row r="6853" spans="1:2">
      <c r="A6853" s="1">
        <f>-9.4946655528</f>
        <v>-9.4946655528000008</v>
      </c>
      <c r="B6853">
        <v>-4.3322743279000004</v>
      </c>
    </row>
    <row r="6854" spans="1:2">
      <c r="A6854" s="1">
        <v>1.3812498591</v>
      </c>
      <c r="B6854">
        <v>-8.3461851367000008</v>
      </c>
    </row>
    <row r="6855" spans="1:2">
      <c r="A6855" s="1">
        <v>4.4796809559000001</v>
      </c>
      <c r="B6855">
        <v>3.6316453069999999</v>
      </c>
    </row>
    <row r="6856" spans="1:2">
      <c r="A6856" s="1">
        <v>2.0665903211000001</v>
      </c>
      <c r="B6856">
        <v>-8.7364123373000009</v>
      </c>
    </row>
    <row r="6857" spans="1:2">
      <c r="A6857" s="1">
        <v>3.5069961452</v>
      </c>
      <c r="B6857">
        <v>-10.845444391299999</v>
      </c>
    </row>
    <row r="6858" spans="1:2">
      <c r="A6858" s="1">
        <v>0.61223687100000002</v>
      </c>
      <c r="B6858">
        <v>-8.7328490487000003</v>
      </c>
    </row>
    <row r="6859" spans="1:2">
      <c r="A6859" s="1">
        <f>-11.6286235136</f>
        <v>-11.628623513599999</v>
      </c>
      <c r="B6859">
        <v>-4.6340775849</v>
      </c>
    </row>
    <row r="6860" spans="1:2">
      <c r="A6860" s="1">
        <v>3.0014242540999998</v>
      </c>
      <c r="B6860">
        <v>4.7951650086999997</v>
      </c>
    </row>
    <row r="6861" spans="1:2">
      <c r="A6861" s="1">
        <v>3.8795071700000001</v>
      </c>
      <c r="B6861">
        <v>4.9610422464999999</v>
      </c>
    </row>
    <row r="6862" spans="1:2">
      <c r="A6862" s="1">
        <v>3.8359340388000001</v>
      </c>
      <c r="B6862">
        <v>-8.6538830544999996</v>
      </c>
    </row>
    <row r="6863" spans="1:2">
      <c r="A6863" s="1">
        <v>3.5311581979</v>
      </c>
      <c r="B6863">
        <v>1.3848278239</v>
      </c>
    </row>
    <row r="6864" spans="1:2">
      <c r="A6864" s="1">
        <v>3.8680316677</v>
      </c>
      <c r="B6864">
        <v>2.4807235795999998</v>
      </c>
    </row>
    <row r="6865" spans="1:2">
      <c r="A6865" s="1">
        <v>2.4427252495</v>
      </c>
      <c r="B6865">
        <v>1.5322762281</v>
      </c>
    </row>
    <row r="6866" spans="1:2">
      <c r="A6866" s="1">
        <v>1.3979658243999999</v>
      </c>
      <c r="B6866">
        <v>-8.9918193376000008</v>
      </c>
    </row>
    <row r="6867" spans="1:2">
      <c r="A6867" s="1">
        <v>1.5656178748</v>
      </c>
      <c r="B6867">
        <v>-10.178588882</v>
      </c>
    </row>
    <row r="6868" spans="1:2">
      <c r="A6868" s="1">
        <f>-10.178504165</f>
        <v>-10.178504165</v>
      </c>
      <c r="B6868">
        <v>-6.0864985305000001</v>
      </c>
    </row>
    <row r="6869" spans="1:2">
      <c r="A6869" s="1">
        <f>-8.4547307112</f>
        <v>-8.4547307111999999</v>
      </c>
      <c r="B6869">
        <v>-4.8671820965999997</v>
      </c>
    </row>
    <row r="6870" spans="1:2">
      <c r="A6870" s="1">
        <v>4.1841531675999999</v>
      </c>
      <c r="B6870">
        <v>3.2030465727999999</v>
      </c>
    </row>
    <row r="6871" spans="1:2">
      <c r="A6871" s="1">
        <f>-11.144460744</f>
        <v>-11.144460744</v>
      </c>
      <c r="B6871">
        <v>-4.7985264531</v>
      </c>
    </row>
    <row r="6872" spans="1:2">
      <c r="A6872" s="1">
        <v>4.1517801967999999</v>
      </c>
      <c r="B6872">
        <v>-8.4258522291000002</v>
      </c>
    </row>
    <row r="6873" spans="1:2">
      <c r="A6873" s="1">
        <v>1.2729846855</v>
      </c>
      <c r="B6873">
        <v>-9.8439547538000003</v>
      </c>
    </row>
    <row r="6874" spans="1:2">
      <c r="A6874" s="1">
        <f>-10.3116491043</f>
        <v>-10.311649104300001</v>
      </c>
      <c r="B6874">
        <v>-6.7028622642000002</v>
      </c>
    </row>
    <row r="6875" spans="1:2">
      <c r="A6875" s="1">
        <v>3.3121994704</v>
      </c>
      <c r="B6875">
        <v>1.2450631509000001</v>
      </c>
    </row>
    <row r="6876" spans="1:2">
      <c r="A6876" s="1">
        <v>2.8489433610999999</v>
      </c>
      <c r="B6876">
        <v>-8.0841880409000009</v>
      </c>
    </row>
    <row r="6877" spans="1:2">
      <c r="A6877" s="1">
        <f>-10.0890885741</f>
        <v>-10.0890885741</v>
      </c>
      <c r="B6877">
        <v>-3.6176934422000002</v>
      </c>
    </row>
    <row r="6878" spans="1:2">
      <c r="A6878" s="1">
        <f>-10.7748815853</f>
        <v>-10.774881585299999</v>
      </c>
      <c r="B6878">
        <v>-4.2823679808000001</v>
      </c>
    </row>
    <row r="6879" spans="1:2">
      <c r="A6879" s="1">
        <v>2.1276792680000001</v>
      </c>
      <c r="B6879">
        <v>-9.7139239095000001</v>
      </c>
    </row>
    <row r="6880" spans="1:2">
      <c r="A6880" s="1">
        <f>-12.4810091991</f>
        <v>-12.481009199100001</v>
      </c>
      <c r="B6880">
        <v>-6.9672671679000002</v>
      </c>
    </row>
    <row r="6881" spans="1:2">
      <c r="A6881" s="1">
        <v>2.0404674137000001</v>
      </c>
      <c r="B6881">
        <v>-9.0210107037</v>
      </c>
    </row>
    <row r="6882" spans="1:2">
      <c r="A6882" s="1">
        <v>3.1714600650000002</v>
      </c>
      <c r="B6882">
        <v>-11.001109935200001</v>
      </c>
    </row>
    <row r="6883" spans="1:2">
      <c r="A6883" s="1">
        <f>-12.2224475192</f>
        <v>-12.222447519199999</v>
      </c>
      <c r="B6883">
        <v>-3.4387107356</v>
      </c>
    </row>
    <row r="6884" spans="1:2">
      <c r="A6884" s="1">
        <v>3.0622542982000001</v>
      </c>
      <c r="B6884">
        <v>3.8823952727000002</v>
      </c>
    </row>
    <row r="6885" spans="1:2">
      <c r="A6885" s="1">
        <v>1.0761482077</v>
      </c>
      <c r="B6885">
        <v>-10.051567996599999</v>
      </c>
    </row>
    <row r="6886" spans="1:2">
      <c r="A6886" s="1">
        <f>-9.877694068</f>
        <v>-9.8776940680000003</v>
      </c>
      <c r="B6886">
        <v>-3.7824810850000001</v>
      </c>
    </row>
    <row r="6887" spans="1:2">
      <c r="A6887" s="1">
        <v>2.3843444632000002</v>
      </c>
      <c r="B6887">
        <v>-10.200119346599999</v>
      </c>
    </row>
    <row r="6888" spans="1:2">
      <c r="A6888" s="1">
        <v>2.7254129351</v>
      </c>
      <c r="B6888">
        <v>1.6960773328000001</v>
      </c>
    </row>
    <row r="6889" spans="1:2">
      <c r="A6889" s="1">
        <v>1.8073532891999999</v>
      </c>
      <c r="B6889">
        <v>-9.5412688963000001</v>
      </c>
    </row>
    <row r="6890" spans="1:2">
      <c r="A6890" s="1">
        <v>2.5725941673000001</v>
      </c>
      <c r="B6890">
        <v>-9.8896572290000009</v>
      </c>
    </row>
    <row r="6891" spans="1:2">
      <c r="A6891" s="1">
        <f>-10.0616452661</f>
        <v>-10.061645266099999</v>
      </c>
      <c r="B6891">
        <v>-5.0314974152999996</v>
      </c>
    </row>
    <row r="6892" spans="1:2">
      <c r="A6892" s="1">
        <v>3.0963407852999998</v>
      </c>
      <c r="B6892">
        <v>4.4312712241999996</v>
      </c>
    </row>
    <row r="6893" spans="1:2">
      <c r="A6893" s="1">
        <f>-11.8143723684</f>
        <v>-11.814372368400001</v>
      </c>
      <c r="B6893">
        <v>-3.2791066614000002</v>
      </c>
    </row>
    <row r="6894" spans="1:2">
      <c r="A6894" s="1">
        <v>2.2632450215</v>
      </c>
      <c r="B6894">
        <v>2.9028946213000002</v>
      </c>
    </row>
    <row r="6895" spans="1:2">
      <c r="A6895" s="1">
        <v>0.5939353799</v>
      </c>
      <c r="B6895">
        <v>-9.1681661671000008</v>
      </c>
    </row>
    <row r="6896" spans="1:2">
      <c r="A6896" s="1">
        <f>-10.1684089711</f>
        <v>-10.1684089711</v>
      </c>
      <c r="B6896">
        <v>-4.4650449125999998</v>
      </c>
    </row>
    <row r="6897" spans="1:2">
      <c r="A6897" s="1">
        <f>-9.4641005596</f>
        <v>-9.4641005596000003</v>
      </c>
      <c r="B6897">
        <v>-5.5745344102000001</v>
      </c>
    </row>
    <row r="6898" spans="1:2">
      <c r="A6898" s="1">
        <v>2.0486826636000002</v>
      </c>
      <c r="B6898">
        <v>2.8560836712</v>
      </c>
    </row>
    <row r="6899" spans="1:2">
      <c r="A6899" s="1">
        <v>3.1535844568</v>
      </c>
      <c r="B6899">
        <v>-8.1614569185000008</v>
      </c>
    </row>
    <row r="6900" spans="1:2">
      <c r="A6900" s="1">
        <f>-9.8575479508</f>
        <v>-9.8575479508000008</v>
      </c>
      <c r="B6900">
        <v>-4.2765028604999999</v>
      </c>
    </row>
    <row r="6901" spans="1:2">
      <c r="A6901" s="1">
        <v>1.3811411724</v>
      </c>
      <c r="B6901">
        <v>-10.044193693</v>
      </c>
    </row>
    <row r="6902" spans="1:2">
      <c r="A6902" s="1">
        <v>3.5194397349000002</v>
      </c>
      <c r="B6902">
        <v>3.0139954956000001</v>
      </c>
    </row>
    <row r="6903" spans="1:2">
      <c r="A6903" s="1">
        <f>-9.4460456753</f>
        <v>-9.4460456753000006</v>
      </c>
      <c r="B6903">
        <v>-5.4197857558999996</v>
      </c>
    </row>
    <row r="6904" spans="1:2">
      <c r="A6904" s="1">
        <v>4.7202866933000003</v>
      </c>
      <c r="B6904">
        <v>1.4187824269</v>
      </c>
    </row>
    <row r="6905" spans="1:2">
      <c r="A6905" s="1">
        <v>0.70720437130000002</v>
      </c>
      <c r="B6905">
        <v>3.8798723967000002</v>
      </c>
    </row>
    <row r="6906" spans="1:2">
      <c r="A6906" s="1">
        <v>3.2481057584999999</v>
      </c>
      <c r="B6906">
        <v>-9.6227227434000007</v>
      </c>
    </row>
    <row r="6907" spans="1:2">
      <c r="A6907" s="1">
        <v>5.0102748028999997</v>
      </c>
      <c r="B6907">
        <v>2.7050004683000002</v>
      </c>
    </row>
    <row r="6908" spans="1:2">
      <c r="A6908" s="1">
        <v>4.4107555191000003</v>
      </c>
      <c r="B6908">
        <v>3.9829316010000002</v>
      </c>
    </row>
    <row r="6909" spans="1:2">
      <c r="A6909" s="1">
        <f>-10.4152567255</f>
        <v>-10.415256725500001</v>
      </c>
      <c r="B6909">
        <v>-4.5580219044000003</v>
      </c>
    </row>
    <row r="6910" spans="1:2">
      <c r="A6910" s="1">
        <f>-9.0512841659</f>
        <v>-9.0512841659000003</v>
      </c>
      <c r="B6910">
        <v>-6.0085874408000004</v>
      </c>
    </row>
    <row r="6911" spans="1:2">
      <c r="A6911" s="1">
        <v>4.2921713684</v>
      </c>
      <c r="B6911">
        <v>3.0165035995</v>
      </c>
    </row>
    <row r="6912" spans="1:2">
      <c r="A6912" s="1">
        <v>4.0428515135999996</v>
      </c>
      <c r="B6912">
        <v>2.6941379632000002</v>
      </c>
    </row>
    <row r="6913" spans="1:2">
      <c r="A6913" s="1">
        <v>3.0974783072999998</v>
      </c>
      <c r="B6913">
        <v>-8.1467066947000006</v>
      </c>
    </row>
    <row r="6914" spans="1:2">
      <c r="A6914" s="1">
        <v>2.8344247002</v>
      </c>
      <c r="B6914">
        <v>-10.051582933400001</v>
      </c>
    </row>
    <row r="6915" spans="1:2">
      <c r="A6915" s="1">
        <f>-10.7744925075</f>
        <v>-10.7744925075</v>
      </c>
      <c r="B6915">
        <v>-5.5970352843000004</v>
      </c>
    </row>
    <row r="6916" spans="1:2">
      <c r="A6916" s="1">
        <v>2.9298537482999998</v>
      </c>
      <c r="B6916">
        <v>5.5567413422999996</v>
      </c>
    </row>
    <row r="6917" spans="1:2">
      <c r="A6917" s="1">
        <v>4.0211778997999996</v>
      </c>
      <c r="B6917">
        <v>3.7552017583000001</v>
      </c>
    </row>
    <row r="6918" spans="1:2">
      <c r="A6918" s="1">
        <v>4.2812609402000001</v>
      </c>
      <c r="B6918">
        <v>5.6448354748999998</v>
      </c>
    </row>
    <row r="6919" spans="1:2">
      <c r="A6919" s="1">
        <f>-9.4939116094</f>
        <v>-9.4939116093999996</v>
      </c>
      <c r="B6919">
        <v>-4.8802651271000004</v>
      </c>
    </row>
    <row r="6920" spans="1:2">
      <c r="A6920" s="1">
        <v>2.9145443423000001</v>
      </c>
      <c r="B6920">
        <v>3.2525787150999999</v>
      </c>
    </row>
    <row r="6921" spans="1:2">
      <c r="A6921" s="1">
        <v>2.8630649548</v>
      </c>
      <c r="B6921">
        <v>3.7523419634000001</v>
      </c>
    </row>
    <row r="6922" spans="1:2">
      <c r="A6922" s="1">
        <v>3.0256358987</v>
      </c>
      <c r="B6922">
        <v>4.4094616922999998</v>
      </c>
    </row>
    <row r="6923" spans="1:2">
      <c r="A6923" s="1">
        <f>-11.7687294003</f>
        <v>-11.7687294003</v>
      </c>
      <c r="B6923">
        <v>-4.1515500817</v>
      </c>
    </row>
    <row r="6924" spans="1:2">
      <c r="A6924" s="1">
        <v>2.0171333403</v>
      </c>
      <c r="B6924">
        <v>4.7488728381999996</v>
      </c>
    </row>
    <row r="6925" spans="1:2">
      <c r="A6925" s="1">
        <f>-10.3247558391</f>
        <v>-10.3247558391</v>
      </c>
      <c r="B6925">
        <v>-5.8132395908000003</v>
      </c>
    </row>
    <row r="6926" spans="1:2">
      <c r="A6926" s="1">
        <v>2.9860820970000002</v>
      </c>
      <c r="B6926">
        <v>2.0644140664999999</v>
      </c>
    </row>
    <row r="6927" spans="1:2">
      <c r="A6927" s="1">
        <v>4.0573544409000002</v>
      </c>
      <c r="B6927">
        <v>2.4007697507999999</v>
      </c>
    </row>
    <row r="6928" spans="1:2">
      <c r="A6928" s="1">
        <v>4.0259236949000003</v>
      </c>
      <c r="B6928">
        <v>2.8426852409999999</v>
      </c>
    </row>
    <row r="6929" spans="1:2">
      <c r="A6929" s="1">
        <f>-10.1463438174</f>
        <v>-10.1463438174</v>
      </c>
      <c r="B6929">
        <v>-3.9190994865</v>
      </c>
    </row>
    <row r="6930" spans="1:2">
      <c r="A6930" s="1">
        <f>-11.893342881</f>
        <v>-11.893342881000001</v>
      </c>
      <c r="B6930">
        <v>-3.7574043568</v>
      </c>
    </row>
    <row r="6931" spans="1:2">
      <c r="A6931" s="1">
        <f>-0.0436301048</f>
        <v>-4.36301048E-2</v>
      </c>
      <c r="B6931">
        <v>-8.4675156439000006</v>
      </c>
    </row>
    <row r="6932" spans="1:2">
      <c r="A6932" s="1">
        <f>-11.4788454456</f>
        <v>-11.478845445599999</v>
      </c>
      <c r="B6932">
        <v>-4.6466208134000002</v>
      </c>
    </row>
    <row r="6933" spans="1:2">
      <c r="A6933" s="1">
        <v>3.9418835246000001</v>
      </c>
      <c r="B6933">
        <v>4.0591687149000002</v>
      </c>
    </row>
    <row r="6934" spans="1:2">
      <c r="A6934" s="1">
        <v>2.1562674947999998</v>
      </c>
      <c r="B6934">
        <v>-7.8719167021000001</v>
      </c>
    </row>
    <row r="6935" spans="1:2">
      <c r="A6935" s="1">
        <v>2.4632503783000002</v>
      </c>
      <c r="B6935">
        <v>1.1835121968</v>
      </c>
    </row>
    <row r="6936" spans="1:2">
      <c r="A6936" s="1">
        <v>2.5795145641000001</v>
      </c>
      <c r="B6936">
        <v>1.5801188609000001</v>
      </c>
    </row>
    <row r="6937" spans="1:2">
      <c r="A6937" s="1">
        <v>2.4568084061</v>
      </c>
      <c r="B6937">
        <v>-10.3614102214</v>
      </c>
    </row>
    <row r="6938" spans="1:2">
      <c r="A6938" s="1">
        <v>4.6455036164000001</v>
      </c>
      <c r="B6938">
        <v>5.9210187424000003</v>
      </c>
    </row>
    <row r="6939" spans="1:2">
      <c r="A6939" s="1">
        <v>4.3722176672000002</v>
      </c>
      <c r="B6939">
        <v>2.7877849875999998</v>
      </c>
    </row>
    <row r="6940" spans="1:2">
      <c r="A6940" s="1">
        <v>2.9633248306</v>
      </c>
      <c r="B6940">
        <v>-10.120077333199999</v>
      </c>
    </row>
    <row r="6941" spans="1:2">
      <c r="A6941" s="1">
        <f>-11.0095608212</f>
        <v>-11.009560821199999</v>
      </c>
      <c r="B6941">
        <v>-5.5036679061999996</v>
      </c>
    </row>
    <row r="6942" spans="1:2">
      <c r="A6942" s="1">
        <f>-10.5915586673</f>
        <v>-10.591558667299999</v>
      </c>
      <c r="B6942">
        <v>-4.8555594937000004</v>
      </c>
    </row>
    <row r="6943" spans="1:2">
      <c r="A6943" s="1">
        <v>3.4586631337</v>
      </c>
      <c r="B6943">
        <v>2.0162499592000001</v>
      </c>
    </row>
    <row r="6944" spans="1:2">
      <c r="A6944" s="1">
        <f>-12.0725838328</f>
        <v>-12.072583832799999</v>
      </c>
      <c r="B6944">
        <v>-6.2997170947000001</v>
      </c>
    </row>
    <row r="6945" spans="1:2">
      <c r="A6945" s="1">
        <v>1.6010933868999999</v>
      </c>
      <c r="B6945">
        <v>-10.413898709</v>
      </c>
    </row>
    <row r="6946" spans="1:2">
      <c r="A6946" s="1">
        <f>-11.091136364</f>
        <v>-11.091136364</v>
      </c>
      <c r="B6946">
        <v>-4.8141365586999996</v>
      </c>
    </row>
    <row r="6947" spans="1:2">
      <c r="A6947" s="1">
        <v>1.9764158110000001</v>
      </c>
      <c r="B6947">
        <v>-8.9113421456000008</v>
      </c>
    </row>
    <row r="6948" spans="1:2">
      <c r="A6948" s="1">
        <v>3.4841724783000001</v>
      </c>
      <c r="B6948">
        <v>5.1431989910000002</v>
      </c>
    </row>
    <row r="6949" spans="1:2">
      <c r="A6949" s="1">
        <f>-11.0042828275</f>
        <v>-11.004282827500001</v>
      </c>
      <c r="B6949">
        <v>-4.6310904271000002</v>
      </c>
    </row>
    <row r="6950" spans="1:2">
      <c r="A6950" s="1">
        <v>1.9875546803999999</v>
      </c>
      <c r="B6950">
        <v>-9.3374225600000003</v>
      </c>
    </row>
    <row r="6951" spans="1:2">
      <c r="A6951" s="1">
        <v>3.6486757839999999</v>
      </c>
      <c r="B6951">
        <v>2.1865488739000001</v>
      </c>
    </row>
    <row r="6952" spans="1:2">
      <c r="A6952" s="1">
        <f>-11.3168032266</f>
        <v>-11.316803226599999</v>
      </c>
      <c r="B6952">
        <v>-4.7047455561999998</v>
      </c>
    </row>
    <row r="6953" spans="1:2">
      <c r="A6953" s="1">
        <v>2.7249706590999998</v>
      </c>
      <c r="B6953">
        <v>4.4045917964000001</v>
      </c>
    </row>
    <row r="6954" spans="1:2">
      <c r="A6954" s="1">
        <v>2.3255671872999999</v>
      </c>
      <c r="B6954">
        <v>-9.3302186056000007</v>
      </c>
    </row>
    <row r="6955" spans="1:2">
      <c r="A6955" s="1">
        <f>-9.8013238955</f>
        <v>-9.8013238954999995</v>
      </c>
      <c r="B6955">
        <v>-3.0206477451999998</v>
      </c>
    </row>
    <row r="6956" spans="1:2">
      <c r="A6956" s="1">
        <v>3.4132881361999998</v>
      </c>
      <c r="B6956">
        <v>2.1563924712999998</v>
      </c>
    </row>
    <row r="6957" spans="1:2">
      <c r="A6957" s="1">
        <v>3.1791891506000001</v>
      </c>
      <c r="B6957">
        <v>-8.5045251426000004</v>
      </c>
    </row>
    <row r="6958" spans="1:2">
      <c r="A6958" s="1">
        <v>0.38061945050000001</v>
      </c>
      <c r="B6958">
        <v>-8.1264066462999995</v>
      </c>
    </row>
    <row r="6959" spans="1:2">
      <c r="A6959" s="1">
        <v>3.3189344110999999</v>
      </c>
      <c r="B6959">
        <v>-8.1385555167000003</v>
      </c>
    </row>
    <row r="6960" spans="1:2">
      <c r="A6960" s="1">
        <f>-11.7691127653</f>
        <v>-11.769112765299999</v>
      </c>
      <c r="B6960">
        <v>-4.0574548858000004</v>
      </c>
    </row>
    <row r="6961" spans="1:2">
      <c r="A6961" s="1">
        <f>-9.7591801616</f>
        <v>-9.7591801615999998</v>
      </c>
      <c r="B6961">
        <v>-5.6448958107999996</v>
      </c>
    </row>
    <row r="6962" spans="1:2">
      <c r="A6962" s="1">
        <v>2.6299857494999999</v>
      </c>
      <c r="B6962">
        <v>-8.6638137846000003</v>
      </c>
    </row>
    <row r="6963" spans="1:2">
      <c r="A6963" s="1">
        <v>1.3177189126</v>
      </c>
      <c r="B6963">
        <v>-9.2283492854000002</v>
      </c>
    </row>
    <row r="6964" spans="1:2">
      <c r="A6964" s="1">
        <v>3.6759858680000002</v>
      </c>
      <c r="B6964">
        <v>3.4106774632999999</v>
      </c>
    </row>
    <row r="6965" spans="1:2">
      <c r="A6965" s="1">
        <v>1.9940660201</v>
      </c>
      <c r="B6965">
        <v>3.3868257703000002</v>
      </c>
    </row>
    <row r="6966" spans="1:2">
      <c r="A6966" s="1">
        <v>1.7568001247</v>
      </c>
      <c r="B6966">
        <v>-10.016909057199999</v>
      </c>
    </row>
    <row r="6967" spans="1:2">
      <c r="A6967" s="1">
        <f>-10.8075994486</f>
        <v>-10.8075994486</v>
      </c>
      <c r="B6967">
        <v>-5.0417393959999997</v>
      </c>
    </row>
    <row r="6968" spans="1:2">
      <c r="A6968" s="1">
        <f>-9.4389939781</f>
        <v>-9.4389939780999992</v>
      </c>
      <c r="B6968">
        <v>-4.6339081679999996</v>
      </c>
    </row>
    <row r="6969" spans="1:2">
      <c r="A6969" s="1">
        <v>4.2340283107000003</v>
      </c>
      <c r="B6969">
        <v>1.8530171998</v>
      </c>
    </row>
    <row r="6970" spans="1:2">
      <c r="A6970" s="1">
        <f>-10.9438260196</f>
        <v>-10.943826019599999</v>
      </c>
      <c r="B6970">
        <v>-4.4412540852999998</v>
      </c>
    </row>
    <row r="6971" spans="1:2">
      <c r="A6971" s="1">
        <v>2.4014701746</v>
      </c>
      <c r="B6971">
        <v>-9.3798537841999998</v>
      </c>
    </row>
    <row r="6972" spans="1:2">
      <c r="A6972" s="1">
        <v>3.7017192761</v>
      </c>
      <c r="B6972">
        <v>2.1775153392000002</v>
      </c>
    </row>
    <row r="6973" spans="1:2">
      <c r="A6973" s="1">
        <v>1.3798547988000001</v>
      </c>
      <c r="B6973">
        <v>-11.0625460507</v>
      </c>
    </row>
    <row r="6974" spans="1:2">
      <c r="A6974" s="1">
        <v>2.2062854609000002</v>
      </c>
      <c r="B6974">
        <v>-9.0528051181000002</v>
      </c>
    </row>
    <row r="6975" spans="1:2">
      <c r="A6975" s="1">
        <f>-10.6664250803</f>
        <v>-10.6664250803</v>
      </c>
      <c r="B6975">
        <v>-5.3501092914999999</v>
      </c>
    </row>
    <row r="6976" spans="1:2">
      <c r="A6976" s="1">
        <f>-10.7238956869</f>
        <v>-10.723895686900001</v>
      </c>
      <c r="B6976">
        <v>-3.7463310915000001</v>
      </c>
    </row>
    <row r="6977" spans="1:2">
      <c r="A6977" s="1">
        <v>1.2519695175000001</v>
      </c>
      <c r="B6977">
        <v>3.2799982820000002</v>
      </c>
    </row>
    <row r="6978" spans="1:2">
      <c r="A6978" s="1">
        <v>5.0200270527999997</v>
      </c>
      <c r="B6978">
        <v>2.3888170866</v>
      </c>
    </row>
    <row r="6979" spans="1:2">
      <c r="A6979" s="1">
        <f>-10.04849863</f>
        <v>-10.048498629999999</v>
      </c>
      <c r="B6979">
        <v>-4.8315698713000002</v>
      </c>
    </row>
    <row r="6980" spans="1:2">
      <c r="A6980" s="1">
        <v>5.9951099481999996</v>
      </c>
      <c r="B6980">
        <v>2.406573372</v>
      </c>
    </row>
    <row r="6981" spans="1:2">
      <c r="A6981" s="1">
        <v>2.160577768</v>
      </c>
      <c r="B6981">
        <v>-10.495930979100001</v>
      </c>
    </row>
    <row r="6982" spans="1:2">
      <c r="A6982" s="1">
        <f>-10.8405330682</f>
        <v>-10.840533068199999</v>
      </c>
      <c r="B6982">
        <v>-3.5133458771999999</v>
      </c>
    </row>
    <row r="6983" spans="1:2">
      <c r="A6983" s="1">
        <v>1.5909344670000001</v>
      </c>
      <c r="B6983">
        <v>-10.4255403281</v>
      </c>
    </row>
    <row r="6984" spans="1:2">
      <c r="A6984" s="1">
        <v>2.7318213448000002</v>
      </c>
      <c r="B6984">
        <v>1.7472484557000001</v>
      </c>
    </row>
    <row r="6985" spans="1:2">
      <c r="A6985" s="1">
        <v>3.3072470905000002</v>
      </c>
      <c r="B6985">
        <v>1.9983015203000001</v>
      </c>
    </row>
    <row r="6986" spans="1:2">
      <c r="A6986" s="1">
        <v>3.2387021409000001</v>
      </c>
      <c r="B6986">
        <v>1.2176777149</v>
      </c>
    </row>
    <row r="6987" spans="1:2">
      <c r="A6987" s="1">
        <v>3.6772695933000001</v>
      </c>
      <c r="B6987">
        <v>3.185231087</v>
      </c>
    </row>
    <row r="6988" spans="1:2">
      <c r="A6988" s="1">
        <f>-10.9306280316</f>
        <v>-10.9306280316</v>
      </c>
      <c r="B6988">
        <v>-7.6032435520000003</v>
      </c>
    </row>
    <row r="6989" spans="1:2">
      <c r="A6989" s="1">
        <v>2.6987364588</v>
      </c>
      <c r="B6989">
        <v>1.1141000052000001</v>
      </c>
    </row>
    <row r="6990" spans="1:2">
      <c r="A6990" s="1">
        <v>2.5210661954</v>
      </c>
      <c r="B6990">
        <v>-10.114273580800001</v>
      </c>
    </row>
    <row r="6991" spans="1:2">
      <c r="A6991" s="1">
        <v>2.825074748</v>
      </c>
      <c r="B6991">
        <v>4.8879805742000002</v>
      </c>
    </row>
    <row r="6992" spans="1:2">
      <c r="A6992" s="1">
        <f>-10.2231828973</f>
        <v>-10.223182897299999</v>
      </c>
      <c r="B6992">
        <v>-5.1807656674000002</v>
      </c>
    </row>
    <row r="6993" spans="1:2">
      <c r="A6993" s="1">
        <v>3.6057271252</v>
      </c>
      <c r="B6993">
        <v>-11.3105937158</v>
      </c>
    </row>
    <row r="6994" spans="1:2">
      <c r="A6994" s="1">
        <v>4.7623551507000004</v>
      </c>
      <c r="B6994">
        <v>4.1265633151000003</v>
      </c>
    </row>
    <row r="6995" spans="1:2">
      <c r="A6995" s="1">
        <f>-9.9198848685</f>
        <v>-9.9198848685000005</v>
      </c>
      <c r="B6995">
        <v>-5.3741962329000001</v>
      </c>
    </row>
    <row r="6996" spans="1:2">
      <c r="A6996" s="1">
        <v>1.1609004358999999</v>
      </c>
      <c r="B6996">
        <v>-8.6139032751000002</v>
      </c>
    </row>
    <row r="6997" spans="1:2">
      <c r="A6997" s="1">
        <v>2.9914129952000001</v>
      </c>
      <c r="B6997">
        <v>3.3890380118999999</v>
      </c>
    </row>
    <row r="6998" spans="1:2">
      <c r="A6998" s="1">
        <v>3.1688123070000001</v>
      </c>
      <c r="B6998">
        <v>-9.1958031112</v>
      </c>
    </row>
    <row r="6999" spans="1:2">
      <c r="A6999" s="1">
        <f>-10.6433175505</f>
        <v>-10.643317550500001</v>
      </c>
      <c r="B6999">
        <v>-4.9281284742000002</v>
      </c>
    </row>
    <row r="7000" spans="1:2">
      <c r="A7000" s="1">
        <v>1.8941587913</v>
      </c>
      <c r="B7000">
        <v>2.1877717032000001</v>
      </c>
    </row>
    <row r="7001" spans="1:2">
      <c r="A7001" s="1">
        <f>-10.8229972711</f>
        <v>-10.8229972711</v>
      </c>
      <c r="B7001">
        <v>-4.6829130491999997</v>
      </c>
    </row>
    <row r="7002" spans="1:2">
      <c r="A7002" s="1">
        <v>2.5007265553</v>
      </c>
      <c r="B7002">
        <v>-9.6887653235000002</v>
      </c>
    </row>
    <row r="7003" spans="1:2">
      <c r="A7003" s="1">
        <f>-11.9252453016</f>
        <v>-11.9252453016</v>
      </c>
      <c r="B7003">
        <v>-4.7926394849999996</v>
      </c>
    </row>
    <row r="7004" spans="1:2">
      <c r="A7004" s="1">
        <f>-10.1389406934</f>
        <v>-10.1389406934</v>
      </c>
      <c r="B7004">
        <v>-3.5889050604000001</v>
      </c>
    </row>
    <row r="7005" spans="1:2">
      <c r="A7005" s="1">
        <f>-9.2852118764</f>
        <v>-9.2852118764</v>
      </c>
      <c r="B7005">
        <v>-3.4653780153999998</v>
      </c>
    </row>
    <row r="7006" spans="1:2">
      <c r="A7006" s="1">
        <v>3.0429936587999999</v>
      </c>
      <c r="B7006">
        <v>3.5454456497</v>
      </c>
    </row>
    <row r="7007" spans="1:2">
      <c r="A7007" s="1">
        <f>-10.4280401544</f>
        <v>-10.4280401544</v>
      </c>
      <c r="B7007">
        <v>-5.7008336993000004</v>
      </c>
    </row>
    <row r="7008" spans="1:2">
      <c r="A7008" s="1">
        <v>3.8854336405000001</v>
      </c>
      <c r="B7008">
        <v>3.53919812</v>
      </c>
    </row>
    <row r="7009" spans="1:2">
      <c r="A7009" s="1">
        <v>4.1086657389000001</v>
      </c>
      <c r="B7009">
        <v>1.7232390046999999</v>
      </c>
    </row>
    <row r="7010" spans="1:2">
      <c r="A7010" s="1">
        <v>5.1348820920999998</v>
      </c>
      <c r="B7010">
        <v>3.8016041477</v>
      </c>
    </row>
    <row r="7011" spans="1:2">
      <c r="A7011" s="1">
        <v>3.5214522230999998</v>
      </c>
      <c r="B7011">
        <v>2.2064789479</v>
      </c>
    </row>
    <row r="7012" spans="1:2">
      <c r="A7012" s="1">
        <f>-0.1331151624</f>
        <v>-0.13311516239999999</v>
      </c>
      <c r="B7012">
        <v>-9.3336701293999997</v>
      </c>
    </row>
    <row r="7013" spans="1:2">
      <c r="A7013" s="1">
        <f>-11.2005971001</f>
        <v>-11.2005971001</v>
      </c>
      <c r="B7013">
        <v>-5.2172943784000001</v>
      </c>
    </row>
    <row r="7014" spans="1:2">
      <c r="A7014" s="1">
        <f>-10.3522961883</f>
        <v>-10.3522961883</v>
      </c>
      <c r="B7014">
        <v>-5.9287687323</v>
      </c>
    </row>
    <row r="7015" spans="1:2">
      <c r="A7015" s="1">
        <f>-11.8061348496</f>
        <v>-11.806134849599999</v>
      </c>
      <c r="B7015">
        <v>-6.8691959485999998</v>
      </c>
    </row>
    <row r="7016" spans="1:2">
      <c r="A7016" s="1">
        <v>1.7668499069000001</v>
      </c>
      <c r="B7016">
        <v>-9.1609035669000001</v>
      </c>
    </row>
    <row r="7017" spans="1:2">
      <c r="A7017" s="1">
        <f>-8.6367390578</f>
        <v>-8.6367390577999998</v>
      </c>
      <c r="B7017">
        <v>-6.5289670532999997</v>
      </c>
    </row>
    <row r="7018" spans="1:2">
      <c r="A7018" s="1">
        <v>1.5371987199999999</v>
      </c>
      <c r="B7018">
        <v>-10.3479216323</v>
      </c>
    </row>
    <row r="7019" spans="1:2">
      <c r="A7019" s="1">
        <v>3.0465673482</v>
      </c>
      <c r="B7019">
        <v>4.8911737626000003</v>
      </c>
    </row>
    <row r="7020" spans="1:2">
      <c r="A7020" s="1">
        <f>-11.3852904894</f>
        <v>-11.385290489400001</v>
      </c>
      <c r="B7020">
        <v>-3.4255860143999999</v>
      </c>
    </row>
    <row r="7021" spans="1:2">
      <c r="A7021" s="1">
        <v>3.1567276314999999</v>
      </c>
      <c r="B7021">
        <v>4.6610763857000004</v>
      </c>
    </row>
    <row r="7022" spans="1:2">
      <c r="A7022" s="1">
        <v>1.8523232380000001</v>
      </c>
      <c r="B7022">
        <v>-6.9955052492999998</v>
      </c>
    </row>
    <row r="7023" spans="1:2">
      <c r="A7023" s="1">
        <v>1.3406058433000001</v>
      </c>
      <c r="B7023">
        <v>-9.6189899019999991</v>
      </c>
    </row>
    <row r="7024" spans="1:2">
      <c r="A7024" s="1">
        <f>-10.0921970986</f>
        <v>-10.0921970986</v>
      </c>
      <c r="B7024">
        <v>-4.2401350109999996</v>
      </c>
    </row>
    <row r="7025" spans="1:2">
      <c r="A7025" s="1">
        <f>-10.6090923588</f>
        <v>-10.6090923588</v>
      </c>
      <c r="B7025">
        <v>-5.2330743934999999</v>
      </c>
    </row>
    <row r="7026" spans="1:2">
      <c r="A7026" s="1">
        <v>1.1909828226000001</v>
      </c>
      <c r="B7026">
        <v>-9.0136434244999997</v>
      </c>
    </row>
    <row r="7027" spans="1:2">
      <c r="A7027" s="1">
        <v>0.86794013839999995</v>
      </c>
      <c r="B7027">
        <v>-9.3799976182000009</v>
      </c>
    </row>
    <row r="7028" spans="1:2">
      <c r="A7028" s="1">
        <v>5.0817070980999999</v>
      </c>
      <c r="B7028">
        <v>4.2495557360999996</v>
      </c>
    </row>
    <row r="7029" spans="1:2">
      <c r="A7029" s="1">
        <v>1.8099511122</v>
      </c>
      <c r="B7029">
        <v>-9.0488814245999993</v>
      </c>
    </row>
    <row r="7030" spans="1:2">
      <c r="A7030" s="1">
        <v>2.3197261692</v>
      </c>
      <c r="B7030">
        <v>3.9702532872999998</v>
      </c>
    </row>
    <row r="7031" spans="1:2">
      <c r="A7031" s="1">
        <v>1.4289381745</v>
      </c>
      <c r="B7031">
        <v>-8.0297866340000006</v>
      </c>
    </row>
    <row r="7032" spans="1:2">
      <c r="A7032" s="1">
        <v>1.4780049004</v>
      </c>
      <c r="B7032">
        <v>-10.440018670400001</v>
      </c>
    </row>
    <row r="7033" spans="1:2">
      <c r="A7033" s="1">
        <f>-8.5020508661</f>
        <v>-8.5020508660999994</v>
      </c>
      <c r="B7033">
        <v>-4.2698270968000003</v>
      </c>
    </row>
    <row r="7034" spans="1:2">
      <c r="A7034" s="1">
        <v>4.3280700251999997</v>
      </c>
      <c r="B7034">
        <v>4.5661614299000002</v>
      </c>
    </row>
    <row r="7035" spans="1:2">
      <c r="A7035" s="1">
        <f>-10.1832436131</f>
        <v>-10.1832436131</v>
      </c>
      <c r="B7035">
        <v>-4.1483246149999999</v>
      </c>
    </row>
    <row r="7036" spans="1:2">
      <c r="A7036" s="1">
        <v>4.5332576363000001</v>
      </c>
      <c r="B7036">
        <v>2.469934071</v>
      </c>
    </row>
    <row r="7037" spans="1:2">
      <c r="A7037" s="1">
        <f>-11.0763823821</f>
        <v>-11.0763823821</v>
      </c>
      <c r="B7037">
        <v>-5.5277351579999996</v>
      </c>
    </row>
    <row r="7038" spans="1:2">
      <c r="A7038" s="1">
        <f>-9.5023222213</f>
        <v>-9.5023222213</v>
      </c>
      <c r="B7038">
        <v>-6.3590650582999997</v>
      </c>
    </row>
    <row r="7039" spans="1:2">
      <c r="A7039" s="1">
        <v>2.9202784225</v>
      </c>
      <c r="B7039">
        <v>2.7415068706999999</v>
      </c>
    </row>
    <row r="7040" spans="1:2">
      <c r="A7040" s="1">
        <v>2.6085108266999999</v>
      </c>
      <c r="B7040">
        <v>3.4690169462</v>
      </c>
    </row>
    <row r="7041" spans="1:2">
      <c r="A7041" s="1">
        <v>2.5610150092000001</v>
      </c>
      <c r="B7041">
        <v>2.7226851152</v>
      </c>
    </row>
    <row r="7042" spans="1:2">
      <c r="A7042" s="1">
        <f>-10.2928643325</f>
        <v>-10.292864332500001</v>
      </c>
      <c r="B7042">
        <v>-4.7456267405999997</v>
      </c>
    </row>
    <row r="7043" spans="1:2">
      <c r="A7043" s="1">
        <v>3.9472133167000001</v>
      </c>
      <c r="B7043">
        <v>3.3339966841000002</v>
      </c>
    </row>
    <row r="7044" spans="1:2">
      <c r="A7044" s="1">
        <f>-9.9582831331</f>
        <v>-9.9582831331000001</v>
      </c>
      <c r="B7044">
        <v>-6.7203972068000004</v>
      </c>
    </row>
    <row r="7045" spans="1:2">
      <c r="A7045" s="1">
        <f>-9.9604854996</f>
        <v>-9.9604854996000007</v>
      </c>
      <c r="B7045">
        <v>-5.3340597689999996</v>
      </c>
    </row>
    <row r="7046" spans="1:2">
      <c r="A7046" s="1">
        <v>2.13813663</v>
      </c>
      <c r="B7046">
        <v>-9.3462057628000004</v>
      </c>
    </row>
    <row r="7047" spans="1:2">
      <c r="A7047" s="1">
        <v>1.6772637393000001</v>
      </c>
      <c r="B7047">
        <v>-10.954673025</v>
      </c>
    </row>
    <row r="7048" spans="1:2">
      <c r="A7048" s="1">
        <v>0.3819571746</v>
      </c>
      <c r="B7048">
        <v>4.0608231266999999</v>
      </c>
    </row>
    <row r="7049" spans="1:2">
      <c r="A7049" s="1">
        <f>-9.2336698791</f>
        <v>-9.2336698791000007</v>
      </c>
      <c r="B7049">
        <v>-5.9602590330999998</v>
      </c>
    </row>
    <row r="7050" spans="1:2">
      <c r="A7050" s="1">
        <f>-10.7944424732</f>
        <v>-10.7944424732</v>
      </c>
      <c r="B7050">
        <v>-6.3989443015000003</v>
      </c>
    </row>
    <row r="7051" spans="1:2">
      <c r="A7051" s="1">
        <f>-9.6080094594</f>
        <v>-9.6080094593999998</v>
      </c>
      <c r="B7051">
        <v>-3.2630422902</v>
      </c>
    </row>
    <row r="7052" spans="1:2">
      <c r="A7052" s="1">
        <v>3.5748401444</v>
      </c>
      <c r="B7052">
        <v>2.5671080185999999</v>
      </c>
    </row>
    <row r="7053" spans="1:2">
      <c r="A7053" s="1">
        <v>4.3938835707999999</v>
      </c>
      <c r="B7053">
        <v>1.2271232250999999</v>
      </c>
    </row>
    <row r="7054" spans="1:2">
      <c r="A7054" s="1">
        <f>-10.8810784301</f>
        <v>-10.881078430100001</v>
      </c>
      <c r="B7054">
        <v>-4.1475604560999999</v>
      </c>
    </row>
    <row r="7055" spans="1:2">
      <c r="A7055" s="1">
        <v>3.0287979702999999</v>
      </c>
      <c r="B7055">
        <v>4.7463446599000001</v>
      </c>
    </row>
    <row r="7056" spans="1:2">
      <c r="A7056" s="1">
        <f>-10.5283450935</f>
        <v>-10.5283450935</v>
      </c>
      <c r="B7056">
        <v>-4.3117766603999996</v>
      </c>
    </row>
    <row r="7057" spans="1:2">
      <c r="A7057" s="1">
        <v>3.5581585705999998</v>
      </c>
      <c r="B7057">
        <v>-8.4946038071000007</v>
      </c>
    </row>
    <row r="7058" spans="1:2">
      <c r="A7058" s="1">
        <f>-11.8262167809</f>
        <v>-11.826216780899999</v>
      </c>
      <c r="B7058">
        <v>-4.0686688847000001</v>
      </c>
    </row>
    <row r="7059" spans="1:2">
      <c r="A7059" s="1">
        <v>0.89656283240000001</v>
      </c>
      <c r="B7059">
        <v>4.0469382806</v>
      </c>
    </row>
    <row r="7060" spans="1:2">
      <c r="A7060" s="1">
        <v>2.8038447878000001</v>
      </c>
      <c r="B7060">
        <v>4.0800861569000002</v>
      </c>
    </row>
    <row r="7061" spans="1:2">
      <c r="A7061" s="1">
        <v>0.61152835760000002</v>
      </c>
      <c r="B7061">
        <v>-10.249958880599999</v>
      </c>
    </row>
    <row r="7062" spans="1:2">
      <c r="A7062" s="1">
        <v>1.3863162479</v>
      </c>
      <c r="B7062">
        <v>-9.2750645548000001</v>
      </c>
    </row>
    <row r="7063" spans="1:2">
      <c r="A7063" s="1">
        <v>5.5695982544999998</v>
      </c>
      <c r="B7063">
        <v>3.8754092531</v>
      </c>
    </row>
    <row r="7064" spans="1:2">
      <c r="A7064" s="1">
        <f>-9.0924233279</f>
        <v>-9.0924233279000006</v>
      </c>
      <c r="B7064">
        <v>-5.7488281184999996</v>
      </c>
    </row>
    <row r="7065" spans="1:2">
      <c r="A7065" s="1">
        <f>-11.0138814185</f>
        <v>-11.0138814185</v>
      </c>
      <c r="B7065">
        <v>-3.4139856994</v>
      </c>
    </row>
    <row r="7066" spans="1:2">
      <c r="A7066" s="1">
        <v>1.0770470163999999</v>
      </c>
      <c r="B7066">
        <v>-10.204057428500001</v>
      </c>
    </row>
    <row r="7067" spans="1:2">
      <c r="A7067" s="1">
        <v>2.9417022289000001</v>
      </c>
      <c r="B7067">
        <v>-9.3722622875999999</v>
      </c>
    </row>
    <row r="7068" spans="1:2">
      <c r="A7068" s="1">
        <v>3.592299277</v>
      </c>
      <c r="B7068">
        <v>3.0652789708000001</v>
      </c>
    </row>
    <row r="7069" spans="1:2">
      <c r="A7069" s="1">
        <v>2.7149553518</v>
      </c>
      <c r="B7069">
        <v>3.5436648743000001</v>
      </c>
    </row>
    <row r="7070" spans="1:2">
      <c r="A7070" s="1">
        <f>-9.1769766995</f>
        <v>-9.1769766995000008</v>
      </c>
      <c r="B7070">
        <v>-6.2757270178000004</v>
      </c>
    </row>
    <row r="7071" spans="1:2">
      <c r="A7071" s="1">
        <v>3.7890862815999999</v>
      </c>
      <c r="B7071">
        <v>-9.3357494188000008</v>
      </c>
    </row>
    <row r="7072" spans="1:2">
      <c r="A7072" s="1">
        <f>-10.947851556</f>
        <v>-10.947851556</v>
      </c>
      <c r="B7072">
        <v>-5.8827800085000002</v>
      </c>
    </row>
    <row r="7073" spans="1:2">
      <c r="A7073" s="1">
        <v>4.2178041145999998</v>
      </c>
      <c r="B7073">
        <v>-10.2355601515</v>
      </c>
    </row>
    <row r="7074" spans="1:2">
      <c r="A7074" s="1">
        <f>-10.3295184733</f>
        <v>-10.3295184733</v>
      </c>
      <c r="B7074">
        <v>-6.0208308331999998</v>
      </c>
    </row>
    <row r="7075" spans="1:2">
      <c r="A7075" s="1">
        <f>-9.8865778022</f>
        <v>-9.8865778021999997</v>
      </c>
      <c r="B7075">
        <v>-4.1022481625999996</v>
      </c>
    </row>
    <row r="7076" spans="1:2">
      <c r="A7076" s="1">
        <f>-10.0037180835</f>
        <v>-10.003718083500001</v>
      </c>
      <c r="B7076">
        <v>-4.4789067227999997</v>
      </c>
    </row>
    <row r="7077" spans="1:2">
      <c r="A7077" s="1">
        <v>0.19546641719999999</v>
      </c>
      <c r="B7077">
        <v>-10.7430056381</v>
      </c>
    </row>
    <row r="7078" spans="1:2">
      <c r="A7078" s="1">
        <f>-10.3023378491</f>
        <v>-10.302337849100001</v>
      </c>
      <c r="B7078">
        <v>-4.4578083801000004</v>
      </c>
    </row>
    <row r="7079" spans="1:2">
      <c r="A7079" s="1">
        <v>1.5675032285999999</v>
      </c>
      <c r="B7079">
        <v>2.5530232295999999</v>
      </c>
    </row>
    <row r="7080" spans="1:2">
      <c r="A7080" s="1">
        <v>3.6835109156999999</v>
      </c>
      <c r="B7080">
        <v>4.2401082788000002</v>
      </c>
    </row>
    <row r="7081" spans="1:2">
      <c r="A7081" s="1">
        <f>-11.0194017056</f>
        <v>-11.0194017056</v>
      </c>
      <c r="B7081">
        <v>-4.8683047980999996</v>
      </c>
    </row>
    <row r="7082" spans="1:2">
      <c r="A7082" s="1">
        <v>4.5464911686000002</v>
      </c>
      <c r="B7082">
        <v>3.2613191494999998</v>
      </c>
    </row>
    <row r="7083" spans="1:2">
      <c r="A7083" s="1">
        <v>4.4753405552999999</v>
      </c>
      <c r="B7083">
        <v>3.1102550157</v>
      </c>
    </row>
    <row r="7084" spans="1:2">
      <c r="A7084" s="1">
        <v>1.9026329712000001</v>
      </c>
      <c r="B7084">
        <v>-8.5426129498000005</v>
      </c>
    </row>
    <row r="7085" spans="1:2">
      <c r="A7085" s="1">
        <v>1.8111913758</v>
      </c>
      <c r="B7085">
        <v>-8.2160983275999993</v>
      </c>
    </row>
    <row r="7086" spans="1:2">
      <c r="A7086" s="1">
        <f>-10.4664073327</f>
        <v>-10.466407332699999</v>
      </c>
      <c r="B7086">
        <v>-3.359105064</v>
      </c>
    </row>
    <row r="7087" spans="1:2">
      <c r="A7087" s="1">
        <v>1.3488528879999999</v>
      </c>
      <c r="B7087">
        <v>-10.804640603299999</v>
      </c>
    </row>
    <row r="7088" spans="1:2">
      <c r="A7088" s="1">
        <v>3.9225920066</v>
      </c>
      <c r="B7088">
        <v>3.3018024747000001</v>
      </c>
    </row>
    <row r="7089" spans="1:2">
      <c r="A7089" s="1">
        <v>1.971418678</v>
      </c>
      <c r="B7089">
        <v>2.3741630534999998</v>
      </c>
    </row>
    <row r="7090" spans="1:2">
      <c r="A7090" s="1">
        <v>2.4605049983999998</v>
      </c>
      <c r="B7090">
        <v>3.2470603811999998</v>
      </c>
    </row>
    <row r="7091" spans="1:2">
      <c r="A7091" s="1">
        <f>-10.5435552161</f>
        <v>-10.5435552161</v>
      </c>
      <c r="B7091">
        <v>-4.1714084198999997</v>
      </c>
    </row>
    <row r="7092" spans="1:2">
      <c r="A7092" s="1">
        <v>3.5082558260000001</v>
      </c>
      <c r="B7092">
        <v>-9.4536710902000003</v>
      </c>
    </row>
    <row r="7093" spans="1:2">
      <c r="A7093" s="1">
        <v>4.5727465917999996</v>
      </c>
      <c r="B7093">
        <v>2.5012401987000001</v>
      </c>
    </row>
    <row r="7094" spans="1:2">
      <c r="A7094" s="1">
        <v>4.5272368609000004</v>
      </c>
      <c r="B7094">
        <v>3.8337549357</v>
      </c>
    </row>
    <row r="7095" spans="1:2">
      <c r="A7095" s="1">
        <f>-10.4941965344</f>
        <v>-10.4941965344</v>
      </c>
      <c r="B7095">
        <v>-6.1712063078000003</v>
      </c>
    </row>
    <row r="7096" spans="1:2">
      <c r="A7096" s="1">
        <f>-8.6466585423</f>
        <v>-8.6466585423000009</v>
      </c>
      <c r="B7096">
        <v>-5.3269477870999999</v>
      </c>
    </row>
    <row r="7097" spans="1:2">
      <c r="A7097" s="1">
        <f>-11.2873684891</f>
        <v>-11.2873684891</v>
      </c>
      <c r="B7097">
        <v>-3.7569926755999998</v>
      </c>
    </row>
    <row r="7098" spans="1:2">
      <c r="A7098" s="1">
        <v>4.5920996644000001</v>
      </c>
      <c r="B7098">
        <v>3.1003307549999999</v>
      </c>
    </row>
    <row r="7099" spans="1:2">
      <c r="A7099" s="1">
        <v>2.9196245460000001</v>
      </c>
      <c r="B7099">
        <v>0.98421938129999997</v>
      </c>
    </row>
    <row r="7100" spans="1:2">
      <c r="A7100" s="1">
        <f>-11.3860279196</f>
        <v>-11.3860279196</v>
      </c>
      <c r="B7100">
        <v>-6.1833989482999998</v>
      </c>
    </row>
    <row r="7101" spans="1:2">
      <c r="A7101" s="1">
        <v>3.1360433533999998</v>
      </c>
      <c r="B7101">
        <v>1.2232305051000001</v>
      </c>
    </row>
    <row r="7102" spans="1:2">
      <c r="A7102" s="1">
        <v>2.310296439</v>
      </c>
      <c r="B7102">
        <v>-10.7654725482</v>
      </c>
    </row>
    <row r="7103" spans="1:2">
      <c r="A7103" s="1">
        <v>3.3552695831000001</v>
      </c>
      <c r="B7103">
        <v>4.2146314337000002</v>
      </c>
    </row>
    <row r="7104" spans="1:2">
      <c r="A7104" s="1">
        <v>2.1846777246000002</v>
      </c>
      <c r="B7104">
        <v>-8.3407462281000004</v>
      </c>
    </row>
    <row r="7105" spans="1:2">
      <c r="A7105" s="1">
        <v>2.6255064836000002</v>
      </c>
      <c r="B7105">
        <v>2.9962586897999999</v>
      </c>
    </row>
    <row r="7106" spans="1:2">
      <c r="A7106" s="1">
        <v>4.3542049220000001</v>
      </c>
      <c r="B7106">
        <v>2.0588593245000002</v>
      </c>
    </row>
    <row r="7107" spans="1:2">
      <c r="A7107" s="1">
        <v>1.3956461578999999</v>
      </c>
      <c r="B7107">
        <v>-9.2999211717999994</v>
      </c>
    </row>
    <row r="7108" spans="1:2">
      <c r="A7108" s="1">
        <v>3.8599447575000001</v>
      </c>
      <c r="B7108">
        <v>-9.7613348825999999</v>
      </c>
    </row>
    <row r="7109" spans="1:2">
      <c r="A7109" s="1">
        <v>0.94424478030000003</v>
      </c>
      <c r="B7109">
        <v>-8.2816319325999999</v>
      </c>
    </row>
    <row r="7110" spans="1:2">
      <c r="A7110" s="1">
        <v>2.3547968763</v>
      </c>
      <c r="B7110">
        <v>1.9737033101999999</v>
      </c>
    </row>
    <row r="7111" spans="1:2">
      <c r="A7111" s="1">
        <v>4.4339035741000004</v>
      </c>
      <c r="B7111">
        <v>-9.2293264805999993</v>
      </c>
    </row>
    <row r="7112" spans="1:2">
      <c r="A7112" s="1">
        <f>-10.2218265549</f>
        <v>-10.2218265549</v>
      </c>
      <c r="B7112">
        <v>-5.9186931302000003</v>
      </c>
    </row>
    <row r="7113" spans="1:2">
      <c r="A7113" s="1">
        <v>1.3475678784</v>
      </c>
      <c r="B7113">
        <v>-8.7665355538000007</v>
      </c>
    </row>
    <row r="7114" spans="1:2">
      <c r="A7114" s="1">
        <f>-8.1236310825</f>
        <v>-8.1236310824999993</v>
      </c>
      <c r="B7114">
        <v>-4.9229960308000003</v>
      </c>
    </row>
    <row r="7115" spans="1:2">
      <c r="A7115" s="1">
        <v>3.2662289339999999</v>
      </c>
      <c r="B7115">
        <v>-8.2961154472</v>
      </c>
    </row>
    <row r="7116" spans="1:2">
      <c r="A7116" s="1">
        <v>4.5386465291000002</v>
      </c>
      <c r="B7116">
        <v>3.8918750223999998</v>
      </c>
    </row>
    <row r="7117" spans="1:2">
      <c r="A7117" s="1">
        <f>-11.6162323831</f>
        <v>-11.6162323831</v>
      </c>
      <c r="B7117">
        <v>-3.8974991101000001</v>
      </c>
    </row>
    <row r="7118" spans="1:2">
      <c r="A7118" s="1">
        <v>1.7648857379</v>
      </c>
      <c r="B7118">
        <v>-10.573066714599999</v>
      </c>
    </row>
    <row r="7119" spans="1:2">
      <c r="A7119" s="1">
        <f>-0.1860338788</f>
        <v>-0.1860338788</v>
      </c>
      <c r="B7119">
        <v>-9.0787047947000001</v>
      </c>
    </row>
    <row r="7120" spans="1:2">
      <c r="A7120" s="1">
        <v>3.9578994340999998</v>
      </c>
      <c r="B7120">
        <v>2.3787031650000001</v>
      </c>
    </row>
    <row r="7121" spans="1:2">
      <c r="A7121" s="1">
        <v>3.4178161353999998</v>
      </c>
      <c r="B7121">
        <v>2.1464663134999999</v>
      </c>
    </row>
    <row r="7122" spans="1:2">
      <c r="A7122" s="1">
        <v>3.0561082146</v>
      </c>
      <c r="B7122">
        <v>4.4965002742999998</v>
      </c>
    </row>
    <row r="7123" spans="1:2">
      <c r="A7123" s="1">
        <v>3.5349257325000001</v>
      </c>
      <c r="B7123">
        <v>4.1564227494999999</v>
      </c>
    </row>
    <row r="7124" spans="1:2">
      <c r="A7124" s="1">
        <v>3.2257683286000001</v>
      </c>
      <c r="B7124">
        <v>4.8933260328000001</v>
      </c>
    </row>
    <row r="7125" spans="1:2">
      <c r="A7125" s="1">
        <v>2.5044100657000001</v>
      </c>
      <c r="B7125">
        <v>-9.8277445284000002</v>
      </c>
    </row>
    <row r="7126" spans="1:2">
      <c r="A7126" s="1">
        <f>-11.1881108995</f>
        <v>-11.1881108995</v>
      </c>
      <c r="B7126">
        <v>-4.6587917452000003</v>
      </c>
    </row>
    <row r="7127" spans="1:2">
      <c r="A7127" s="1">
        <v>1.3134786625999999</v>
      </c>
      <c r="B7127">
        <v>-9.9238210812999998</v>
      </c>
    </row>
    <row r="7128" spans="1:2">
      <c r="A7128" s="1">
        <v>2.2024498349999999</v>
      </c>
      <c r="B7128">
        <v>-10.5293969672</v>
      </c>
    </row>
    <row r="7129" spans="1:2">
      <c r="A7129" s="1">
        <v>3.2577864556999998</v>
      </c>
      <c r="B7129">
        <v>2.2138589757</v>
      </c>
    </row>
    <row r="7130" spans="1:2">
      <c r="A7130" s="1">
        <v>3.8424323697</v>
      </c>
      <c r="B7130">
        <v>-10.383747573999999</v>
      </c>
    </row>
    <row r="7131" spans="1:2">
      <c r="A7131" s="1">
        <v>2.2241255073000001</v>
      </c>
      <c r="B7131">
        <v>-10.854224241800001</v>
      </c>
    </row>
    <row r="7132" spans="1:2">
      <c r="A7132" s="1">
        <v>2.9151683094999998</v>
      </c>
      <c r="B7132">
        <v>-9.1678420005000003</v>
      </c>
    </row>
    <row r="7133" spans="1:2">
      <c r="A7133" s="1">
        <v>0.97373084669999999</v>
      </c>
      <c r="B7133">
        <v>2.2623449410999998</v>
      </c>
    </row>
    <row r="7134" spans="1:2">
      <c r="A7134" s="1">
        <v>0.86919489599999999</v>
      </c>
      <c r="B7134">
        <v>-8.9372710850000008</v>
      </c>
    </row>
    <row r="7135" spans="1:2">
      <c r="A7135" s="1">
        <v>5.1093092354999996</v>
      </c>
      <c r="B7135">
        <v>4.4388592208000004</v>
      </c>
    </row>
    <row r="7136" spans="1:2">
      <c r="A7136" s="1">
        <f>-8.5807807874</f>
        <v>-8.5807807874000002</v>
      </c>
      <c r="B7136">
        <v>-4.8367725756000004</v>
      </c>
    </row>
    <row r="7137" spans="1:2">
      <c r="A7137" s="1">
        <f>-10.6116419548</f>
        <v>-10.6116419548</v>
      </c>
      <c r="B7137">
        <v>-3.6152028673999999</v>
      </c>
    </row>
    <row r="7138" spans="1:2">
      <c r="A7138" s="1">
        <v>1.1754545954</v>
      </c>
      <c r="B7138">
        <v>-8.7516997458999999</v>
      </c>
    </row>
    <row r="7139" spans="1:2">
      <c r="A7139" s="1">
        <f>-10.8055382494</f>
        <v>-10.8055382494</v>
      </c>
      <c r="B7139">
        <v>-4.6820795583999999</v>
      </c>
    </row>
    <row r="7140" spans="1:2">
      <c r="A7140" s="1">
        <f>-10.5148193757</f>
        <v>-10.5148193757</v>
      </c>
      <c r="B7140">
        <v>-6.1909582546999999</v>
      </c>
    </row>
    <row r="7141" spans="1:2">
      <c r="A7141" s="1">
        <v>5.0125886669000002</v>
      </c>
      <c r="B7141">
        <v>4.2068688647999997</v>
      </c>
    </row>
    <row r="7142" spans="1:2">
      <c r="A7142" s="1">
        <v>3.3303801010999998</v>
      </c>
      <c r="B7142">
        <v>3.0514004475999998</v>
      </c>
    </row>
    <row r="7143" spans="1:2">
      <c r="A7143" s="1">
        <f>-9.6373877485</f>
        <v>-9.6373877485000001</v>
      </c>
      <c r="B7143">
        <v>-4.1188287384000004</v>
      </c>
    </row>
    <row r="7144" spans="1:2">
      <c r="A7144" s="1">
        <f>-10.0669908517</f>
        <v>-10.0669908517</v>
      </c>
      <c r="B7144">
        <v>-5.7424444005000002</v>
      </c>
    </row>
    <row r="7145" spans="1:2">
      <c r="A7145" s="1">
        <v>3.3193757964000001</v>
      </c>
      <c r="B7145">
        <v>-11.264893110099999</v>
      </c>
    </row>
    <row r="7146" spans="1:2">
      <c r="A7146" s="1">
        <f>-10.1169550617</f>
        <v>-10.116955061700001</v>
      </c>
      <c r="B7146">
        <v>-4.4296935300999998</v>
      </c>
    </row>
    <row r="7147" spans="1:2">
      <c r="A7147" s="1">
        <v>2.9411317081999999</v>
      </c>
      <c r="B7147">
        <v>-9.7088389199999998</v>
      </c>
    </row>
    <row r="7148" spans="1:2">
      <c r="A7148" s="1">
        <v>4.2398578903999997</v>
      </c>
      <c r="B7148">
        <v>3.3682737145999999</v>
      </c>
    </row>
    <row r="7149" spans="1:2">
      <c r="A7149" s="1">
        <f>-10.8982408083</f>
        <v>-10.898240808300001</v>
      </c>
      <c r="B7149">
        <v>-4.3747258129000004</v>
      </c>
    </row>
    <row r="7150" spans="1:2">
      <c r="A7150" s="1">
        <v>3.063653161</v>
      </c>
      <c r="B7150">
        <v>-8.7768279008000007</v>
      </c>
    </row>
    <row r="7151" spans="1:2">
      <c r="A7151" s="1">
        <v>3.0494451518000001</v>
      </c>
      <c r="B7151">
        <v>-9.1861746313000001</v>
      </c>
    </row>
    <row r="7152" spans="1:2">
      <c r="A7152" s="1">
        <f>-10.9289418042</f>
        <v>-10.928941804200001</v>
      </c>
      <c r="B7152">
        <v>-4.9607075174000004</v>
      </c>
    </row>
    <row r="7153" spans="1:2">
      <c r="A7153" s="1">
        <f>-10.202180828</f>
        <v>-10.202180827999999</v>
      </c>
      <c r="B7153">
        <v>-4.7699983346000003</v>
      </c>
    </row>
    <row r="7154" spans="1:2">
      <c r="A7154" s="1">
        <v>3.5484810363000001</v>
      </c>
      <c r="B7154">
        <v>-10.84520798</v>
      </c>
    </row>
    <row r="7155" spans="1:2">
      <c r="A7155" s="1">
        <v>2.1470666912</v>
      </c>
      <c r="B7155">
        <v>-8.5728476589000007</v>
      </c>
    </row>
    <row r="7156" spans="1:2">
      <c r="A7156" s="1">
        <v>3.0849960827</v>
      </c>
      <c r="B7156">
        <v>-7.9828630930999998</v>
      </c>
    </row>
    <row r="7157" spans="1:2">
      <c r="A7157" s="1">
        <v>2.2173999816999999</v>
      </c>
      <c r="B7157">
        <v>2.0025891957000002</v>
      </c>
    </row>
    <row r="7158" spans="1:2">
      <c r="A7158" s="1">
        <v>4.8644743538000004</v>
      </c>
      <c r="B7158">
        <v>2.4360489576000002</v>
      </c>
    </row>
    <row r="7159" spans="1:2">
      <c r="A7159" s="1">
        <v>3.8572435495000001</v>
      </c>
      <c r="B7159">
        <v>-8.5445200781999997</v>
      </c>
    </row>
    <row r="7160" spans="1:2">
      <c r="A7160" s="1">
        <v>1.7388875318999999</v>
      </c>
      <c r="B7160">
        <v>-6.8910512367000001</v>
      </c>
    </row>
    <row r="7161" spans="1:2">
      <c r="A7161" s="1">
        <f>-8.9657564746</f>
        <v>-8.9657564745999991</v>
      </c>
      <c r="B7161">
        <v>-3.7817195305000002</v>
      </c>
    </row>
    <row r="7162" spans="1:2">
      <c r="A7162" s="1">
        <v>4.1613550394000001</v>
      </c>
      <c r="B7162">
        <v>1.9908822634000001</v>
      </c>
    </row>
    <row r="7163" spans="1:2">
      <c r="A7163" s="1">
        <f>-0.2108647554</f>
        <v>-0.21086475539999999</v>
      </c>
      <c r="B7163">
        <v>-8.5204342567999998</v>
      </c>
    </row>
    <row r="7164" spans="1:2">
      <c r="A7164" s="1">
        <f>-11.0468397934</f>
        <v>-11.0468397934</v>
      </c>
      <c r="B7164">
        <v>-4.4715128631000001</v>
      </c>
    </row>
    <row r="7165" spans="1:2">
      <c r="A7165" s="1">
        <v>1.8395557305000001</v>
      </c>
      <c r="B7165">
        <v>-10.918864142</v>
      </c>
    </row>
    <row r="7166" spans="1:2">
      <c r="A7166" s="1">
        <f>-11.0535521983</f>
        <v>-11.0535521983</v>
      </c>
      <c r="B7166">
        <v>-3.8758598493999998</v>
      </c>
    </row>
    <row r="7167" spans="1:2">
      <c r="A7167" s="1">
        <f>-11.3806282008</f>
        <v>-11.3806282008</v>
      </c>
      <c r="B7167">
        <v>-4.3042212981999999</v>
      </c>
    </row>
    <row r="7168" spans="1:2">
      <c r="A7168" s="1">
        <f>-11.7473666939</f>
        <v>-11.7473666939</v>
      </c>
      <c r="B7168">
        <v>-4.5567237092999999</v>
      </c>
    </row>
    <row r="7169" spans="1:2">
      <c r="A7169" s="1">
        <v>2.0746870264999999</v>
      </c>
      <c r="B7169">
        <v>-9.4127310934999997</v>
      </c>
    </row>
    <row r="7170" spans="1:2">
      <c r="A7170" s="1">
        <v>2.4024131975</v>
      </c>
      <c r="B7170">
        <v>-9.6263259194999993</v>
      </c>
    </row>
    <row r="7171" spans="1:2">
      <c r="A7171" s="1">
        <v>3.7119520654999998</v>
      </c>
      <c r="B7171">
        <v>3.0627750629000001</v>
      </c>
    </row>
    <row r="7172" spans="1:2">
      <c r="A7172" s="1">
        <v>0.5994984995</v>
      </c>
      <c r="B7172">
        <v>-9.6764683552000008</v>
      </c>
    </row>
    <row r="7173" spans="1:2">
      <c r="A7173" s="1">
        <f>-10.5347203948</f>
        <v>-10.534720394800001</v>
      </c>
      <c r="B7173">
        <v>-5.4329142921000004</v>
      </c>
    </row>
    <row r="7174" spans="1:2">
      <c r="A7174" s="1">
        <f>-11.6592584577</f>
        <v>-11.6592584577</v>
      </c>
      <c r="B7174">
        <v>-4.1143849431000001</v>
      </c>
    </row>
    <row r="7175" spans="1:2">
      <c r="A7175" s="1">
        <v>2.9444441002000001</v>
      </c>
      <c r="B7175">
        <v>-9.8443812063999996</v>
      </c>
    </row>
    <row r="7176" spans="1:2">
      <c r="A7176" s="1">
        <v>4.0229350694999999</v>
      </c>
      <c r="B7176">
        <v>4.5318499498999998</v>
      </c>
    </row>
    <row r="7177" spans="1:2">
      <c r="A7177" s="1">
        <v>2.5797558743</v>
      </c>
      <c r="B7177">
        <v>-9.8738421419000009</v>
      </c>
    </row>
    <row r="7178" spans="1:2">
      <c r="A7178" s="1">
        <v>1.2349629309000001</v>
      </c>
      <c r="B7178">
        <v>-7.5156954658000004</v>
      </c>
    </row>
    <row r="7179" spans="1:2">
      <c r="A7179" s="1">
        <v>2.7123308898</v>
      </c>
      <c r="B7179">
        <v>2.7805221055999998</v>
      </c>
    </row>
    <row r="7180" spans="1:2">
      <c r="A7180" s="1">
        <v>2.9286145421000001</v>
      </c>
      <c r="B7180">
        <v>3.0293200206000002</v>
      </c>
    </row>
    <row r="7181" spans="1:2">
      <c r="A7181" s="1">
        <f>-11.4663045131</f>
        <v>-11.466304513100001</v>
      </c>
      <c r="B7181">
        <v>-4.4741626141999999</v>
      </c>
    </row>
    <row r="7182" spans="1:2">
      <c r="A7182" s="1">
        <f>-10.7783079093</f>
        <v>-10.7783079093</v>
      </c>
      <c r="B7182">
        <v>-4.6208368934999999</v>
      </c>
    </row>
    <row r="7183" spans="1:2">
      <c r="A7183" s="1">
        <v>3.0567223483000001</v>
      </c>
      <c r="B7183">
        <v>2.0061186395999999</v>
      </c>
    </row>
    <row r="7184" spans="1:2">
      <c r="A7184" s="1">
        <v>2.1622635527999998</v>
      </c>
      <c r="B7184">
        <v>-10.132480639200001</v>
      </c>
    </row>
    <row r="7185" spans="1:2">
      <c r="A7185" s="1">
        <f>-10.3883749464</f>
        <v>-10.388374946400001</v>
      </c>
      <c r="B7185">
        <v>-4.6359415434000004</v>
      </c>
    </row>
    <row r="7186" spans="1:2">
      <c r="A7186" s="1">
        <v>1.2209330361999999</v>
      </c>
      <c r="B7186">
        <v>-10.548147612299999</v>
      </c>
    </row>
    <row r="7187" spans="1:2">
      <c r="A7187" s="1">
        <v>1.9981386479000001</v>
      </c>
      <c r="B7187">
        <v>-10.423231586</v>
      </c>
    </row>
    <row r="7188" spans="1:2">
      <c r="A7188" s="1">
        <v>3.7501110551000001</v>
      </c>
      <c r="B7188">
        <v>-9.3088598943999994</v>
      </c>
    </row>
    <row r="7189" spans="1:2">
      <c r="A7189" s="1">
        <v>3.3560689900999998</v>
      </c>
      <c r="B7189">
        <v>2.9631649744000002</v>
      </c>
    </row>
    <row r="7190" spans="1:2">
      <c r="A7190" s="1">
        <v>2.5598768866000001</v>
      </c>
      <c r="B7190">
        <v>-8.5757774278000003</v>
      </c>
    </row>
    <row r="7191" spans="1:2">
      <c r="A7191" s="1">
        <v>6.1478014752999997</v>
      </c>
      <c r="B7191">
        <v>3.4449991269</v>
      </c>
    </row>
    <row r="7192" spans="1:2">
      <c r="A7192" s="1">
        <f>-9.8451992105</f>
        <v>-9.8451992105000006</v>
      </c>
      <c r="B7192">
        <v>-3.9590370721000001</v>
      </c>
    </row>
    <row r="7193" spans="1:2">
      <c r="A7193" s="1">
        <v>4.4657352734</v>
      </c>
      <c r="B7193">
        <v>2.1703901590000001</v>
      </c>
    </row>
    <row r="7194" spans="1:2">
      <c r="A7194" s="1">
        <f>-11.8969966479</f>
        <v>-11.8969966479</v>
      </c>
      <c r="B7194">
        <v>-8.0009291194000003</v>
      </c>
    </row>
    <row r="7195" spans="1:2">
      <c r="A7195" s="1">
        <f>-10.7338728004</f>
        <v>-10.7338728004</v>
      </c>
      <c r="B7195">
        <v>-6.0104892617000001</v>
      </c>
    </row>
    <row r="7196" spans="1:2">
      <c r="A7196" s="1">
        <v>3.8124502791000001</v>
      </c>
      <c r="B7196">
        <v>-9.0572836523000007</v>
      </c>
    </row>
    <row r="7197" spans="1:2">
      <c r="A7197" s="1">
        <v>3.1679156045000001</v>
      </c>
      <c r="B7197">
        <v>3.7302265906000001</v>
      </c>
    </row>
    <row r="7198" spans="1:2">
      <c r="A7198" s="1">
        <v>3.9014949129000001</v>
      </c>
      <c r="B7198">
        <v>1.9328018077</v>
      </c>
    </row>
    <row r="7199" spans="1:2">
      <c r="A7199" s="1">
        <v>4.3526209564</v>
      </c>
      <c r="B7199">
        <v>-9.5385442704999992</v>
      </c>
    </row>
    <row r="7200" spans="1:2">
      <c r="A7200" s="1">
        <v>4.8093059874000001</v>
      </c>
      <c r="B7200">
        <v>2.3508958340000001</v>
      </c>
    </row>
    <row r="7201" spans="1:2">
      <c r="A7201" s="1">
        <f>-10.9241314403</f>
        <v>-10.9241314403</v>
      </c>
      <c r="B7201">
        <v>-5.8842486204000002</v>
      </c>
    </row>
    <row r="7202" spans="1:2">
      <c r="A7202" s="1">
        <v>4.2426972950000001</v>
      </c>
      <c r="B7202">
        <v>4.1072934203999996</v>
      </c>
    </row>
    <row r="7203" spans="1:2">
      <c r="A7203" s="1">
        <v>0.22812202619999999</v>
      </c>
      <c r="B7203">
        <v>-10.3467558202</v>
      </c>
    </row>
    <row r="7204" spans="1:2">
      <c r="A7204" s="1">
        <f>-11.6206351825</f>
        <v>-11.620635182499999</v>
      </c>
      <c r="B7204">
        <v>-4.7996672135000003</v>
      </c>
    </row>
    <row r="7205" spans="1:2">
      <c r="A7205" s="1">
        <f>-10.1388584985</f>
        <v>-10.138858498499999</v>
      </c>
      <c r="B7205">
        <v>-5.5150065333000002</v>
      </c>
    </row>
    <row r="7206" spans="1:2">
      <c r="A7206" s="1">
        <v>4.6786779219000003</v>
      </c>
      <c r="B7206">
        <v>2.403781876</v>
      </c>
    </row>
    <row r="7207" spans="1:2">
      <c r="A7207" s="1">
        <f>-8.3698678461</f>
        <v>-8.3698678461</v>
      </c>
      <c r="B7207">
        <v>-5.8198247515999997</v>
      </c>
    </row>
    <row r="7208" spans="1:2">
      <c r="A7208" s="1">
        <v>1.8807786824999999</v>
      </c>
      <c r="B7208">
        <v>-9.0997382415000008</v>
      </c>
    </row>
    <row r="7209" spans="1:2">
      <c r="A7209" s="1">
        <v>0.89610387739999997</v>
      </c>
      <c r="B7209">
        <v>2.8961312949</v>
      </c>
    </row>
    <row r="7210" spans="1:2">
      <c r="A7210" s="1">
        <v>4.9557970325999996</v>
      </c>
      <c r="B7210">
        <v>3.3552577631</v>
      </c>
    </row>
    <row r="7211" spans="1:2">
      <c r="A7211" s="1">
        <v>3.0438776013000002</v>
      </c>
      <c r="B7211">
        <v>-9.9699260365000004</v>
      </c>
    </row>
    <row r="7212" spans="1:2">
      <c r="A7212" s="1">
        <v>3.0348988493000002</v>
      </c>
      <c r="B7212">
        <v>-9.9758283641999999</v>
      </c>
    </row>
    <row r="7213" spans="1:2">
      <c r="A7213" s="1">
        <f>-9.870012561</f>
        <v>-9.8700125609999994</v>
      </c>
      <c r="B7213">
        <v>-6.3172286586000004</v>
      </c>
    </row>
    <row r="7214" spans="1:2">
      <c r="A7214" s="1">
        <f>-9.7067739305</f>
        <v>-9.7067739305000007</v>
      </c>
      <c r="B7214">
        <v>-5.9246164765999998</v>
      </c>
    </row>
    <row r="7215" spans="1:2">
      <c r="A7215" s="1">
        <v>3.1945787844</v>
      </c>
      <c r="B7215">
        <v>2.1882368045999998</v>
      </c>
    </row>
    <row r="7216" spans="1:2">
      <c r="A7216" s="1">
        <v>2.8647190509999998</v>
      </c>
      <c r="B7216">
        <v>-10.0503796269</v>
      </c>
    </row>
    <row r="7217" spans="1:2">
      <c r="A7217" s="1">
        <v>1.9112673758000001</v>
      </c>
      <c r="B7217">
        <v>-9.1833904147999998</v>
      </c>
    </row>
    <row r="7218" spans="1:2">
      <c r="A7218" s="1">
        <f>-9.3544942867</f>
        <v>-9.3544942866999996</v>
      </c>
      <c r="B7218">
        <v>-5.1003955315000002</v>
      </c>
    </row>
    <row r="7219" spans="1:2">
      <c r="A7219" s="1">
        <v>3.4636135624</v>
      </c>
      <c r="B7219">
        <v>5.5075588086999998</v>
      </c>
    </row>
    <row r="7220" spans="1:2">
      <c r="A7220" s="1">
        <v>2.2779106101000002</v>
      </c>
      <c r="B7220">
        <v>-7.7994038577999998</v>
      </c>
    </row>
    <row r="7221" spans="1:2">
      <c r="A7221" s="1">
        <f>-11.1411649545</f>
        <v>-11.141164954500001</v>
      </c>
      <c r="B7221">
        <v>-4.7345336552999999</v>
      </c>
    </row>
    <row r="7222" spans="1:2">
      <c r="A7222" s="1">
        <v>3.7590152837000002</v>
      </c>
      <c r="B7222">
        <v>3.1904054623999998</v>
      </c>
    </row>
    <row r="7223" spans="1:2">
      <c r="A7223" s="1">
        <f>-11.0779971814</f>
        <v>-11.077997181400001</v>
      </c>
      <c r="B7223">
        <v>-4.3470968666000003</v>
      </c>
    </row>
    <row r="7224" spans="1:2">
      <c r="A7224" s="1">
        <v>3.9730912489999999</v>
      </c>
      <c r="B7224">
        <v>2.6432528586999999</v>
      </c>
    </row>
    <row r="7225" spans="1:2">
      <c r="A7225" s="1">
        <v>2.1751030293000002</v>
      </c>
      <c r="B7225">
        <v>2.7965556928000002</v>
      </c>
    </row>
    <row r="7226" spans="1:2">
      <c r="A7226" s="1">
        <f>-11.5707068725</f>
        <v>-11.570706872500001</v>
      </c>
      <c r="B7226">
        <v>-4.7113660728999998</v>
      </c>
    </row>
    <row r="7227" spans="1:2">
      <c r="A7227" s="1">
        <v>2.0074056622000001</v>
      </c>
      <c r="B7227">
        <v>-8.5741630970999996</v>
      </c>
    </row>
    <row r="7228" spans="1:2">
      <c r="A7228" s="1">
        <v>3.1218499640999999</v>
      </c>
      <c r="B7228">
        <v>-9.2089524781000005</v>
      </c>
    </row>
    <row r="7229" spans="1:2">
      <c r="A7229" s="1">
        <v>2.6898270043000001</v>
      </c>
      <c r="B7229">
        <v>-9.9271304699999998</v>
      </c>
    </row>
    <row r="7230" spans="1:2">
      <c r="A7230" s="1">
        <v>3.277090829</v>
      </c>
      <c r="B7230">
        <v>2.2713857583000001</v>
      </c>
    </row>
    <row r="7231" spans="1:2">
      <c r="A7231" s="1">
        <f>-10.7961513117</f>
        <v>-10.796151311699999</v>
      </c>
      <c r="B7231">
        <v>-5.5645527616999999</v>
      </c>
    </row>
    <row r="7232" spans="1:2">
      <c r="A7232" s="1">
        <f>-10.766449371</f>
        <v>-10.766449371</v>
      </c>
      <c r="B7232">
        <v>-5.4929710505999996</v>
      </c>
    </row>
    <row r="7233" spans="1:2">
      <c r="A7233" s="1">
        <f>-11.1760475392</f>
        <v>-11.176047539200001</v>
      </c>
      <c r="B7233">
        <v>-5.3374349084999997</v>
      </c>
    </row>
    <row r="7234" spans="1:2">
      <c r="A7234" s="1">
        <v>2.8683172527999998</v>
      </c>
      <c r="B7234">
        <v>2.4671721454000002</v>
      </c>
    </row>
    <row r="7235" spans="1:2">
      <c r="A7235" s="1">
        <v>4.5733603795000004</v>
      </c>
      <c r="B7235">
        <v>3.4175092462999999</v>
      </c>
    </row>
    <row r="7236" spans="1:2">
      <c r="A7236" s="1">
        <v>6.3899892077000002</v>
      </c>
      <c r="B7236">
        <v>3.2168515245</v>
      </c>
    </row>
    <row r="7237" spans="1:2">
      <c r="A7237" s="1">
        <v>3.7928834820000001</v>
      </c>
      <c r="B7237">
        <v>2.5877602629999998</v>
      </c>
    </row>
    <row r="7238" spans="1:2">
      <c r="A7238" s="1">
        <v>3.2649760593999999</v>
      </c>
      <c r="B7238">
        <v>-9.4329847478000008</v>
      </c>
    </row>
    <row r="7239" spans="1:2">
      <c r="A7239" s="1">
        <f>-10.1556615372</f>
        <v>-10.1556615372</v>
      </c>
      <c r="B7239">
        <v>-5.8492061260000003</v>
      </c>
    </row>
    <row r="7240" spans="1:2">
      <c r="A7240" s="1">
        <v>2.8970223131999999</v>
      </c>
      <c r="B7240">
        <v>2.2926353511999999</v>
      </c>
    </row>
    <row r="7241" spans="1:2">
      <c r="A7241" s="1">
        <v>3.3933669757999998</v>
      </c>
      <c r="B7241">
        <v>2.8422320911000001</v>
      </c>
    </row>
    <row r="7242" spans="1:2">
      <c r="A7242" s="1">
        <v>2.7085539594000001</v>
      </c>
      <c r="B7242">
        <v>2.2309835052000002</v>
      </c>
    </row>
    <row r="7243" spans="1:2">
      <c r="A7243" s="1">
        <v>2.1066114323999998</v>
      </c>
      <c r="B7243">
        <v>-9.5415363540999998</v>
      </c>
    </row>
    <row r="7244" spans="1:2">
      <c r="A7244" s="1">
        <v>3.3257230344000002</v>
      </c>
      <c r="B7244">
        <v>3.7523817733999998</v>
      </c>
    </row>
    <row r="7245" spans="1:2">
      <c r="A7245" s="1">
        <f>-10.8315265861</f>
        <v>-10.831526586100001</v>
      </c>
      <c r="B7245">
        <v>-6.3474699044999996</v>
      </c>
    </row>
    <row r="7246" spans="1:2">
      <c r="A7246" s="1">
        <v>1.1806310090000001</v>
      </c>
      <c r="B7246">
        <v>-10.561080903700001</v>
      </c>
    </row>
    <row r="7247" spans="1:2">
      <c r="A7247" s="1">
        <v>3.5736958479999998</v>
      </c>
      <c r="B7247">
        <v>3.0061779747999999</v>
      </c>
    </row>
    <row r="7248" spans="1:2">
      <c r="A7248" s="1">
        <f>-9.8915865002</f>
        <v>-9.8915865002000007</v>
      </c>
      <c r="B7248">
        <v>-5.4461161115000003</v>
      </c>
    </row>
    <row r="7249" spans="1:2">
      <c r="A7249" s="1">
        <f>-9.951834533</f>
        <v>-9.9518345329999995</v>
      </c>
      <c r="B7249">
        <v>-5.0895640642000002</v>
      </c>
    </row>
    <row r="7250" spans="1:2">
      <c r="A7250" s="1">
        <v>2.6105150606</v>
      </c>
      <c r="B7250">
        <v>3.4714260938999999</v>
      </c>
    </row>
    <row r="7251" spans="1:2">
      <c r="A7251" s="1">
        <f>-10.6347680992</f>
        <v>-10.6347680992</v>
      </c>
      <c r="B7251">
        <v>-3.7629143287</v>
      </c>
    </row>
    <row r="7252" spans="1:2">
      <c r="A7252" s="1">
        <v>2.3768100161999999</v>
      </c>
      <c r="B7252">
        <v>-11.1736408107</v>
      </c>
    </row>
    <row r="7253" spans="1:2">
      <c r="A7253" s="1">
        <f>-0.6647877013</f>
        <v>-0.66478770129999998</v>
      </c>
      <c r="B7253">
        <v>-8.2960621731999993</v>
      </c>
    </row>
    <row r="7254" spans="1:2">
      <c r="A7254" s="1">
        <v>1.1078610672</v>
      </c>
      <c r="B7254">
        <v>-8.2004589932999998</v>
      </c>
    </row>
    <row r="7255" spans="1:2">
      <c r="A7255" s="1">
        <v>2.3928749102000002</v>
      </c>
      <c r="B7255">
        <v>-9.3332161351000007</v>
      </c>
    </row>
    <row r="7256" spans="1:2">
      <c r="A7256" s="1">
        <v>2.0644281639000002</v>
      </c>
      <c r="B7256">
        <v>-9.5299337474999994</v>
      </c>
    </row>
    <row r="7257" spans="1:2">
      <c r="A7257" s="1">
        <f>-9.847620879</f>
        <v>-9.8476208790000008</v>
      </c>
      <c r="B7257">
        <v>-3.9538424013000002</v>
      </c>
    </row>
    <row r="7258" spans="1:2">
      <c r="A7258" s="1">
        <f>-9.6726811367</f>
        <v>-9.6726811366999996</v>
      </c>
      <c r="B7258">
        <v>-6.4158551026000001</v>
      </c>
    </row>
    <row r="7259" spans="1:2">
      <c r="A7259" s="1">
        <v>2.4342097814999999</v>
      </c>
      <c r="B7259">
        <v>4.028062502</v>
      </c>
    </row>
    <row r="7260" spans="1:2">
      <c r="A7260" s="1">
        <v>3.9896599096999998</v>
      </c>
      <c r="B7260">
        <v>2.2850571206999999</v>
      </c>
    </row>
    <row r="7261" spans="1:2">
      <c r="A7261" s="1">
        <v>2.4081537695000002</v>
      </c>
      <c r="B7261">
        <v>-10.1091134024</v>
      </c>
    </row>
    <row r="7262" spans="1:2">
      <c r="A7262" s="1">
        <v>3.5546369380999998</v>
      </c>
      <c r="B7262">
        <v>-9.9209323943999994</v>
      </c>
    </row>
    <row r="7263" spans="1:2">
      <c r="A7263" s="1">
        <v>1.5594792162</v>
      </c>
      <c r="B7263">
        <v>-12.090686956800001</v>
      </c>
    </row>
    <row r="7264" spans="1:2">
      <c r="A7264" s="1">
        <v>2.9791928594999999</v>
      </c>
      <c r="B7264">
        <v>3.4992560908999999</v>
      </c>
    </row>
    <row r="7265" spans="1:2">
      <c r="A7265" s="1">
        <f>-12.2700870399</f>
        <v>-12.2700870399</v>
      </c>
      <c r="B7265">
        <v>-4.8100210756999999</v>
      </c>
    </row>
    <row r="7266" spans="1:2">
      <c r="A7266" s="1">
        <v>2.2437978325999999</v>
      </c>
      <c r="B7266">
        <v>-8.4726922073999997</v>
      </c>
    </row>
    <row r="7267" spans="1:2">
      <c r="A7267" s="1">
        <v>3.2347315072999998</v>
      </c>
      <c r="B7267">
        <v>-9.2189414716000009</v>
      </c>
    </row>
    <row r="7268" spans="1:2">
      <c r="A7268" s="1">
        <f>-10.6107688229</f>
        <v>-10.610768822900001</v>
      </c>
      <c r="B7268">
        <v>-6.8395494297999999</v>
      </c>
    </row>
    <row r="7269" spans="1:2">
      <c r="A7269" s="1">
        <v>3.9838197821999999</v>
      </c>
      <c r="B7269">
        <v>4.3815476192</v>
      </c>
    </row>
    <row r="7270" spans="1:2">
      <c r="A7270" s="1">
        <f>-11.8485460455</f>
        <v>-11.848546045499999</v>
      </c>
      <c r="B7270">
        <v>-5.4513511879000003</v>
      </c>
    </row>
    <row r="7271" spans="1:2">
      <c r="A7271" s="1">
        <f>-11.1715023589</f>
        <v>-11.1715023589</v>
      </c>
      <c r="B7271">
        <v>-4.8963198993999999</v>
      </c>
    </row>
    <row r="7272" spans="1:2">
      <c r="A7272" s="1">
        <f>-8.5902876967</f>
        <v>-8.5902876967000008</v>
      </c>
      <c r="B7272">
        <v>-3.9260280757000001</v>
      </c>
    </row>
    <row r="7273" spans="1:2">
      <c r="A7273" s="1">
        <v>4.2893897754000001</v>
      </c>
      <c r="B7273">
        <v>3.2322112461999999</v>
      </c>
    </row>
    <row r="7274" spans="1:2">
      <c r="A7274" s="1">
        <v>3.7091710326</v>
      </c>
      <c r="B7274">
        <v>4.9663366857</v>
      </c>
    </row>
    <row r="7275" spans="1:2">
      <c r="A7275" s="1">
        <v>1.7781927251</v>
      </c>
      <c r="B7275">
        <v>-9.8598407864999995</v>
      </c>
    </row>
    <row r="7276" spans="1:2">
      <c r="A7276" s="1">
        <v>3.1462373072999998</v>
      </c>
      <c r="B7276">
        <v>2.7373101444999999</v>
      </c>
    </row>
    <row r="7277" spans="1:2">
      <c r="A7277" s="1">
        <f>-12.0448195953</f>
        <v>-12.0448195953</v>
      </c>
      <c r="B7277">
        <v>-4.5364883858000002</v>
      </c>
    </row>
    <row r="7278" spans="1:2">
      <c r="A7278" s="1">
        <f>-9.6236418239</f>
        <v>-9.6236418238999999</v>
      </c>
      <c r="B7278">
        <v>-4.8439237259999999</v>
      </c>
    </row>
    <row r="7279" spans="1:2">
      <c r="A7279" s="1">
        <v>2.412059084</v>
      </c>
      <c r="B7279">
        <v>-8.8572533400999998</v>
      </c>
    </row>
    <row r="7280" spans="1:2">
      <c r="A7280" s="1">
        <v>3.0098173800999999</v>
      </c>
      <c r="B7280">
        <v>1.9137238228</v>
      </c>
    </row>
    <row r="7281" spans="1:2">
      <c r="A7281" s="1">
        <v>2.4681715727000002</v>
      </c>
      <c r="B7281">
        <v>-10.093685491900001</v>
      </c>
    </row>
    <row r="7282" spans="1:2">
      <c r="A7282" s="1">
        <v>2.0985597347999998</v>
      </c>
      <c r="B7282">
        <v>2.5199902931999998</v>
      </c>
    </row>
    <row r="7283" spans="1:2">
      <c r="A7283" s="1">
        <f>-9.737628475</f>
        <v>-9.7376284749999993</v>
      </c>
      <c r="B7283">
        <v>-3.6015547136000001</v>
      </c>
    </row>
    <row r="7284" spans="1:2">
      <c r="A7284" s="1">
        <v>4.8291342142999998</v>
      </c>
      <c r="B7284">
        <v>-8.3820141484999997</v>
      </c>
    </row>
    <row r="7285" spans="1:2">
      <c r="A7285" s="1">
        <v>3.1754961644000002</v>
      </c>
      <c r="B7285">
        <v>-6.4972077659999998</v>
      </c>
    </row>
    <row r="7286" spans="1:2">
      <c r="A7286" s="1">
        <v>4.2251226656999998</v>
      </c>
      <c r="B7286">
        <v>1.7721461346</v>
      </c>
    </row>
    <row r="7287" spans="1:2">
      <c r="A7287" s="1">
        <f>-9.533932903</f>
        <v>-9.5339329030000002</v>
      </c>
      <c r="B7287">
        <v>-4.5123688657000001</v>
      </c>
    </row>
    <row r="7288" spans="1:2">
      <c r="A7288" s="1">
        <f>-10.7627273949</f>
        <v>-10.762727394900001</v>
      </c>
      <c r="B7288">
        <v>-5.5709197210000001</v>
      </c>
    </row>
    <row r="7289" spans="1:2">
      <c r="A7289" s="1">
        <f>-10.802842247</f>
        <v>-10.802842246999999</v>
      </c>
      <c r="B7289">
        <v>-4.869337464</v>
      </c>
    </row>
    <row r="7290" spans="1:2">
      <c r="A7290" s="1">
        <f>-10.0655906765</f>
        <v>-10.065590676499999</v>
      </c>
      <c r="B7290">
        <v>-3.0642528429999998</v>
      </c>
    </row>
    <row r="7291" spans="1:2">
      <c r="A7291" s="1">
        <v>2.5634924723000001</v>
      </c>
      <c r="B7291">
        <v>2.4242831862999998</v>
      </c>
    </row>
    <row r="7292" spans="1:2">
      <c r="A7292" s="1">
        <v>1.9164242639</v>
      </c>
      <c r="B7292">
        <v>-8.8727086055999997</v>
      </c>
    </row>
    <row r="7293" spans="1:2">
      <c r="A7293" s="1">
        <f>-11.2288361498</f>
        <v>-11.228836149799999</v>
      </c>
      <c r="B7293">
        <v>-5.5854329597000003</v>
      </c>
    </row>
    <row r="7294" spans="1:2">
      <c r="A7294" s="1">
        <f>-9.2658461316</f>
        <v>-9.2658461316</v>
      </c>
      <c r="B7294">
        <v>-5.3949627572000001</v>
      </c>
    </row>
    <row r="7295" spans="1:2">
      <c r="A7295" s="1">
        <v>4.8549627287000003</v>
      </c>
      <c r="B7295">
        <v>3.9958671620000001</v>
      </c>
    </row>
    <row r="7296" spans="1:2">
      <c r="A7296" s="1">
        <v>3.8316409218</v>
      </c>
      <c r="B7296">
        <v>-9.3951990516000006</v>
      </c>
    </row>
    <row r="7297" spans="1:2">
      <c r="A7297" s="1">
        <f>-11.2730070342</f>
        <v>-11.273007034200001</v>
      </c>
      <c r="B7297">
        <v>-4.3272070459999998</v>
      </c>
    </row>
    <row r="7298" spans="1:2">
      <c r="A7298" s="1">
        <v>4.3678193909000003</v>
      </c>
      <c r="B7298">
        <v>4.4966368744</v>
      </c>
    </row>
    <row r="7299" spans="1:2">
      <c r="A7299" s="1">
        <f>-9.3920632065</f>
        <v>-9.3920632064999996</v>
      </c>
      <c r="B7299">
        <v>-5.0396152268999996</v>
      </c>
    </row>
    <row r="7300" spans="1:2">
      <c r="A7300" s="1">
        <f>-0.1747671112</f>
        <v>-0.17476711119999999</v>
      </c>
      <c r="B7300">
        <v>-8.3679099438000009</v>
      </c>
    </row>
    <row r="7301" spans="1:2">
      <c r="A7301" s="1">
        <v>2.4684352276000001</v>
      </c>
      <c r="B7301">
        <v>-9.4099945465000001</v>
      </c>
    </row>
    <row r="7302" spans="1:2">
      <c r="A7302" s="1">
        <f>-12.0067560492</f>
        <v>-12.0067560492</v>
      </c>
      <c r="B7302">
        <v>-4.1704625235000004</v>
      </c>
    </row>
    <row r="7303" spans="1:2">
      <c r="A7303" s="1">
        <v>3.3464654051</v>
      </c>
      <c r="B7303">
        <v>-10.3768627383</v>
      </c>
    </row>
    <row r="7304" spans="1:2">
      <c r="A7304" s="1">
        <v>1.8446432693999999</v>
      </c>
      <c r="B7304">
        <v>-9.3246877967999993</v>
      </c>
    </row>
    <row r="7305" spans="1:2">
      <c r="A7305" s="1">
        <v>1.1108842426000001</v>
      </c>
      <c r="B7305">
        <v>-9.1886402960000009</v>
      </c>
    </row>
    <row r="7306" spans="1:2">
      <c r="A7306" s="1">
        <v>2.9525392918</v>
      </c>
      <c r="B7306">
        <v>0.70585671059999999</v>
      </c>
    </row>
    <row r="7307" spans="1:2">
      <c r="A7307" s="1">
        <f>-10.7870956749</f>
        <v>-10.7870956749</v>
      </c>
      <c r="B7307">
        <v>-3.6378586656</v>
      </c>
    </row>
    <row r="7308" spans="1:2">
      <c r="A7308" s="1">
        <f>-10.912929284</f>
        <v>-10.912929284000001</v>
      </c>
      <c r="B7308">
        <v>-4.3509658907000004</v>
      </c>
    </row>
    <row r="7309" spans="1:2">
      <c r="A7309" s="1">
        <f>-10.5288421876</f>
        <v>-10.5288421876</v>
      </c>
      <c r="B7309">
        <v>-5.1522665913000001</v>
      </c>
    </row>
    <row r="7310" spans="1:2">
      <c r="A7310" s="1">
        <v>1.3048477442999999</v>
      </c>
      <c r="B7310">
        <v>-9.8687646969999996</v>
      </c>
    </row>
    <row r="7311" spans="1:2">
      <c r="A7311" s="1">
        <v>4.4800870169999998</v>
      </c>
      <c r="B7311">
        <v>1.5996885311</v>
      </c>
    </row>
    <row r="7312" spans="1:2">
      <c r="A7312" s="1">
        <v>2.3880483646999999</v>
      </c>
      <c r="B7312">
        <v>-9.1356385923999994</v>
      </c>
    </row>
    <row r="7313" spans="1:2">
      <c r="A7313" s="1">
        <f>-9.8224792535</f>
        <v>-9.8224792534999992</v>
      </c>
      <c r="B7313">
        <v>-3.0362936707000001</v>
      </c>
    </row>
    <row r="7314" spans="1:2">
      <c r="A7314" s="1">
        <f>-9.1269950572</f>
        <v>-9.1269950572000003</v>
      </c>
      <c r="B7314">
        <v>-5.6234363772</v>
      </c>
    </row>
    <row r="7315" spans="1:2">
      <c r="A7315" s="1">
        <v>3.6925790029000001</v>
      </c>
      <c r="B7315">
        <v>2.2387934639</v>
      </c>
    </row>
    <row r="7316" spans="1:2">
      <c r="A7316" s="1">
        <f>-10.5356482266</f>
        <v>-10.535648226599999</v>
      </c>
      <c r="B7316">
        <v>-5.7036460203999999</v>
      </c>
    </row>
    <row r="7317" spans="1:2">
      <c r="A7317" s="1">
        <v>3.5849054907000002</v>
      </c>
      <c r="B7317">
        <v>-9.161202866</v>
      </c>
    </row>
    <row r="7318" spans="1:2">
      <c r="A7318" s="1">
        <v>4.1469432251000002</v>
      </c>
      <c r="B7318">
        <v>3.6514571835999998</v>
      </c>
    </row>
    <row r="7319" spans="1:2">
      <c r="A7319" s="1">
        <f>-8.0752957864</f>
        <v>-8.0752957863999999</v>
      </c>
      <c r="B7319">
        <v>-3.7498521786999999</v>
      </c>
    </row>
    <row r="7320" spans="1:2">
      <c r="A7320" s="1">
        <v>0.96144808810000004</v>
      </c>
      <c r="B7320">
        <v>-10.668457048500001</v>
      </c>
    </row>
    <row r="7321" spans="1:2">
      <c r="A7321" s="1">
        <v>0.93956111350000004</v>
      </c>
      <c r="B7321">
        <v>-9.6623729464999997</v>
      </c>
    </row>
    <row r="7322" spans="1:2">
      <c r="A7322" s="1">
        <v>3.7957823485</v>
      </c>
      <c r="B7322">
        <v>5.1915152766999997</v>
      </c>
    </row>
    <row r="7323" spans="1:2">
      <c r="A7323" s="1">
        <v>2.3668216260000001</v>
      </c>
      <c r="B7323">
        <v>-7.5935511268000004</v>
      </c>
    </row>
    <row r="7324" spans="1:2">
      <c r="A7324" s="1">
        <v>3.1924280860000001</v>
      </c>
      <c r="B7324">
        <v>2.8949274404000001</v>
      </c>
    </row>
    <row r="7325" spans="1:2">
      <c r="A7325" s="1">
        <f>-9.5153113737</f>
        <v>-9.5153113736999995</v>
      </c>
      <c r="B7325">
        <v>-4.6603235745999996</v>
      </c>
    </row>
    <row r="7326" spans="1:2">
      <c r="A7326" s="1">
        <v>4.0643011678000001</v>
      </c>
      <c r="B7326">
        <v>2.2954914039999998</v>
      </c>
    </row>
    <row r="7327" spans="1:2">
      <c r="A7327" s="1">
        <v>2.7685015187999999</v>
      </c>
      <c r="B7327">
        <v>-11.5562283739</v>
      </c>
    </row>
    <row r="7328" spans="1:2">
      <c r="A7328" s="1">
        <v>3.1224531415999999</v>
      </c>
      <c r="B7328">
        <v>-8.8359251153000002</v>
      </c>
    </row>
    <row r="7329" spans="1:2">
      <c r="A7329" s="1">
        <f>-11.9271772265</f>
        <v>-11.9271772265</v>
      </c>
      <c r="B7329">
        <v>-5.6989053721999996</v>
      </c>
    </row>
    <row r="7330" spans="1:2">
      <c r="A7330" s="1">
        <f>-11.2380908752</f>
        <v>-11.238090875199999</v>
      </c>
      <c r="B7330">
        <v>-3.5566244538</v>
      </c>
    </row>
    <row r="7331" spans="1:2">
      <c r="A7331" s="1">
        <v>3.2676387126000002</v>
      </c>
      <c r="B7331">
        <v>3.2833924869</v>
      </c>
    </row>
    <row r="7332" spans="1:2">
      <c r="A7332" s="1">
        <f>-10.0314467244</f>
        <v>-10.0314467244</v>
      </c>
      <c r="B7332">
        <v>-4.5373955427999997</v>
      </c>
    </row>
    <row r="7333" spans="1:2">
      <c r="A7333" s="1">
        <v>3.7914839352</v>
      </c>
      <c r="B7333">
        <v>1.3484060035000001</v>
      </c>
    </row>
    <row r="7334" spans="1:2">
      <c r="A7334" s="1">
        <v>4.0590447826</v>
      </c>
      <c r="B7334">
        <v>3.5103562476999999</v>
      </c>
    </row>
    <row r="7335" spans="1:2">
      <c r="A7335" s="1">
        <v>3.5514954355000001</v>
      </c>
      <c r="B7335">
        <v>-9.7466874306999998</v>
      </c>
    </row>
    <row r="7336" spans="1:2">
      <c r="A7336" s="1">
        <v>4.8702844070999998</v>
      </c>
      <c r="B7336">
        <v>3.0691926985000002</v>
      </c>
    </row>
    <row r="7337" spans="1:2">
      <c r="A7337" s="1">
        <f>-10.4147361375</f>
        <v>-10.4147361375</v>
      </c>
      <c r="B7337">
        <v>-6.6573639612999997</v>
      </c>
    </row>
    <row r="7338" spans="1:2">
      <c r="A7338" s="1">
        <f>-9.2782725332</f>
        <v>-9.2782725331999991</v>
      </c>
      <c r="B7338">
        <v>-4.9946656878000004</v>
      </c>
    </row>
    <row r="7339" spans="1:2">
      <c r="A7339" s="1">
        <v>1.6356542318</v>
      </c>
      <c r="B7339">
        <v>-8.9938961201000005</v>
      </c>
    </row>
    <row r="7340" spans="1:2">
      <c r="A7340" s="1">
        <v>3.7812234469999999</v>
      </c>
      <c r="B7340">
        <v>-9.3744779429000005</v>
      </c>
    </row>
    <row r="7341" spans="1:2">
      <c r="A7341" s="1">
        <v>4.0319136366999997</v>
      </c>
      <c r="B7341">
        <v>3.5692052282</v>
      </c>
    </row>
    <row r="7342" spans="1:2">
      <c r="A7342" s="1">
        <v>3.9427863861999999</v>
      </c>
      <c r="B7342">
        <v>2.8944495685999998</v>
      </c>
    </row>
    <row r="7343" spans="1:2">
      <c r="A7343" s="1">
        <v>2.3501542728000002</v>
      </c>
      <c r="B7343">
        <v>2.3167328305999999</v>
      </c>
    </row>
    <row r="7344" spans="1:2">
      <c r="A7344" s="1">
        <v>2.1314048049999998</v>
      </c>
      <c r="B7344">
        <v>-9.1199804113000003</v>
      </c>
    </row>
    <row r="7345" spans="1:2">
      <c r="A7345" s="1">
        <f>-9.9055063225</f>
        <v>-9.9055063225000008</v>
      </c>
      <c r="B7345">
        <v>-5.1039998944000002</v>
      </c>
    </row>
    <row r="7346" spans="1:2">
      <c r="A7346" s="1">
        <v>0.93983213080000005</v>
      </c>
      <c r="B7346">
        <v>-7.9552948992000001</v>
      </c>
    </row>
    <row r="7347" spans="1:2">
      <c r="A7347" s="1">
        <v>2.3045259804999998</v>
      </c>
      <c r="B7347">
        <v>-9.9345842452999999</v>
      </c>
    </row>
    <row r="7348" spans="1:2">
      <c r="A7348" s="1">
        <v>2.1952371787999998</v>
      </c>
      <c r="B7348">
        <v>3.0507834292</v>
      </c>
    </row>
    <row r="7349" spans="1:2">
      <c r="A7349" s="1">
        <v>2.5280770292999999</v>
      </c>
      <c r="B7349">
        <v>-8.5496888767999994</v>
      </c>
    </row>
    <row r="7350" spans="1:2">
      <c r="A7350" s="1">
        <f>-10.5110591186</f>
        <v>-10.5110591186</v>
      </c>
      <c r="B7350">
        <v>-4.9106384887000001</v>
      </c>
    </row>
    <row r="7351" spans="1:2">
      <c r="A7351" s="1">
        <v>2.1038843167999999</v>
      </c>
      <c r="B7351">
        <v>-9.3498248383</v>
      </c>
    </row>
    <row r="7352" spans="1:2">
      <c r="A7352" s="1">
        <v>2.8922347661000001</v>
      </c>
      <c r="B7352">
        <v>-8.9820364233000003</v>
      </c>
    </row>
    <row r="7353" spans="1:2">
      <c r="A7353" s="1">
        <v>1.9290217478</v>
      </c>
      <c r="B7353">
        <v>3.7924966144000001</v>
      </c>
    </row>
    <row r="7354" spans="1:2">
      <c r="A7354" s="1">
        <v>3.5127551986999999</v>
      </c>
      <c r="B7354">
        <v>3.4203373532999999</v>
      </c>
    </row>
    <row r="7355" spans="1:2">
      <c r="A7355" s="1">
        <f>-11.1013700954</f>
        <v>-11.1013700954</v>
      </c>
      <c r="B7355">
        <v>-4.1400662094999996</v>
      </c>
    </row>
    <row r="7356" spans="1:2">
      <c r="A7356" s="1">
        <f>-11.7820412469</f>
        <v>-11.7820412469</v>
      </c>
      <c r="B7356">
        <v>-5.2552132486999996</v>
      </c>
    </row>
    <row r="7357" spans="1:2">
      <c r="A7357" s="1">
        <f>-11.0090618168</f>
        <v>-11.009061816799999</v>
      </c>
      <c r="B7357">
        <v>-5.0287188218000001</v>
      </c>
    </row>
    <row r="7358" spans="1:2">
      <c r="A7358" s="1">
        <f>-9.508118272</f>
        <v>-9.5081182720000008</v>
      </c>
      <c r="B7358">
        <v>-5.4959654597999998</v>
      </c>
    </row>
    <row r="7359" spans="1:2">
      <c r="A7359" s="1">
        <v>3.2774276523000001</v>
      </c>
      <c r="B7359">
        <v>1.7831168047999999</v>
      </c>
    </row>
    <row r="7360" spans="1:2">
      <c r="A7360" s="1">
        <v>4.3089544789999996</v>
      </c>
      <c r="B7360">
        <v>4.7568732478999998</v>
      </c>
    </row>
    <row r="7361" spans="1:2">
      <c r="A7361" s="1">
        <v>3.2118563795999999</v>
      </c>
      <c r="B7361">
        <v>-10.0275178914</v>
      </c>
    </row>
    <row r="7362" spans="1:2">
      <c r="A7362" s="1">
        <v>2.7987150252999999</v>
      </c>
      <c r="B7362">
        <v>-9.1335412400999996</v>
      </c>
    </row>
    <row r="7363" spans="1:2">
      <c r="A7363" s="1">
        <v>5.2962768614</v>
      </c>
      <c r="B7363">
        <v>5.2527219945999999</v>
      </c>
    </row>
    <row r="7364" spans="1:2">
      <c r="A7364" s="1">
        <v>1.8537876736000001</v>
      </c>
      <c r="B7364">
        <v>-10.5950741523</v>
      </c>
    </row>
    <row r="7365" spans="1:2">
      <c r="A7365" s="1">
        <v>4.3181675814</v>
      </c>
      <c r="B7365">
        <v>-9.9898846434999999</v>
      </c>
    </row>
    <row r="7366" spans="1:2">
      <c r="A7366" s="1">
        <f>-10.7012616872</f>
        <v>-10.701261687200001</v>
      </c>
      <c r="B7366">
        <v>-3.7976496176999999</v>
      </c>
    </row>
    <row r="7367" spans="1:2">
      <c r="A7367" s="1">
        <v>2.9442314532</v>
      </c>
      <c r="B7367">
        <v>-7.4646022656</v>
      </c>
    </row>
    <row r="7368" spans="1:2">
      <c r="A7368" s="1">
        <f>-9.869210926</f>
        <v>-9.8692109259999992</v>
      </c>
      <c r="B7368">
        <v>-5.0788680887000002</v>
      </c>
    </row>
    <row r="7369" spans="1:2">
      <c r="A7369" s="1">
        <v>4.2712956630000001</v>
      </c>
      <c r="B7369">
        <v>2.1868912848000002</v>
      </c>
    </row>
    <row r="7370" spans="1:2">
      <c r="A7370" s="1">
        <v>1.8707151945</v>
      </c>
      <c r="B7370">
        <v>5.1736912541000004</v>
      </c>
    </row>
    <row r="7371" spans="1:2">
      <c r="A7371" s="1">
        <f>-11.9148626063</f>
        <v>-11.9148626063</v>
      </c>
      <c r="B7371">
        <v>-4.3748856334999999</v>
      </c>
    </row>
    <row r="7372" spans="1:2">
      <c r="A7372" s="1">
        <v>2.1753245078000001</v>
      </c>
      <c r="B7372">
        <v>-8.5141695836999993</v>
      </c>
    </row>
    <row r="7373" spans="1:2">
      <c r="A7373" s="1">
        <v>1.9699418414000001</v>
      </c>
      <c r="B7373">
        <v>-10.9294899601</v>
      </c>
    </row>
    <row r="7374" spans="1:2">
      <c r="A7374" s="1">
        <f>-10.0479822422</f>
        <v>-10.0479822422</v>
      </c>
      <c r="B7374">
        <v>-3.6821873956000002</v>
      </c>
    </row>
    <row r="7375" spans="1:2">
      <c r="A7375" s="1">
        <f>-11.7476316057</f>
        <v>-11.747631605700001</v>
      </c>
      <c r="B7375">
        <v>-4.5399527878999999</v>
      </c>
    </row>
    <row r="7376" spans="1:2">
      <c r="A7376" s="1">
        <v>3.5039782717999999</v>
      </c>
      <c r="B7376">
        <v>2.104739114</v>
      </c>
    </row>
    <row r="7377" spans="1:2">
      <c r="A7377" s="1">
        <v>2.9231029122000001</v>
      </c>
      <c r="B7377">
        <v>4.1091481469</v>
      </c>
    </row>
    <row r="7378" spans="1:2">
      <c r="A7378" s="1">
        <v>1.9063178484000001</v>
      </c>
      <c r="B7378">
        <v>3.3227114067999999</v>
      </c>
    </row>
    <row r="7379" spans="1:2">
      <c r="A7379" s="1">
        <v>4.8739574662000003</v>
      </c>
      <c r="B7379">
        <v>3.0793057538999999</v>
      </c>
    </row>
    <row r="7380" spans="1:2">
      <c r="A7380" s="1">
        <v>2.8423321848000001</v>
      </c>
      <c r="B7380">
        <v>-8.7767357629999996</v>
      </c>
    </row>
    <row r="7381" spans="1:2">
      <c r="A7381" s="1">
        <v>3.4493734815999999</v>
      </c>
      <c r="B7381">
        <v>2.3990999059</v>
      </c>
    </row>
    <row r="7382" spans="1:2">
      <c r="A7382" s="1">
        <v>1.7902890003</v>
      </c>
      <c r="B7382">
        <v>-9.9273779021999999</v>
      </c>
    </row>
    <row r="7383" spans="1:2">
      <c r="A7383" s="1">
        <v>4.6397516127999996</v>
      </c>
      <c r="B7383">
        <v>3.2021342788</v>
      </c>
    </row>
    <row r="7384" spans="1:2">
      <c r="A7384" s="1">
        <f>-10.1892960134</f>
        <v>-10.1892960134</v>
      </c>
      <c r="B7384">
        <v>-4.1498981836000004</v>
      </c>
    </row>
    <row r="7385" spans="1:2">
      <c r="A7385" s="1">
        <v>1.6710834712</v>
      </c>
      <c r="B7385">
        <v>2.6966196274000001</v>
      </c>
    </row>
    <row r="7386" spans="1:2">
      <c r="A7386" s="1">
        <f>-12.2463215209</f>
        <v>-12.2463215209</v>
      </c>
      <c r="B7386">
        <v>-3.4713900505000002</v>
      </c>
    </row>
    <row r="7387" spans="1:2">
      <c r="A7387" s="1">
        <v>4.2099559077000004</v>
      </c>
      <c r="B7387">
        <v>0.76647183119999995</v>
      </c>
    </row>
    <row r="7388" spans="1:2">
      <c r="A7388" s="1">
        <v>2.4895782128000001</v>
      </c>
      <c r="B7388">
        <v>-9.7109763666000006</v>
      </c>
    </row>
    <row r="7389" spans="1:2">
      <c r="A7389" s="1">
        <v>3.1513188766</v>
      </c>
      <c r="B7389">
        <v>-10.6577699818</v>
      </c>
    </row>
    <row r="7390" spans="1:2">
      <c r="A7390" s="1">
        <v>4.9872380387000002</v>
      </c>
      <c r="B7390">
        <v>2.5156997122</v>
      </c>
    </row>
    <row r="7391" spans="1:2">
      <c r="A7391" s="1">
        <v>3.5662181005</v>
      </c>
      <c r="B7391">
        <v>4.8732290004000003</v>
      </c>
    </row>
    <row r="7392" spans="1:2">
      <c r="A7392" s="1">
        <v>4.5738099506000003</v>
      </c>
      <c r="B7392">
        <v>4.8801389565999997</v>
      </c>
    </row>
    <row r="7393" spans="1:2">
      <c r="A7393" s="1">
        <f>-10.6439451075</f>
        <v>-10.6439451075</v>
      </c>
      <c r="B7393">
        <v>-4.5477981160000001</v>
      </c>
    </row>
    <row r="7394" spans="1:2">
      <c r="A7394" s="1">
        <v>2.6694486940000002</v>
      </c>
      <c r="B7394">
        <v>-10.709453415900001</v>
      </c>
    </row>
    <row r="7395" spans="1:2">
      <c r="A7395" s="1">
        <f>-11.2857261407</f>
        <v>-11.2857261407</v>
      </c>
      <c r="B7395">
        <v>-3.8214948496000001</v>
      </c>
    </row>
    <row r="7396" spans="1:2">
      <c r="A7396" s="1">
        <f>-10.8530468115</f>
        <v>-10.853046811500001</v>
      </c>
      <c r="B7396">
        <v>-3.8008169220000001</v>
      </c>
    </row>
    <row r="7397" spans="1:2">
      <c r="A7397" s="1">
        <v>2.4721648746999998</v>
      </c>
      <c r="B7397">
        <v>-8.7074911026000006</v>
      </c>
    </row>
    <row r="7398" spans="1:2">
      <c r="A7398" s="1">
        <v>3.9537165326000001</v>
      </c>
      <c r="B7398">
        <v>3.4500604138000002</v>
      </c>
    </row>
    <row r="7399" spans="1:2">
      <c r="A7399" s="1">
        <f>-9.910485271</f>
        <v>-9.9104852710000007</v>
      </c>
      <c r="B7399">
        <v>-6.2109479702000003</v>
      </c>
    </row>
    <row r="7400" spans="1:2">
      <c r="A7400" s="1">
        <f>-10.7372134519</f>
        <v>-10.737213451900001</v>
      </c>
      <c r="B7400">
        <v>-5.6329050933999998</v>
      </c>
    </row>
    <row r="7401" spans="1:2">
      <c r="A7401" s="1">
        <v>1.9456443240000001</v>
      </c>
      <c r="B7401">
        <v>-8.9855530427999994</v>
      </c>
    </row>
    <row r="7402" spans="1:2">
      <c r="A7402" s="1">
        <v>3.2439505907999999</v>
      </c>
      <c r="B7402">
        <v>2.9661132730999999</v>
      </c>
    </row>
    <row r="7403" spans="1:2">
      <c r="A7403" s="1">
        <f>-9.4682812577</f>
        <v>-9.4682812576999993</v>
      </c>
      <c r="B7403">
        <v>-3.7486403358999998</v>
      </c>
    </row>
    <row r="7404" spans="1:2">
      <c r="A7404" s="1">
        <v>5.152317934</v>
      </c>
      <c r="B7404">
        <v>2.6500119541</v>
      </c>
    </row>
    <row r="7405" spans="1:2">
      <c r="A7405" s="1">
        <v>0.63564790579999997</v>
      </c>
      <c r="B7405">
        <v>-9.5927340973999993</v>
      </c>
    </row>
    <row r="7406" spans="1:2">
      <c r="A7406" s="1">
        <v>3.1325720105000001</v>
      </c>
      <c r="B7406">
        <v>-10.687478462</v>
      </c>
    </row>
    <row r="7407" spans="1:2">
      <c r="A7407" s="1">
        <f>-11.0691564249</f>
        <v>-11.069156424899999</v>
      </c>
      <c r="B7407">
        <v>-3.0068658790999998</v>
      </c>
    </row>
    <row r="7408" spans="1:2">
      <c r="A7408" s="1">
        <v>2.6060218412</v>
      </c>
      <c r="B7408">
        <v>4.8313798435999997</v>
      </c>
    </row>
    <row r="7409" spans="1:2">
      <c r="A7409" s="1">
        <v>2.0442328204</v>
      </c>
      <c r="B7409">
        <v>-9.0208773625000003</v>
      </c>
    </row>
    <row r="7410" spans="1:2">
      <c r="A7410" s="1">
        <v>3.7018402797999999</v>
      </c>
      <c r="B7410">
        <v>5.4393956600999998</v>
      </c>
    </row>
    <row r="7411" spans="1:2">
      <c r="A7411" s="1">
        <f>-10.2761807633</f>
        <v>-10.276180763299999</v>
      </c>
      <c r="B7411">
        <v>-6.0833727002</v>
      </c>
    </row>
    <row r="7412" spans="1:2">
      <c r="A7412" s="1">
        <f>-10.1559933511</f>
        <v>-10.155993351099999</v>
      </c>
      <c r="B7412">
        <v>-5.5686656763000002</v>
      </c>
    </row>
    <row r="7413" spans="1:2">
      <c r="A7413" s="1">
        <v>4.784921851</v>
      </c>
      <c r="B7413">
        <v>2.8690908386</v>
      </c>
    </row>
    <row r="7414" spans="1:2">
      <c r="A7414" s="1">
        <f>-12.597302938</f>
        <v>-12.597302938</v>
      </c>
      <c r="B7414">
        <v>-5.7874820276000003</v>
      </c>
    </row>
    <row r="7415" spans="1:2">
      <c r="A7415" s="1">
        <v>2.8683231053</v>
      </c>
      <c r="B7415">
        <v>3.9453696823</v>
      </c>
    </row>
    <row r="7416" spans="1:2">
      <c r="A7416" s="1">
        <v>1.6697899125</v>
      </c>
      <c r="B7416">
        <v>2.5652487285999999</v>
      </c>
    </row>
    <row r="7417" spans="1:2">
      <c r="A7417" s="1">
        <v>3.1549925999999999</v>
      </c>
      <c r="B7417">
        <v>-9.3267080005</v>
      </c>
    </row>
    <row r="7418" spans="1:2">
      <c r="A7418" s="1">
        <v>3.3036156963000001</v>
      </c>
      <c r="B7418">
        <v>-7.8285601019</v>
      </c>
    </row>
    <row r="7419" spans="1:2">
      <c r="A7419" s="1">
        <v>2.9098018193000001</v>
      </c>
      <c r="B7419">
        <v>3.8706037482000002</v>
      </c>
    </row>
    <row r="7420" spans="1:2">
      <c r="A7420" s="1">
        <f>-9.8948003969</f>
        <v>-9.8948003968999991</v>
      </c>
      <c r="B7420">
        <v>-5.5921198323999999</v>
      </c>
    </row>
    <row r="7421" spans="1:2">
      <c r="A7421" s="1">
        <f>-10.3128069979</f>
        <v>-10.312806997899999</v>
      </c>
      <c r="B7421">
        <v>-3.2598945143</v>
      </c>
    </row>
    <row r="7422" spans="1:2">
      <c r="A7422" s="1">
        <f>-12.4642495092</f>
        <v>-12.4642495092</v>
      </c>
      <c r="B7422">
        <v>-2.1052112865999999</v>
      </c>
    </row>
    <row r="7423" spans="1:2">
      <c r="A7423" s="1">
        <v>2.0112722434000001</v>
      </c>
      <c r="B7423">
        <v>-10.006269381999999</v>
      </c>
    </row>
    <row r="7424" spans="1:2">
      <c r="A7424" s="1">
        <v>3.4302779911000001</v>
      </c>
      <c r="B7424">
        <v>-8.7373574670000007</v>
      </c>
    </row>
    <row r="7425" spans="1:2">
      <c r="A7425" s="1">
        <v>1.1922796346</v>
      </c>
      <c r="B7425">
        <v>-10.129188578500001</v>
      </c>
    </row>
    <row r="7426" spans="1:2">
      <c r="A7426" s="1">
        <v>3.0120592878000001</v>
      </c>
      <c r="B7426">
        <v>3.9451888977</v>
      </c>
    </row>
    <row r="7427" spans="1:2">
      <c r="A7427" s="1">
        <v>1.8043668155999999</v>
      </c>
      <c r="B7427">
        <v>4.2400082362999996</v>
      </c>
    </row>
    <row r="7428" spans="1:2">
      <c r="A7428" s="1">
        <f>-11.2428009023</f>
        <v>-11.242800902300001</v>
      </c>
      <c r="B7428">
        <v>-6.0739021845999996</v>
      </c>
    </row>
    <row r="7429" spans="1:2">
      <c r="A7429" s="1">
        <v>3.9094931666999999</v>
      </c>
      <c r="B7429">
        <v>-8.1454336180000002</v>
      </c>
    </row>
    <row r="7430" spans="1:2">
      <c r="A7430" s="1">
        <v>0.89062032530000002</v>
      </c>
      <c r="B7430">
        <v>-12.673733415299999</v>
      </c>
    </row>
    <row r="7431" spans="1:2">
      <c r="A7431" s="1">
        <v>1.7038582834</v>
      </c>
      <c r="B7431">
        <v>-10.400770697800001</v>
      </c>
    </row>
    <row r="7432" spans="1:2">
      <c r="A7432" s="1">
        <v>1.9959590236</v>
      </c>
      <c r="B7432">
        <v>4.5250587636999997</v>
      </c>
    </row>
    <row r="7433" spans="1:2">
      <c r="A7433" s="1">
        <v>3.5131443187000002</v>
      </c>
      <c r="B7433">
        <v>3.9495168602000001</v>
      </c>
    </row>
    <row r="7434" spans="1:2">
      <c r="A7434" s="1">
        <v>2.9610640285000001</v>
      </c>
      <c r="B7434">
        <v>4.6848601921000004</v>
      </c>
    </row>
    <row r="7435" spans="1:2">
      <c r="A7435" s="1">
        <f>-10.7263174076</f>
        <v>-10.7263174076</v>
      </c>
      <c r="B7435">
        <v>-5.3200754148999998</v>
      </c>
    </row>
    <row r="7436" spans="1:2">
      <c r="A7436" s="1">
        <v>2.7731816920000001</v>
      </c>
      <c r="B7436">
        <v>-8.2414236883999994</v>
      </c>
    </row>
    <row r="7437" spans="1:2">
      <c r="A7437" s="1">
        <f>-10.5030132993</f>
        <v>-10.503013299299999</v>
      </c>
      <c r="B7437">
        <v>-6.0326787250000002</v>
      </c>
    </row>
    <row r="7438" spans="1:2">
      <c r="A7438" s="1">
        <v>2.9588170913999998</v>
      </c>
      <c r="B7438">
        <v>-9.2202257474000007</v>
      </c>
    </row>
    <row r="7439" spans="1:2">
      <c r="A7439" s="1">
        <v>2.5792417529999998</v>
      </c>
      <c r="B7439">
        <v>4.1561032109999996</v>
      </c>
    </row>
    <row r="7440" spans="1:2">
      <c r="A7440" s="1">
        <v>1.7966056062</v>
      </c>
      <c r="B7440">
        <v>-9.9029836726999996</v>
      </c>
    </row>
    <row r="7441" spans="1:2">
      <c r="A7441" s="1">
        <f>-10.9868956758</f>
        <v>-10.9868956758</v>
      </c>
      <c r="B7441">
        <v>-3.7563276884999999</v>
      </c>
    </row>
    <row r="7442" spans="1:2">
      <c r="A7442" s="1">
        <v>3.001968593</v>
      </c>
      <c r="B7442">
        <v>5.2741922167000004</v>
      </c>
    </row>
    <row r="7443" spans="1:2">
      <c r="A7443" s="1">
        <v>3.7093547630999999</v>
      </c>
      <c r="B7443">
        <v>2.5501554468999998</v>
      </c>
    </row>
    <row r="7444" spans="1:2">
      <c r="A7444" s="1">
        <v>1.7001329368</v>
      </c>
      <c r="B7444">
        <v>-7.7076271350000001</v>
      </c>
    </row>
    <row r="7445" spans="1:2">
      <c r="A7445" s="1">
        <f>-10.2193044154</f>
        <v>-10.2193044154</v>
      </c>
      <c r="B7445">
        <v>-4.2974327414999998</v>
      </c>
    </row>
    <row r="7446" spans="1:2">
      <c r="A7446" s="1">
        <v>2.8247373844000001</v>
      </c>
      <c r="B7446">
        <v>3.9481781411000001</v>
      </c>
    </row>
    <row r="7447" spans="1:2">
      <c r="A7447" s="1">
        <v>3.6730232223999999</v>
      </c>
      <c r="B7447">
        <v>-8.9737812861999995</v>
      </c>
    </row>
    <row r="7448" spans="1:2">
      <c r="A7448" s="1">
        <v>3.0572930321</v>
      </c>
      <c r="B7448">
        <v>1.7171317285000001</v>
      </c>
    </row>
    <row r="7449" spans="1:2">
      <c r="A7449" s="1">
        <f>-9.0060117978</f>
        <v>-9.0060117977999994</v>
      </c>
      <c r="B7449">
        <v>-4.6941262699999999</v>
      </c>
    </row>
    <row r="7450" spans="1:2">
      <c r="A7450" s="1">
        <f>-11.1117024764</f>
        <v>-11.1117024764</v>
      </c>
      <c r="B7450">
        <v>-6.0869590077</v>
      </c>
    </row>
    <row r="7451" spans="1:2">
      <c r="A7451" s="1">
        <v>4.9065054252999998</v>
      </c>
      <c r="B7451">
        <v>3.6173108991</v>
      </c>
    </row>
    <row r="7452" spans="1:2">
      <c r="A7452" s="1">
        <f>-11.1622687172</f>
        <v>-11.1622687172</v>
      </c>
      <c r="B7452">
        <v>-7.6078737444</v>
      </c>
    </row>
    <row r="7453" spans="1:2">
      <c r="A7453" s="1">
        <v>3.8108773993999998</v>
      </c>
      <c r="B7453">
        <v>-7.6298523959000004</v>
      </c>
    </row>
    <row r="7454" spans="1:2">
      <c r="A7454" s="1">
        <v>4.0690526093999999</v>
      </c>
      <c r="B7454">
        <v>3.6273248979999999</v>
      </c>
    </row>
    <row r="7455" spans="1:2">
      <c r="A7455" s="1">
        <f>-9.1441368792</f>
        <v>-9.1441368791999995</v>
      </c>
      <c r="B7455">
        <v>-3.8084721066</v>
      </c>
    </row>
    <row r="7456" spans="1:2">
      <c r="A7456" s="1">
        <f>-10.700054677</f>
        <v>-10.700054677000001</v>
      </c>
      <c r="B7456">
        <v>-3.7906980643999999</v>
      </c>
    </row>
    <row r="7457" spans="1:2">
      <c r="A7457" s="1">
        <v>2.1112733315000001</v>
      </c>
      <c r="B7457">
        <v>-10.8745294245</v>
      </c>
    </row>
    <row r="7458" spans="1:2">
      <c r="A7458" s="1">
        <v>1.0337307977000001</v>
      </c>
      <c r="B7458">
        <v>-9.5479871128999996</v>
      </c>
    </row>
    <row r="7459" spans="1:2">
      <c r="A7459" s="1">
        <v>5.3073628466000002</v>
      </c>
      <c r="B7459">
        <v>2.1937212453999999</v>
      </c>
    </row>
    <row r="7460" spans="1:2">
      <c r="A7460" s="1">
        <v>3.9515723973000001</v>
      </c>
      <c r="B7460">
        <v>-9.2507181706000008</v>
      </c>
    </row>
    <row r="7461" spans="1:2">
      <c r="A7461" s="1">
        <v>3.7863748826000001</v>
      </c>
      <c r="B7461">
        <v>1.9763974529999999</v>
      </c>
    </row>
    <row r="7462" spans="1:2">
      <c r="A7462" s="1">
        <f>-10.9831246219</f>
        <v>-10.9831246219</v>
      </c>
      <c r="B7462">
        <v>-3.8246051967999999</v>
      </c>
    </row>
    <row r="7463" spans="1:2">
      <c r="A7463" s="1">
        <v>1.0166600035</v>
      </c>
      <c r="B7463">
        <v>-10.4106888752</v>
      </c>
    </row>
    <row r="7464" spans="1:2">
      <c r="A7464" s="1">
        <v>3.5927703375000002</v>
      </c>
      <c r="B7464">
        <v>2.6747731360000002</v>
      </c>
    </row>
    <row r="7465" spans="1:2">
      <c r="A7465" s="1">
        <f>-11.2118265288</f>
        <v>-11.2118265288</v>
      </c>
      <c r="B7465">
        <v>-5.5363428294999997</v>
      </c>
    </row>
    <row r="7466" spans="1:2">
      <c r="A7466" s="1">
        <f>-11.342529766</f>
        <v>-11.342529766</v>
      </c>
      <c r="B7466">
        <v>-5.8351004877000001</v>
      </c>
    </row>
    <row r="7467" spans="1:2">
      <c r="A7467" s="1">
        <f>-10.8071346024</f>
        <v>-10.8071346024</v>
      </c>
      <c r="B7467">
        <v>-6.8459396705</v>
      </c>
    </row>
    <row r="7468" spans="1:2">
      <c r="A7468" s="1">
        <f>-12.3444372361</f>
        <v>-12.344437236099999</v>
      </c>
      <c r="B7468">
        <v>-5.1663519855000004</v>
      </c>
    </row>
    <row r="7469" spans="1:2">
      <c r="A7469" s="1">
        <f>-10.5146571749</f>
        <v>-10.5146571749</v>
      </c>
      <c r="B7469">
        <v>-6.5406240961000002</v>
      </c>
    </row>
    <row r="7470" spans="1:2">
      <c r="A7470" s="1">
        <v>2.4913840015000002</v>
      </c>
      <c r="B7470">
        <v>-7.6097338288999996</v>
      </c>
    </row>
    <row r="7471" spans="1:2">
      <c r="A7471" s="1">
        <f>-9.8893467654</f>
        <v>-9.8893467653999991</v>
      </c>
      <c r="B7471">
        <v>-3.8345780048</v>
      </c>
    </row>
    <row r="7472" spans="1:2">
      <c r="A7472" s="1">
        <f>-8.3887537069</f>
        <v>-8.3887537068999993</v>
      </c>
      <c r="B7472">
        <v>-5.5518528417999997</v>
      </c>
    </row>
    <row r="7473" spans="1:2">
      <c r="A7473" s="1">
        <v>1.7283707505000001</v>
      </c>
      <c r="B7473">
        <v>-11.8757281286</v>
      </c>
    </row>
    <row r="7474" spans="1:2">
      <c r="A7474" s="1">
        <f>-11.0761226114</f>
        <v>-11.076122611400001</v>
      </c>
      <c r="B7474">
        <v>-7.3551354882000002</v>
      </c>
    </row>
    <row r="7475" spans="1:2">
      <c r="A7475" s="1">
        <f>-9.5494304657</f>
        <v>-9.5494304657000004</v>
      </c>
      <c r="B7475">
        <v>-4.8932477518999997</v>
      </c>
    </row>
    <row r="7476" spans="1:2">
      <c r="A7476" s="1">
        <v>3.9570447053</v>
      </c>
      <c r="B7476">
        <v>1.1747347780999999</v>
      </c>
    </row>
    <row r="7477" spans="1:2">
      <c r="A7477" s="1">
        <v>2.6956889939000002</v>
      </c>
      <c r="B7477">
        <v>-11.201734692600001</v>
      </c>
    </row>
    <row r="7478" spans="1:2">
      <c r="A7478" s="1">
        <v>4.6340220759999999</v>
      </c>
      <c r="B7478">
        <v>3.1430564138000001</v>
      </c>
    </row>
    <row r="7479" spans="1:2">
      <c r="A7479" s="1">
        <v>2.0564369724999998</v>
      </c>
      <c r="B7479">
        <v>-9.7341890132</v>
      </c>
    </row>
    <row r="7480" spans="1:2">
      <c r="A7480" s="1">
        <v>1.5315228189000001</v>
      </c>
      <c r="B7480">
        <v>1.0511380754999999</v>
      </c>
    </row>
    <row r="7481" spans="1:2">
      <c r="A7481" s="1">
        <v>3.2516776267999998</v>
      </c>
      <c r="B7481">
        <v>2.5869594577999999</v>
      </c>
    </row>
    <row r="7482" spans="1:2">
      <c r="A7482" s="1">
        <v>5.0271279502999997</v>
      </c>
      <c r="B7482">
        <v>4.2835602954000001</v>
      </c>
    </row>
    <row r="7483" spans="1:2">
      <c r="A7483" s="1">
        <v>1.8604395188</v>
      </c>
      <c r="B7483">
        <v>-8.2913098838000003</v>
      </c>
    </row>
    <row r="7484" spans="1:2">
      <c r="A7484" s="1">
        <f>-10.7162038714</f>
        <v>-10.716203871399999</v>
      </c>
      <c r="B7484">
        <v>-5.1190300665999997</v>
      </c>
    </row>
    <row r="7485" spans="1:2">
      <c r="A7485" s="1">
        <v>4.3972149221999999</v>
      </c>
      <c r="B7485">
        <v>3.9104742155999999</v>
      </c>
    </row>
    <row r="7486" spans="1:2">
      <c r="A7486" s="1">
        <v>2.2262606693000002</v>
      </c>
      <c r="B7486">
        <v>3.7957037902000001</v>
      </c>
    </row>
    <row r="7487" spans="1:2">
      <c r="A7487" s="1">
        <v>3.1571082312000001</v>
      </c>
      <c r="B7487">
        <v>-8.9762596145</v>
      </c>
    </row>
    <row r="7488" spans="1:2">
      <c r="A7488" s="1">
        <v>3.7221175089999998</v>
      </c>
      <c r="B7488">
        <v>4.6179036581000004</v>
      </c>
    </row>
    <row r="7489" spans="1:2">
      <c r="A7489" s="1">
        <v>4.3258902183999997</v>
      </c>
      <c r="B7489">
        <v>2.7102191074999999</v>
      </c>
    </row>
    <row r="7490" spans="1:2">
      <c r="A7490" s="1">
        <v>1.6890139226000001</v>
      </c>
      <c r="B7490">
        <v>-8.7017426454999995</v>
      </c>
    </row>
    <row r="7491" spans="1:2">
      <c r="A7491" s="1">
        <v>2.8576545156000002</v>
      </c>
      <c r="B7491">
        <v>3.7819713465000002</v>
      </c>
    </row>
    <row r="7492" spans="1:2">
      <c r="A7492" s="1">
        <v>4.8159849715999998</v>
      </c>
      <c r="B7492">
        <v>2.8178020214999999</v>
      </c>
    </row>
    <row r="7493" spans="1:2">
      <c r="A7493" s="1">
        <v>1.2144937274000001</v>
      </c>
      <c r="B7493">
        <v>2.1539388928999998</v>
      </c>
    </row>
    <row r="7494" spans="1:2">
      <c r="A7494" s="1">
        <v>2.1503376614</v>
      </c>
      <c r="B7494">
        <v>3.9545938770000002</v>
      </c>
    </row>
    <row r="7495" spans="1:2">
      <c r="A7495" s="1">
        <f>-11.9163416586</f>
        <v>-11.9163416586</v>
      </c>
      <c r="B7495">
        <v>-3.8010125010000002</v>
      </c>
    </row>
    <row r="7496" spans="1:2">
      <c r="A7496" s="1">
        <v>4.0493089907000002</v>
      </c>
      <c r="B7496">
        <v>-9.2555533209000007</v>
      </c>
    </row>
    <row r="7497" spans="1:2">
      <c r="A7497" s="1">
        <v>3.3226601853000002</v>
      </c>
      <c r="B7497">
        <v>-7.4560118395000003</v>
      </c>
    </row>
    <row r="7498" spans="1:2">
      <c r="A7498" s="1">
        <f>-11.3614066148</f>
        <v>-11.3614066148</v>
      </c>
      <c r="B7498">
        <v>-5.0938654959000003</v>
      </c>
    </row>
    <row r="7499" spans="1:2">
      <c r="A7499" s="1">
        <v>2.8470706949000002</v>
      </c>
      <c r="B7499">
        <v>-8.0341143515999995</v>
      </c>
    </row>
    <row r="7500" spans="1:2">
      <c r="A7500" s="1">
        <v>4.4020279921999999</v>
      </c>
      <c r="B7500">
        <v>-10.012934874899999</v>
      </c>
    </row>
    <row r="7501" spans="1:2">
      <c r="A7501" s="1">
        <v>1.3720632267999999</v>
      </c>
      <c r="B7501">
        <v>-9.9413628741999993</v>
      </c>
    </row>
    <row r="7502" spans="1:2">
      <c r="A7502" s="1">
        <v>4.3151268622999996</v>
      </c>
      <c r="B7502">
        <v>-8.7754592467000005</v>
      </c>
    </row>
    <row r="7503" spans="1:2">
      <c r="A7503" s="1">
        <v>3.7793503796999999</v>
      </c>
      <c r="B7503">
        <v>3.4741503695999998</v>
      </c>
    </row>
    <row r="7504" spans="1:2">
      <c r="A7504" s="1">
        <v>3.0378275128999999</v>
      </c>
      <c r="B7504">
        <v>4.5273872341999999</v>
      </c>
    </row>
    <row r="7505" spans="1:2">
      <c r="A7505" s="1">
        <f>-9.9953141895</f>
        <v>-9.9953141895000002</v>
      </c>
      <c r="B7505">
        <v>-6.1144975133999999</v>
      </c>
    </row>
    <row r="7506" spans="1:2">
      <c r="A7506" s="1">
        <v>4.7748215905000002</v>
      </c>
      <c r="B7506">
        <v>2.5424943466999999</v>
      </c>
    </row>
    <row r="7507" spans="1:2">
      <c r="A7507" s="1">
        <v>4.4323267896000003</v>
      </c>
      <c r="B7507">
        <v>3.2300063218999999</v>
      </c>
    </row>
    <row r="7508" spans="1:2">
      <c r="A7508" s="1">
        <v>4.7070196227999999</v>
      </c>
      <c r="B7508">
        <v>3.0755276506000002</v>
      </c>
    </row>
    <row r="7509" spans="1:2">
      <c r="A7509" s="1">
        <f>-11.5090917337</f>
        <v>-11.5090917337</v>
      </c>
      <c r="B7509">
        <v>-5.1790127811</v>
      </c>
    </row>
    <row r="7510" spans="1:2">
      <c r="A7510" s="1">
        <f>-11.2660814377</f>
        <v>-11.2660814377</v>
      </c>
      <c r="B7510">
        <v>-6.9135756193000004</v>
      </c>
    </row>
    <row r="7511" spans="1:2">
      <c r="A7511" s="1">
        <v>4.0606659677000003</v>
      </c>
      <c r="B7511">
        <v>2.5536916949999999</v>
      </c>
    </row>
    <row r="7512" spans="1:2">
      <c r="A7512" s="1">
        <v>1.7008303335999999</v>
      </c>
      <c r="B7512">
        <v>-10.870729756099999</v>
      </c>
    </row>
    <row r="7513" spans="1:2">
      <c r="A7513" s="1">
        <v>2.9688265834999998</v>
      </c>
      <c r="B7513">
        <v>2.9115889130000001</v>
      </c>
    </row>
    <row r="7514" spans="1:2">
      <c r="A7514" s="1">
        <v>2.7618103447000002</v>
      </c>
      <c r="B7514">
        <v>-8.3495118832999999</v>
      </c>
    </row>
    <row r="7515" spans="1:2">
      <c r="A7515" s="1">
        <f>-11.9175295172</f>
        <v>-11.9175295172</v>
      </c>
      <c r="B7515">
        <v>-3.8100758987000001</v>
      </c>
    </row>
    <row r="7516" spans="1:2">
      <c r="A7516" s="1">
        <v>1.8182405548</v>
      </c>
      <c r="B7516">
        <v>-8.6166832163000002</v>
      </c>
    </row>
    <row r="7517" spans="1:2">
      <c r="A7517" s="1">
        <v>3.8664788852999998</v>
      </c>
      <c r="B7517">
        <v>1.0382924231999999</v>
      </c>
    </row>
    <row r="7518" spans="1:2">
      <c r="A7518" s="1">
        <f>-9.4556872373</f>
        <v>-9.4556872372999994</v>
      </c>
      <c r="B7518">
        <v>-4.6069651751</v>
      </c>
    </row>
    <row r="7519" spans="1:2">
      <c r="A7519" s="1">
        <v>2.2432559245000001</v>
      </c>
      <c r="B7519">
        <v>-9.3021736400999995</v>
      </c>
    </row>
    <row r="7520" spans="1:2">
      <c r="A7520" s="1">
        <f>-8.6268092046</f>
        <v>-8.6268092046000007</v>
      </c>
      <c r="B7520">
        <v>-5.2622741470000003</v>
      </c>
    </row>
    <row r="7521" spans="1:2">
      <c r="A7521" s="1">
        <v>4.0629690355000001</v>
      </c>
      <c r="B7521">
        <v>2.9012374287</v>
      </c>
    </row>
    <row r="7522" spans="1:2">
      <c r="A7522" s="1">
        <f>-9.6793636508</f>
        <v>-9.6793636507999992</v>
      </c>
      <c r="B7522">
        <v>-5.3510528033</v>
      </c>
    </row>
    <row r="7523" spans="1:2">
      <c r="A7523" s="1">
        <v>2.4027309188000001</v>
      </c>
      <c r="B7523">
        <v>2.7569666229999998</v>
      </c>
    </row>
    <row r="7524" spans="1:2">
      <c r="A7524" s="1">
        <v>2.7859160642999998</v>
      </c>
      <c r="B7524">
        <v>3.3740205869</v>
      </c>
    </row>
    <row r="7525" spans="1:2">
      <c r="A7525" s="1">
        <v>2.3128001848999999</v>
      </c>
      <c r="B7525">
        <v>-10.050641004699999</v>
      </c>
    </row>
    <row r="7526" spans="1:2">
      <c r="A7526" s="1">
        <v>2.1324115417999998</v>
      </c>
      <c r="B7526">
        <v>-8.5146763144000008</v>
      </c>
    </row>
    <row r="7527" spans="1:2">
      <c r="A7527" s="1">
        <v>2.5446353692999999</v>
      </c>
      <c r="B7527">
        <v>3.6344383577000001</v>
      </c>
    </row>
    <row r="7528" spans="1:2">
      <c r="A7528" s="1">
        <f>-11.3092735914</f>
        <v>-11.3092735914</v>
      </c>
      <c r="B7528">
        <v>-5.5100179468999997</v>
      </c>
    </row>
    <row r="7529" spans="1:2">
      <c r="A7529" s="1">
        <f>-8.7888769171</f>
        <v>-8.7888769170999996</v>
      </c>
      <c r="B7529">
        <v>-6.8722716869999996</v>
      </c>
    </row>
    <row r="7530" spans="1:2">
      <c r="A7530" s="1">
        <v>3.830055448</v>
      </c>
      <c r="B7530">
        <v>4.4330645642000004</v>
      </c>
    </row>
    <row r="7531" spans="1:2">
      <c r="A7531" s="1">
        <v>2.5510320193</v>
      </c>
      <c r="B7531">
        <v>-8.4163802998000001</v>
      </c>
    </row>
    <row r="7532" spans="1:2">
      <c r="A7532" s="1">
        <f>-10.0737004296</f>
        <v>-10.073700429600001</v>
      </c>
      <c r="B7532">
        <v>-4.7887572247000003</v>
      </c>
    </row>
    <row r="7533" spans="1:2">
      <c r="A7533" s="1">
        <v>2.4643518110999998</v>
      </c>
      <c r="B7533">
        <v>2.8412699855999999</v>
      </c>
    </row>
    <row r="7534" spans="1:2">
      <c r="A7534" s="1">
        <f>-10.5482457593</f>
        <v>-10.5482457593</v>
      </c>
      <c r="B7534">
        <v>-3.9054853597000001</v>
      </c>
    </row>
    <row r="7535" spans="1:2">
      <c r="A7535" s="1">
        <f>-9.2046656307</f>
        <v>-9.2046656306999992</v>
      </c>
      <c r="B7535">
        <v>-5.9774924940999998</v>
      </c>
    </row>
    <row r="7536" spans="1:2">
      <c r="A7536" s="1">
        <v>2.3746812093999998</v>
      </c>
      <c r="B7536">
        <v>2.8179415795999998</v>
      </c>
    </row>
    <row r="7537" spans="1:2">
      <c r="A7537" s="1">
        <f>-9.0843951401</f>
        <v>-9.0843951400999998</v>
      </c>
      <c r="B7537">
        <v>-4.3797130482000002</v>
      </c>
    </row>
    <row r="7538" spans="1:2">
      <c r="A7538" s="1">
        <f>-0.1714792399</f>
        <v>-0.1714792399</v>
      </c>
      <c r="B7538">
        <v>-9.7642483855000002</v>
      </c>
    </row>
    <row r="7539" spans="1:2">
      <c r="A7539" s="1">
        <v>3.8833770193000001</v>
      </c>
      <c r="B7539">
        <v>3.5003375083999999</v>
      </c>
    </row>
    <row r="7540" spans="1:2">
      <c r="A7540" s="1">
        <v>4.8954690961000003</v>
      </c>
      <c r="B7540">
        <v>1.7914636227</v>
      </c>
    </row>
    <row r="7541" spans="1:2">
      <c r="A7541" s="1">
        <f>-9.6505417746</f>
        <v>-9.6505417746000006</v>
      </c>
      <c r="B7541">
        <v>-6.0099432303000002</v>
      </c>
    </row>
    <row r="7542" spans="1:2">
      <c r="A7542" s="1">
        <f>-8.1606259686</f>
        <v>-8.1606259685999998</v>
      </c>
      <c r="B7542">
        <v>-4.9594934221999996</v>
      </c>
    </row>
    <row r="7543" spans="1:2">
      <c r="A7543" s="1">
        <f>-10.5901722945</f>
        <v>-10.5901722945</v>
      </c>
      <c r="B7543">
        <v>-5.5551820211000003</v>
      </c>
    </row>
    <row r="7544" spans="1:2">
      <c r="A7544" s="1">
        <v>3.9726213989999999</v>
      </c>
      <c r="B7544">
        <v>2.8113379492999999</v>
      </c>
    </row>
    <row r="7545" spans="1:2">
      <c r="A7545" s="1">
        <v>1.3772075963999999</v>
      </c>
      <c r="B7545">
        <v>-10.5780914425</v>
      </c>
    </row>
    <row r="7546" spans="1:2">
      <c r="A7546" s="1">
        <v>2.382613004</v>
      </c>
      <c r="B7546">
        <v>-7.4114067653999998</v>
      </c>
    </row>
    <row r="7547" spans="1:2">
      <c r="A7547" s="1">
        <v>1.6090412777</v>
      </c>
      <c r="B7547">
        <v>-9.3890778361000002</v>
      </c>
    </row>
    <row r="7548" spans="1:2">
      <c r="A7548" s="1">
        <f>-9.7358507865</f>
        <v>-9.7358507865000004</v>
      </c>
      <c r="B7548">
        <v>-4.5984968649000004</v>
      </c>
    </row>
    <row r="7549" spans="1:2">
      <c r="A7549" s="1">
        <v>3.4733044909999999</v>
      </c>
      <c r="B7549">
        <v>3.2801855272</v>
      </c>
    </row>
    <row r="7550" spans="1:2">
      <c r="A7550" s="1">
        <v>1.7252522628</v>
      </c>
      <c r="B7550">
        <v>-8.0313747336999999</v>
      </c>
    </row>
    <row r="7551" spans="1:2">
      <c r="A7551" s="1">
        <v>2.7243004280999998</v>
      </c>
      <c r="B7551">
        <v>3.8619461737999998</v>
      </c>
    </row>
    <row r="7552" spans="1:2">
      <c r="A7552" s="1">
        <v>3.5682833504999998</v>
      </c>
      <c r="B7552">
        <v>-7.4359346716000001</v>
      </c>
    </row>
    <row r="7553" spans="1:2">
      <c r="A7553" s="1">
        <v>2.1265638078000002</v>
      </c>
      <c r="B7553">
        <v>-9.5584492157999996</v>
      </c>
    </row>
    <row r="7554" spans="1:2">
      <c r="A7554" s="1">
        <v>4.5051410282999997</v>
      </c>
      <c r="B7554">
        <v>1.5612973057999999</v>
      </c>
    </row>
    <row r="7555" spans="1:2">
      <c r="A7555" s="1">
        <f>-8.6411021601</f>
        <v>-8.6411021601000009</v>
      </c>
      <c r="B7555">
        <v>-5.7761851694999997</v>
      </c>
    </row>
    <row r="7556" spans="1:2">
      <c r="A7556" s="1">
        <f>-9.9229792008</f>
        <v>-9.9229792008000004</v>
      </c>
      <c r="B7556">
        <v>-4.0084844969000004</v>
      </c>
    </row>
    <row r="7557" spans="1:2">
      <c r="A7557" s="1">
        <v>3.1945290073999999</v>
      </c>
      <c r="B7557">
        <v>2.8946362135000001</v>
      </c>
    </row>
    <row r="7558" spans="1:2">
      <c r="A7558" s="1">
        <f>-10.5450044987</f>
        <v>-10.545004498699999</v>
      </c>
      <c r="B7558">
        <v>-5.6612228714999997</v>
      </c>
    </row>
    <row r="7559" spans="1:2">
      <c r="A7559" s="1">
        <f>-10.4474835776</f>
        <v>-10.4474835776</v>
      </c>
      <c r="B7559">
        <v>-4.4300645851000002</v>
      </c>
    </row>
    <row r="7560" spans="1:2">
      <c r="A7560" s="1">
        <v>3.0540888704000002</v>
      </c>
      <c r="B7560">
        <v>-8.8808711347999996</v>
      </c>
    </row>
    <row r="7561" spans="1:2">
      <c r="A7561" s="1">
        <f>-10.4928429286</f>
        <v>-10.4928429286</v>
      </c>
      <c r="B7561">
        <v>-4.7652742967000004</v>
      </c>
    </row>
    <row r="7562" spans="1:2">
      <c r="A7562" s="1">
        <v>2.3065250388999998</v>
      </c>
      <c r="B7562">
        <v>-8.7482870611999992</v>
      </c>
    </row>
    <row r="7563" spans="1:2">
      <c r="A7563" s="1">
        <f>-11.0021052453</f>
        <v>-11.002105245299999</v>
      </c>
      <c r="B7563">
        <v>-5.2780810668000004</v>
      </c>
    </row>
    <row r="7564" spans="1:2">
      <c r="A7564" s="1">
        <v>3.6915264613000001</v>
      </c>
      <c r="B7564">
        <v>-7.1597787239999997</v>
      </c>
    </row>
    <row r="7565" spans="1:2">
      <c r="A7565" s="1">
        <v>4.7423076726</v>
      </c>
      <c r="B7565">
        <v>3.1795192577</v>
      </c>
    </row>
    <row r="7566" spans="1:2">
      <c r="A7566" s="1">
        <v>0.96124143610000001</v>
      </c>
      <c r="B7566">
        <v>4.2498119025000003</v>
      </c>
    </row>
    <row r="7567" spans="1:2">
      <c r="A7567" s="1">
        <v>2.3194096754000002</v>
      </c>
      <c r="B7567">
        <v>4.1564777091999998</v>
      </c>
    </row>
    <row r="7568" spans="1:2">
      <c r="A7568" s="1">
        <v>4.3230988525000003</v>
      </c>
      <c r="B7568">
        <v>3.6619477921999999</v>
      </c>
    </row>
    <row r="7569" spans="1:2">
      <c r="A7569" s="1">
        <v>1.4595781516999999</v>
      </c>
      <c r="B7569">
        <v>-9.1227080539000003</v>
      </c>
    </row>
    <row r="7570" spans="1:2">
      <c r="A7570" s="1">
        <f>-10.8702866208</f>
        <v>-10.8702866208</v>
      </c>
      <c r="B7570">
        <v>-4.8199714095999999</v>
      </c>
    </row>
    <row r="7571" spans="1:2">
      <c r="A7571" s="1">
        <v>2.4569108356</v>
      </c>
      <c r="B7571">
        <v>-9.0045593731999993</v>
      </c>
    </row>
    <row r="7572" spans="1:2">
      <c r="A7572" s="1">
        <v>4.2152194191000003</v>
      </c>
      <c r="B7572">
        <v>4.4240565307999997</v>
      </c>
    </row>
    <row r="7573" spans="1:2">
      <c r="A7573" s="1">
        <f>-10.4652531092</f>
        <v>-10.465253109200001</v>
      </c>
      <c r="B7573">
        <v>-6.4061312559000001</v>
      </c>
    </row>
    <row r="7574" spans="1:2">
      <c r="A7574" s="1">
        <v>3.1615480583000002</v>
      </c>
      <c r="B7574">
        <v>3.5808819852</v>
      </c>
    </row>
    <row r="7575" spans="1:2">
      <c r="A7575" s="1">
        <v>0.79427535439999997</v>
      </c>
      <c r="B7575">
        <v>-8.2084754102000002</v>
      </c>
    </row>
    <row r="7576" spans="1:2">
      <c r="A7576" s="1">
        <v>2.3783802496000002</v>
      </c>
      <c r="B7576">
        <v>3.5729040922999999</v>
      </c>
    </row>
    <row r="7577" spans="1:2">
      <c r="A7577" s="1">
        <v>3.7680899702000001</v>
      </c>
      <c r="B7577">
        <v>0.70687065670000004</v>
      </c>
    </row>
    <row r="7578" spans="1:2">
      <c r="A7578" s="1">
        <f>-9.3030787669</f>
        <v>-9.3030787669000006</v>
      </c>
      <c r="B7578">
        <v>-5.2926706223000002</v>
      </c>
    </row>
    <row r="7579" spans="1:2">
      <c r="A7579" s="1">
        <f>-11.4942591105</f>
        <v>-11.4942591105</v>
      </c>
      <c r="B7579">
        <v>-4.4613266147999999</v>
      </c>
    </row>
    <row r="7580" spans="1:2">
      <c r="A7580" s="1">
        <v>2.8128147140999999</v>
      </c>
      <c r="B7580">
        <v>-8.8457342730999997</v>
      </c>
    </row>
    <row r="7581" spans="1:2">
      <c r="A7581" s="1">
        <v>3.9228973803999998</v>
      </c>
      <c r="B7581">
        <v>-8.3074609910999992</v>
      </c>
    </row>
    <row r="7582" spans="1:2">
      <c r="A7582" s="1">
        <f>-10.3948681903</f>
        <v>-10.3948681903</v>
      </c>
      <c r="B7582">
        <v>-6.1995329532000003</v>
      </c>
    </row>
    <row r="7583" spans="1:2">
      <c r="A7583" s="1">
        <v>2.2957178824</v>
      </c>
      <c r="B7583">
        <v>-9.5325173275000008</v>
      </c>
    </row>
    <row r="7584" spans="1:2">
      <c r="A7584" s="1">
        <f>-10.6277603746</f>
        <v>-10.627760374599999</v>
      </c>
      <c r="B7584">
        <v>-4.5765894098000004</v>
      </c>
    </row>
    <row r="7585" spans="1:2">
      <c r="A7585" s="1">
        <v>1.3294372931</v>
      </c>
      <c r="B7585">
        <v>-9.4199595466999995</v>
      </c>
    </row>
    <row r="7586" spans="1:2">
      <c r="A7586" s="1">
        <v>0.210681008</v>
      </c>
      <c r="B7586">
        <v>-8.2085540806000008</v>
      </c>
    </row>
    <row r="7587" spans="1:2">
      <c r="A7587" s="1">
        <v>3.1552214082000001</v>
      </c>
      <c r="B7587">
        <v>2.3467171381999998</v>
      </c>
    </row>
    <row r="7588" spans="1:2">
      <c r="A7588" s="1">
        <f>-9.2693207011</f>
        <v>-9.2693207010999998</v>
      </c>
      <c r="B7588">
        <v>-5.4861987927999998</v>
      </c>
    </row>
    <row r="7589" spans="1:2">
      <c r="A7589" s="1">
        <v>1.3950600115</v>
      </c>
      <c r="B7589">
        <v>-8.7270945366999992</v>
      </c>
    </row>
    <row r="7590" spans="1:2">
      <c r="A7590" s="1">
        <v>3.7510490852</v>
      </c>
      <c r="B7590">
        <v>4.3670006370000003</v>
      </c>
    </row>
    <row r="7591" spans="1:2">
      <c r="A7591" s="1">
        <f>-10.4832500037</f>
        <v>-10.4832500037</v>
      </c>
      <c r="B7591">
        <v>-5.1248424000000004</v>
      </c>
    </row>
    <row r="7592" spans="1:2">
      <c r="A7592" s="1">
        <v>2.8615754787999998</v>
      </c>
      <c r="B7592">
        <v>-8.821340137</v>
      </c>
    </row>
    <row r="7593" spans="1:2">
      <c r="A7593" s="1">
        <v>2.2332175000000002E-3</v>
      </c>
      <c r="B7593">
        <v>-10.1611588125</v>
      </c>
    </row>
    <row r="7594" spans="1:2">
      <c r="A7594" s="1">
        <v>4.6993445346999998</v>
      </c>
      <c r="B7594">
        <v>3.619375529</v>
      </c>
    </row>
    <row r="7595" spans="1:2">
      <c r="A7595" s="1">
        <v>2.6608789151000001</v>
      </c>
      <c r="B7595">
        <v>-8.9573342674000003</v>
      </c>
    </row>
    <row r="7596" spans="1:2">
      <c r="A7596" s="1">
        <v>2.7411226672</v>
      </c>
      <c r="B7596">
        <v>3.0907798344000001</v>
      </c>
    </row>
    <row r="7597" spans="1:2">
      <c r="A7597" s="1">
        <v>4.2288462706000001</v>
      </c>
      <c r="B7597">
        <v>2.2421087928999999</v>
      </c>
    </row>
    <row r="7598" spans="1:2">
      <c r="A7598" s="1">
        <v>3.2044150945999998</v>
      </c>
      <c r="B7598">
        <v>1.5543551500999999</v>
      </c>
    </row>
    <row r="7599" spans="1:2">
      <c r="A7599" s="1">
        <v>2.3278308517999999</v>
      </c>
      <c r="B7599">
        <v>-8.3879511892000007</v>
      </c>
    </row>
    <row r="7600" spans="1:2">
      <c r="A7600" s="1">
        <v>2.4524548517000002</v>
      </c>
      <c r="B7600">
        <v>-10.2596533454</v>
      </c>
    </row>
    <row r="7601" spans="1:2">
      <c r="A7601" s="1">
        <v>3.2731059643</v>
      </c>
      <c r="B7601">
        <v>-8.3733307612000001</v>
      </c>
    </row>
    <row r="7602" spans="1:2">
      <c r="A7602" s="1">
        <v>3.1730557464000002</v>
      </c>
      <c r="B7602">
        <v>2.3348141839999998</v>
      </c>
    </row>
    <row r="7603" spans="1:2">
      <c r="A7603" s="1">
        <v>2.7277003716000001</v>
      </c>
      <c r="B7603">
        <v>-8.8885593402000005</v>
      </c>
    </row>
    <row r="7604" spans="1:2">
      <c r="A7604" s="1">
        <v>2.7130780518000002</v>
      </c>
      <c r="B7604">
        <v>2.7901452237000002</v>
      </c>
    </row>
    <row r="7605" spans="1:2">
      <c r="A7605" s="1">
        <f>-9.4096280976</f>
        <v>-9.4096280976000006</v>
      </c>
      <c r="B7605">
        <v>-5.2984427304999997</v>
      </c>
    </row>
    <row r="7606" spans="1:2">
      <c r="A7606" s="1">
        <f>-10.9691030381</f>
        <v>-10.9691030381</v>
      </c>
      <c r="B7606">
        <v>-6.4714693724999997</v>
      </c>
    </row>
    <row r="7607" spans="1:2">
      <c r="A7607" s="1">
        <f>-11.3324534667</f>
        <v>-11.332453466700001</v>
      </c>
      <c r="B7607">
        <v>-3.9266525295000001</v>
      </c>
    </row>
    <row r="7608" spans="1:2">
      <c r="A7608" s="1">
        <v>0.78182028029999995</v>
      </c>
      <c r="B7608">
        <v>-9.5079570213999993</v>
      </c>
    </row>
    <row r="7609" spans="1:2">
      <c r="A7609" s="1">
        <v>4.0578140339999997</v>
      </c>
      <c r="B7609">
        <v>3.3928646383999999</v>
      </c>
    </row>
    <row r="7610" spans="1:2">
      <c r="A7610" s="1">
        <v>1.9095053593</v>
      </c>
      <c r="B7610">
        <v>-8.8366679024000003</v>
      </c>
    </row>
    <row r="7611" spans="1:2">
      <c r="A7611" s="1">
        <v>2.4370368053</v>
      </c>
      <c r="B7611">
        <v>3.6957658546999999</v>
      </c>
    </row>
    <row r="7612" spans="1:2">
      <c r="A7612" s="1">
        <v>2.6165919451000001</v>
      </c>
      <c r="B7612">
        <v>-9.0280655631000002</v>
      </c>
    </row>
    <row r="7613" spans="1:2">
      <c r="A7613" s="1">
        <v>3.8945061448999998</v>
      </c>
      <c r="B7613">
        <v>3.4143169284999999</v>
      </c>
    </row>
    <row r="7614" spans="1:2">
      <c r="A7614" s="1">
        <f>-10.1403881833</f>
        <v>-10.140388183300001</v>
      </c>
      <c r="B7614">
        <v>-3.0114952697000001</v>
      </c>
    </row>
    <row r="7615" spans="1:2">
      <c r="A7615" s="1">
        <v>1.4691388627999999</v>
      </c>
      <c r="B7615">
        <v>-9.5149642075000003</v>
      </c>
    </row>
    <row r="7616" spans="1:2">
      <c r="A7616" s="1">
        <v>2.3009351977999999</v>
      </c>
      <c r="B7616">
        <v>-10.309471653199999</v>
      </c>
    </row>
    <row r="7617" spans="1:2">
      <c r="A7617" s="1">
        <f>-9.6285371829</f>
        <v>-9.6285371829000006</v>
      </c>
      <c r="B7617">
        <v>-2.7357996456999998</v>
      </c>
    </row>
    <row r="7618" spans="1:2">
      <c r="A7618" s="1">
        <v>2.4227462322000002</v>
      </c>
      <c r="B7618">
        <v>-9.1010490498000003</v>
      </c>
    </row>
    <row r="7619" spans="1:2">
      <c r="A7619" s="1">
        <f>-10.3449330606</f>
        <v>-10.344933060600001</v>
      </c>
      <c r="B7619">
        <v>-2.9358159441999998</v>
      </c>
    </row>
    <row r="7620" spans="1:2">
      <c r="A7620" s="1">
        <v>2.6436922128</v>
      </c>
      <c r="B7620">
        <v>-9.3231697859999993</v>
      </c>
    </row>
    <row r="7621" spans="1:2">
      <c r="A7621" s="1">
        <v>1.2790615839999999</v>
      </c>
      <c r="B7621">
        <v>-9.2585934829000003</v>
      </c>
    </row>
    <row r="7622" spans="1:2">
      <c r="A7622" s="1">
        <v>0.8530982507</v>
      </c>
      <c r="B7622">
        <v>-8.4847888906000009</v>
      </c>
    </row>
    <row r="7623" spans="1:2">
      <c r="A7623" s="1">
        <v>3.2866145861999998</v>
      </c>
      <c r="B7623">
        <v>-9.3805373567999997</v>
      </c>
    </row>
    <row r="7624" spans="1:2">
      <c r="A7624" s="1">
        <f>-12.1688531226</f>
        <v>-12.1688531226</v>
      </c>
      <c r="B7624">
        <v>-5.1150345174999998</v>
      </c>
    </row>
    <row r="7625" spans="1:2">
      <c r="A7625" s="1">
        <v>4.0580991737999996</v>
      </c>
      <c r="B7625">
        <v>4.0493076160000001</v>
      </c>
    </row>
    <row r="7626" spans="1:2">
      <c r="A7626" s="1">
        <v>4.0213839759000001</v>
      </c>
      <c r="B7626">
        <v>3.4698778020000001</v>
      </c>
    </row>
    <row r="7627" spans="1:2">
      <c r="A7627" s="1">
        <v>5.5235273967999996</v>
      </c>
      <c r="B7627">
        <v>4.0081637771</v>
      </c>
    </row>
    <row r="7628" spans="1:2">
      <c r="A7628" s="1">
        <f>-9.6445567374</f>
        <v>-9.6445567374000003</v>
      </c>
      <c r="B7628">
        <v>-5.9281636828000002</v>
      </c>
    </row>
    <row r="7629" spans="1:2">
      <c r="A7629" s="1">
        <v>2.9251424457000001</v>
      </c>
      <c r="B7629">
        <v>-9.7061255813000002</v>
      </c>
    </row>
    <row r="7630" spans="1:2">
      <c r="A7630" s="1">
        <v>2.2688693007</v>
      </c>
      <c r="B7630">
        <v>1.2145155082000001</v>
      </c>
    </row>
    <row r="7631" spans="1:2">
      <c r="A7631" s="1">
        <v>2.4341895734999999</v>
      </c>
      <c r="B7631">
        <v>-10.7621645517</v>
      </c>
    </row>
    <row r="7632" spans="1:2">
      <c r="A7632" s="1">
        <v>1.8500875739</v>
      </c>
      <c r="B7632">
        <v>-7.8371518685000003</v>
      </c>
    </row>
    <row r="7633" spans="1:2">
      <c r="A7633" s="1">
        <f>-8.7686219044</f>
        <v>-8.7686219043999998</v>
      </c>
      <c r="B7633">
        <v>-4.4028011520000003</v>
      </c>
    </row>
    <row r="7634" spans="1:2">
      <c r="A7634" s="1">
        <f>-11.0482478333</f>
        <v>-11.0482478333</v>
      </c>
      <c r="B7634">
        <v>-6.2361213973999998</v>
      </c>
    </row>
    <row r="7635" spans="1:2">
      <c r="A7635" s="1">
        <f>-10.7322900212</f>
        <v>-10.732290021200001</v>
      </c>
      <c r="B7635">
        <v>-6.0849981739999999</v>
      </c>
    </row>
    <row r="7636" spans="1:2">
      <c r="A7636" s="1">
        <f>-11.9231888942</f>
        <v>-11.923188894200001</v>
      </c>
      <c r="B7636">
        <v>-4.2879452283999999</v>
      </c>
    </row>
    <row r="7637" spans="1:2">
      <c r="A7637" s="1">
        <f>-10.2115387579</f>
        <v>-10.2115387579</v>
      </c>
      <c r="B7637">
        <v>-3.7834312038000002</v>
      </c>
    </row>
    <row r="7638" spans="1:2">
      <c r="A7638" s="1">
        <f>-11.0611818879</f>
        <v>-11.0611818879</v>
      </c>
      <c r="B7638">
        <v>-5.0061300752999998</v>
      </c>
    </row>
    <row r="7639" spans="1:2">
      <c r="A7639" s="1">
        <v>1.4038479589999999</v>
      </c>
      <c r="B7639">
        <v>2.2632350587999999</v>
      </c>
    </row>
    <row r="7640" spans="1:2">
      <c r="A7640" s="1">
        <f>-10.128601542</f>
        <v>-10.128601542</v>
      </c>
      <c r="B7640">
        <v>-2.7080030050000001</v>
      </c>
    </row>
    <row r="7641" spans="1:2">
      <c r="A7641" s="1">
        <v>5.6271190314000004</v>
      </c>
      <c r="B7641">
        <v>3.9446343017999999</v>
      </c>
    </row>
    <row r="7642" spans="1:2">
      <c r="A7642" s="1">
        <f>-10.41355023</f>
        <v>-10.41355023</v>
      </c>
      <c r="B7642">
        <v>-5.7172804139000002</v>
      </c>
    </row>
    <row r="7643" spans="1:2">
      <c r="A7643" s="1">
        <v>2.9292519995999999</v>
      </c>
      <c r="B7643">
        <v>3.4516107545999999</v>
      </c>
    </row>
    <row r="7644" spans="1:2">
      <c r="A7644" s="1">
        <v>1.6970738671000001</v>
      </c>
      <c r="B7644">
        <v>-9.0730181199000004</v>
      </c>
    </row>
    <row r="7645" spans="1:2">
      <c r="A7645" s="1">
        <v>2.8783695839000001</v>
      </c>
      <c r="B7645">
        <v>4.3390411137999996</v>
      </c>
    </row>
    <row r="7646" spans="1:2">
      <c r="A7646" s="1">
        <v>4.8323094616000004</v>
      </c>
      <c r="B7646">
        <v>3.5726708642</v>
      </c>
    </row>
    <row r="7647" spans="1:2">
      <c r="A7647" s="1">
        <v>1.4956658839999999</v>
      </c>
      <c r="B7647">
        <v>-9.7739137820999993</v>
      </c>
    </row>
    <row r="7648" spans="1:2">
      <c r="A7648" s="1">
        <v>1.2702104297000001</v>
      </c>
      <c r="B7648">
        <v>-9.4823784197999998</v>
      </c>
    </row>
    <row r="7649" spans="1:2">
      <c r="A7649" s="1">
        <v>2.4539144528999999</v>
      </c>
      <c r="B7649">
        <v>-8.7292320624999995</v>
      </c>
    </row>
    <row r="7650" spans="1:2">
      <c r="A7650" s="1">
        <v>2.1195330181999998</v>
      </c>
      <c r="B7650">
        <v>-9.4677074061000006</v>
      </c>
    </row>
    <row r="7651" spans="1:2">
      <c r="A7651" s="1">
        <v>2.5312629432999998</v>
      </c>
      <c r="B7651">
        <v>5.8207596309999996</v>
      </c>
    </row>
    <row r="7652" spans="1:2">
      <c r="A7652" s="1">
        <v>1.402894887</v>
      </c>
      <c r="B7652">
        <v>-9.9112659606999998</v>
      </c>
    </row>
    <row r="7653" spans="1:2">
      <c r="A7653" s="1">
        <v>4.0174292991999998</v>
      </c>
      <c r="B7653">
        <v>3.5275692361000002</v>
      </c>
    </row>
    <row r="7654" spans="1:2">
      <c r="A7654" s="1">
        <v>1.380917046</v>
      </c>
      <c r="B7654">
        <v>-10.1768010098</v>
      </c>
    </row>
    <row r="7655" spans="1:2">
      <c r="A7655" s="1">
        <v>1.6032434397999999</v>
      </c>
      <c r="B7655">
        <v>-10.655036839599999</v>
      </c>
    </row>
    <row r="7656" spans="1:2">
      <c r="A7656" s="1">
        <v>2.6972492145999998</v>
      </c>
      <c r="B7656">
        <v>5.1109551727999998</v>
      </c>
    </row>
    <row r="7657" spans="1:2">
      <c r="A7657" s="1">
        <v>2.0771218809000001</v>
      </c>
      <c r="B7657">
        <v>-9.0573696873999996</v>
      </c>
    </row>
    <row r="7658" spans="1:2">
      <c r="A7658" s="1">
        <v>4.3838169090000001</v>
      </c>
      <c r="B7658">
        <v>5.1349572731000004</v>
      </c>
    </row>
    <row r="7659" spans="1:2">
      <c r="A7659" s="1">
        <v>3.3357025509999998</v>
      </c>
      <c r="B7659">
        <v>-8.9115934316000001</v>
      </c>
    </row>
    <row r="7660" spans="1:2">
      <c r="A7660" s="1">
        <f>-11.666651947</f>
        <v>-11.666651947</v>
      </c>
      <c r="B7660">
        <v>-4.4049158188000002</v>
      </c>
    </row>
    <row r="7661" spans="1:2">
      <c r="A7661" s="1">
        <v>2.4498481623999999</v>
      </c>
      <c r="B7661">
        <v>-10.4379492125</v>
      </c>
    </row>
    <row r="7662" spans="1:2">
      <c r="A7662" s="1">
        <v>2.3843417810999998</v>
      </c>
      <c r="B7662">
        <v>-10.4844454231</v>
      </c>
    </row>
    <row r="7663" spans="1:2">
      <c r="A7663" s="1">
        <v>3.6353047215999998</v>
      </c>
      <c r="B7663">
        <v>-11.001708684700001</v>
      </c>
    </row>
    <row r="7664" spans="1:2">
      <c r="A7664" s="1">
        <f>-9.7720892811</f>
        <v>-9.7720892810999995</v>
      </c>
      <c r="B7664">
        <v>-5.0857703897000004</v>
      </c>
    </row>
    <row r="7665" spans="1:2">
      <c r="A7665" s="1">
        <v>2.2428696523</v>
      </c>
      <c r="B7665">
        <v>4.0272290972000002</v>
      </c>
    </row>
    <row r="7666" spans="1:2">
      <c r="A7666" s="1">
        <v>4.9343696664000003</v>
      </c>
      <c r="B7666">
        <v>4.6125906463000002</v>
      </c>
    </row>
    <row r="7667" spans="1:2">
      <c r="A7667" s="1">
        <f>-11.3861347197</f>
        <v>-11.386134719699999</v>
      </c>
      <c r="B7667">
        <v>-6.4713322235000001</v>
      </c>
    </row>
    <row r="7668" spans="1:2">
      <c r="A7668" s="1">
        <f>-0.0341168944</f>
        <v>-3.41168944E-2</v>
      </c>
      <c r="B7668">
        <v>-9.0058654276999999</v>
      </c>
    </row>
    <row r="7669" spans="1:2">
      <c r="A7669" s="1">
        <f>-11.133547802</f>
        <v>-11.133547802000001</v>
      </c>
      <c r="B7669">
        <v>-3.7936941298</v>
      </c>
    </row>
    <row r="7670" spans="1:2">
      <c r="A7670" s="1">
        <v>1.0446614482000001</v>
      </c>
      <c r="B7670">
        <v>-8.1439966704</v>
      </c>
    </row>
    <row r="7671" spans="1:2">
      <c r="A7671" s="1">
        <v>1.6759593199</v>
      </c>
      <c r="B7671">
        <v>-8.0866754092999997</v>
      </c>
    </row>
    <row r="7672" spans="1:2">
      <c r="A7672" s="1">
        <f>-10.4744147734</f>
        <v>-10.474414773399999</v>
      </c>
      <c r="B7672">
        <v>-5.0656646958999998</v>
      </c>
    </row>
    <row r="7673" spans="1:2">
      <c r="A7673" s="1">
        <f>-10.114831212</f>
        <v>-10.114831212</v>
      </c>
      <c r="B7673">
        <v>-3.1816130360999999</v>
      </c>
    </row>
    <row r="7674" spans="1:2">
      <c r="A7674" s="1">
        <v>2.0773017012000001</v>
      </c>
      <c r="B7674">
        <v>-9.0572458230000006</v>
      </c>
    </row>
    <row r="7675" spans="1:2">
      <c r="A7675" s="1">
        <v>4.7364970574000003</v>
      </c>
      <c r="B7675">
        <v>2.8407513476999999</v>
      </c>
    </row>
    <row r="7676" spans="1:2">
      <c r="A7676" s="1">
        <v>2.7392264595000002</v>
      </c>
      <c r="B7676">
        <v>-7.6891869957000001</v>
      </c>
    </row>
    <row r="7677" spans="1:2">
      <c r="A7677" s="1">
        <f>-8.2449167847</f>
        <v>-8.2449167846999991</v>
      </c>
      <c r="B7677">
        <v>-4.0582532241999996</v>
      </c>
    </row>
    <row r="7678" spans="1:2">
      <c r="A7678" s="1">
        <v>2.1091837772000002</v>
      </c>
      <c r="B7678">
        <v>-10.2863286368</v>
      </c>
    </row>
    <row r="7679" spans="1:2">
      <c r="A7679" s="1">
        <v>2.1460462534000002</v>
      </c>
      <c r="B7679">
        <v>-9.6249962994999994</v>
      </c>
    </row>
    <row r="7680" spans="1:2">
      <c r="A7680" s="1">
        <v>4.0434386286999997</v>
      </c>
      <c r="B7680">
        <v>2.6117691131999998</v>
      </c>
    </row>
    <row r="7681" spans="1:2">
      <c r="A7681" s="1">
        <v>1.9323655297</v>
      </c>
      <c r="B7681">
        <v>-12.657828096499999</v>
      </c>
    </row>
    <row r="7682" spans="1:2">
      <c r="A7682" s="1">
        <v>1.3482705548</v>
      </c>
      <c r="B7682">
        <v>-8.9603267402999993</v>
      </c>
    </row>
    <row r="7683" spans="1:2">
      <c r="A7683" s="1">
        <v>2.1498838572999999</v>
      </c>
      <c r="B7683">
        <v>-9.1816939582000003</v>
      </c>
    </row>
    <row r="7684" spans="1:2">
      <c r="A7684" s="1">
        <v>3.3045309770000002</v>
      </c>
      <c r="B7684">
        <v>3.0253280151999999</v>
      </c>
    </row>
    <row r="7685" spans="1:2">
      <c r="A7685" s="1">
        <f>-8.9583934364</f>
        <v>-8.9583934363999997</v>
      </c>
      <c r="B7685">
        <v>-4.1654563394000004</v>
      </c>
    </row>
    <row r="7686" spans="1:2">
      <c r="A7686" s="1">
        <v>1.0270855323999999</v>
      </c>
      <c r="B7686">
        <v>-8.6248961667999993</v>
      </c>
    </row>
    <row r="7687" spans="1:2">
      <c r="A7687" s="1">
        <f>-10.1484218778</f>
        <v>-10.148421877800001</v>
      </c>
      <c r="B7687">
        <v>-4.2902810530000002</v>
      </c>
    </row>
    <row r="7688" spans="1:2">
      <c r="A7688" s="1">
        <f>-10.5241981932</f>
        <v>-10.5241981932</v>
      </c>
      <c r="B7688">
        <v>-6.1769426783999997</v>
      </c>
    </row>
    <row r="7689" spans="1:2">
      <c r="A7689" s="1">
        <v>2.3099139399999999</v>
      </c>
      <c r="B7689">
        <v>-10.2774209987</v>
      </c>
    </row>
    <row r="7690" spans="1:2">
      <c r="A7690" s="1">
        <f>-10.5775335681</f>
        <v>-10.5775335681</v>
      </c>
      <c r="B7690">
        <v>-4.5039916824999997</v>
      </c>
    </row>
    <row r="7691" spans="1:2">
      <c r="A7691" s="1">
        <v>3.4264759533000002</v>
      </c>
      <c r="B7691">
        <v>1.0370181570999999</v>
      </c>
    </row>
    <row r="7692" spans="1:2">
      <c r="A7692" s="1">
        <v>3.8656309099000001</v>
      </c>
      <c r="B7692">
        <v>3.9989685387999998</v>
      </c>
    </row>
    <row r="7693" spans="1:2">
      <c r="A7693" s="1">
        <v>1.5831851843</v>
      </c>
      <c r="B7693">
        <v>-10.195966504699999</v>
      </c>
    </row>
    <row r="7694" spans="1:2">
      <c r="A7694" s="1">
        <v>1.6262161559999999</v>
      </c>
      <c r="B7694">
        <v>-7.2666823993999996</v>
      </c>
    </row>
    <row r="7695" spans="1:2">
      <c r="A7695" s="1">
        <v>2.1515553077999998</v>
      </c>
      <c r="B7695">
        <v>-9.7886113507000001</v>
      </c>
    </row>
    <row r="7696" spans="1:2">
      <c r="A7696" s="1">
        <v>0.61215633999999997</v>
      </c>
      <c r="B7696">
        <v>-9.4776138125999996</v>
      </c>
    </row>
    <row r="7697" spans="1:2">
      <c r="A7697" s="1">
        <f>-11.5312907138</f>
        <v>-11.531290713800001</v>
      </c>
      <c r="B7697">
        <v>-5.9089028530999999</v>
      </c>
    </row>
    <row r="7698" spans="1:2">
      <c r="A7698" s="1">
        <f>-10.3962861869</f>
        <v>-10.396286186899999</v>
      </c>
      <c r="B7698">
        <v>-5.4005810750999999</v>
      </c>
    </row>
    <row r="7699" spans="1:2">
      <c r="A7699" s="1">
        <v>3.0847805420999999</v>
      </c>
      <c r="B7699">
        <v>3.5579335816</v>
      </c>
    </row>
    <row r="7700" spans="1:2">
      <c r="A7700" s="1">
        <v>1.8384431946999999</v>
      </c>
      <c r="B7700">
        <v>-8.8338570517000008</v>
      </c>
    </row>
    <row r="7701" spans="1:2">
      <c r="A7701" s="1">
        <v>1.8059480079000001</v>
      </c>
      <c r="B7701">
        <v>-9.3681319094000006</v>
      </c>
    </row>
    <row r="7702" spans="1:2">
      <c r="A7702" s="1">
        <v>1.4924943279</v>
      </c>
      <c r="B7702">
        <v>-9.9251513835999994</v>
      </c>
    </row>
    <row r="7703" spans="1:2">
      <c r="A7703" s="1">
        <v>2.6609405123999998</v>
      </c>
      <c r="B7703">
        <v>3.2990204544999999</v>
      </c>
    </row>
    <row r="7704" spans="1:2">
      <c r="A7704" s="1">
        <f>-11.0020936105</f>
        <v>-11.002093610499999</v>
      </c>
      <c r="B7704">
        <v>-5.4108070277999998</v>
      </c>
    </row>
    <row r="7705" spans="1:2">
      <c r="A7705" s="1">
        <v>3.4923102514000002</v>
      </c>
      <c r="B7705">
        <v>1.9440294547000001</v>
      </c>
    </row>
    <row r="7706" spans="1:2">
      <c r="A7706" s="1">
        <f>-11.850449268</f>
        <v>-11.850449268</v>
      </c>
      <c r="B7706">
        <v>-5.9556369400999998</v>
      </c>
    </row>
    <row r="7707" spans="1:2">
      <c r="A7707" s="1">
        <v>2.0743803204</v>
      </c>
      <c r="B7707">
        <v>-9.7068703017000004</v>
      </c>
    </row>
    <row r="7708" spans="1:2">
      <c r="A7708" s="1">
        <v>3.1153908596000002</v>
      </c>
      <c r="B7708">
        <v>3.9905226327999999</v>
      </c>
    </row>
    <row r="7709" spans="1:2">
      <c r="A7709" s="1">
        <v>2.3758049581999998</v>
      </c>
      <c r="B7709">
        <v>-7.7454750657</v>
      </c>
    </row>
    <row r="7710" spans="1:2">
      <c r="A7710" s="1">
        <f>-10.529409033</f>
        <v>-10.529409033</v>
      </c>
      <c r="B7710">
        <v>-5.3078066063999998</v>
      </c>
    </row>
    <row r="7711" spans="1:2">
      <c r="A7711" s="1">
        <v>3.7915047739999999</v>
      </c>
      <c r="B7711">
        <v>3.3689069395</v>
      </c>
    </row>
    <row r="7712" spans="1:2">
      <c r="A7712" s="1">
        <f>-10.6025535751</f>
        <v>-10.6025535751</v>
      </c>
      <c r="B7712">
        <v>-4.6169711515999996</v>
      </c>
    </row>
    <row r="7713" spans="1:2">
      <c r="A7713" s="1">
        <v>2.0625331456999998</v>
      </c>
      <c r="B7713">
        <v>4.2727426705999996</v>
      </c>
    </row>
    <row r="7714" spans="1:2">
      <c r="A7714" s="1">
        <v>0.86456887790000003</v>
      </c>
      <c r="B7714">
        <v>-10.0975093558</v>
      </c>
    </row>
    <row r="7715" spans="1:2">
      <c r="A7715" s="1">
        <v>3.1172126801000002</v>
      </c>
      <c r="B7715">
        <v>4.1812752819999996</v>
      </c>
    </row>
    <row r="7716" spans="1:2">
      <c r="A7716" s="1">
        <v>0.51772651660000002</v>
      </c>
      <c r="B7716">
        <v>-8.7989269025999999</v>
      </c>
    </row>
    <row r="7717" spans="1:2">
      <c r="A7717" s="1">
        <v>1.2368252742000001</v>
      </c>
      <c r="B7717">
        <v>-10.104723094600001</v>
      </c>
    </row>
    <row r="7718" spans="1:2">
      <c r="A7718" s="1">
        <v>2.8558590683</v>
      </c>
      <c r="B7718">
        <v>2.7269166153</v>
      </c>
    </row>
    <row r="7719" spans="1:2">
      <c r="A7719" s="1">
        <v>1.9424200331999999</v>
      </c>
      <c r="B7719">
        <v>-9.0877770354000003</v>
      </c>
    </row>
    <row r="7720" spans="1:2">
      <c r="A7720" s="1">
        <v>2.0565559382999998</v>
      </c>
      <c r="B7720">
        <v>1.440707119</v>
      </c>
    </row>
    <row r="7721" spans="1:2">
      <c r="A7721" s="1">
        <v>3.0937084306</v>
      </c>
      <c r="B7721">
        <v>-7.6358723736999998</v>
      </c>
    </row>
    <row r="7722" spans="1:2">
      <c r="A7722" s="1">
        <v>3.3523943237</v>
      </c>
      <c r="B7722">
        <v>3.4930159760000001</v>
      </c>
    </row>
    <row r="7723" spans="1:2">
      <c r="A7723" s="1">
        <f>-9.5490738604</f>
        <v>-9.5490738604000001</v>
      </c>
      <c r="B7723">
        <v>-4.5545096067999999</v>
      </c>
    </row>
    <row r="7724" spans="1:2">
      <c r="A7724" s="1">
        <f>-10.4968466494</f>
        <v>-10.4968466494</v>
      </c>
      <c r="B7724">
        <v>-6.9109971386</v>
      </c>
    </row>
    <row r="7725" spans="1:2">
      <c r="A7725" s="1">
        <v>4.6440335496999996</v>
      </c>
      <c r="B7725">
        <v>1.9426612384999999</v>
      </c>
    </row>
    <row r="7726" spans="1:2">
      <c r="A7726" s="1">
        <f>-10.0797031334</f>
        <v>-10.079703133400001</v>
      </c>
      <c r="B7726">
        <v>-6.5325857837000001</v>
      </c>
    </row>
    <row r="7727" spans="1:2">
      <c r="A7727" s="1">
        <v>1.9435823154</v>
      </c>
      <c r="B7727">
        <v>-8.7441469243000007</v>
      </c>
    </row>
    <row r="7728" spans="1:2">
      <c r="A7728" s="1">
        <v>1.5780578637</v>
      </c>
      <c r="B7728">
        <v>-11.0266837005</v>
      </c>
    </row>
    <row r="7729" spans="1:2">
      <c r="A7729" s="1">
        <f>-10.7567335191</f>
        <v>-10.756733519100001</v>
      </c>
      <c r="B7729">
        <v>-4.9390604132</v>
      </c>
    </row>
    <row r="7730" spans="1:2">
      <c r="A7730" s="1">
        <v>3.0880992918999999</v>
      </c>
      <c r="B7730">
        <v>-10.123830658099999</v>
      </c>
    </row>
    <row r="7731" spans="1:2">
      <c r="A7731" s="1">
        <f>-12.4799415179</f>
        <v>-12.4799415179</v>
      </c>
      <c r="B7731">
        <v>-3.3885538104999999</v>
      </c>
    </row>
    <row r="7732" spans="1:2">
      <c r="A7732" s="1">
        <v>2.6288315808</v>
      </c>
      <c r="B7732">
        <v>3.9136878614000001</v>
      </c>
    </row>
    <row r="7733" spans="1:2">
      <c r="A7733" s="1">
        <v>3.6266820228999999</v>
      </c>
      <c r="B7733">
        <v>2.3376021826</v>
      </c>
    </row>
    <row r="7734" spans="1:2">
      <c r="A7734" s="1">
        <v>2.9802162617999999</v>
      </c>
      <c r="B7734">
        <v>-9.2753084790999996</v>
      </c>
    </row>
    <row r="7735" spans="1:2">
      <c r="A7735" s="1">
        <v>3.3392211359999999</v>
      </c>
      <c r="B7735">
        <v>3.6099802631000002</v>
      </c>
    </row>
    <row r="7736" spans="1:2">
      <c r="A7736" s="1">
        <v>3.0774014715</v>
      </c>
      <c r="B7736">
        <v>1.8237939958</v>
      </c>
    </row>
    <row r="7737" spans="1:2">
      <c r="A7737" s="1">
        <v>2.9639620086999998</v>
      </c>
      <c r="B7737">
        <v>1.436929407</v>
      </c>
    </row>
    <row r="7738" spans="1:2">
      <c r="A7738" s="1">
        <f>-11.3178948583</f>
        <v>-11.317894858300001</v>
      </c>
      <c r="B7738">
        <v>-5.3868946104999997</v>
      </c>
    </row>
    <row r="7739" spans="1:2">
      <c r="A7739" s="1">
        <v>3.1219815621999998</v>
      </c>
      <c r="B7739">
        <v>-8.7274160728000005</v>
      </c>
    </row>
    <row r="7740" spans="1:2">
      <c r="A7740" s="1">
        <v>1.7634601391</v>
      </c>
      <c r="B7740">
        <v>-9.3211324369999993</v>
      </c>
    </row>
    <row r="7741" spans="1:2">
      <c r="A7741" s="1">
        <v>2.5471926477000002</v>
      </c>
      <c r="B7741">
        <v>-8.9856220233999995</v>
      </c>
    </row>
    <row r="7742" spans="1:2">
      <c r="A7742" s="1">
        <f>-12.0301608724</f>
        <v>-12.0301608724</v>
      </c>
      <c r="B7742">
        <v>-5.0353705594999996</v>
      </c>
    </row>
    <row r="7743" spans="1:2">
      <c r="A7743" s="1">
        <f>-11.1987867705</f>
        <v>-11.1987867705</v>
      </c>
      <c r="B7743">
        <v>-6.0433452549000002</v>
      </c>
    </row>
    <row r="7744" spans="1:2">
      <c r="A7744" s="1">
        <v>2.3597518547999998</v>
      </c>
      <c r="B7744">
        <v>4.3558190471999998</v>
      </c>
    </row>
    <row r="7745" spans="1:2">
      <c r="A7745" s="1">
        <f>-11.8614946048</f>
        <v>-11.861494604800001</v>
      </c>
      <c r="B7745">
        <v>-6.2670142194</v>
      </c>
    </row>
    <row r="7746" spans="1:2">
      <c r="A7746" s="1">
        <f>-10.4154273162</f>
        <v>-10.415427316200001</v>
      </c>
      <c r="B7746">
        <v>-6.1982443174000004</v>
      </c>
    </row>
    <row r="7747" spans="1:2">
      <c r="A7747" s="1">
        <v>3.6466947161999999</v>
      </c>
      <c r="B7747">
        <v>3.5621384611</v>
      </c>
    </row>
    <row r="7748" spans="1:2">
      <c r="A7748" s="1">
        <v>3.4256904425000001</v>
      </c>
      <c r="B7748">
        <v>3.0056657293</v>
      </c>
    </row>
    <row r="7749" spans="1:2">
      <c r="A7749" s="1">
        <v>2.8485110014999999</v>
      </c>
      <c r="B7749">
        <v>3.8240645100999999</v>
      </c>
    </row>
    <row r="7750" spans="1:2">
      <c r="A7750" s="1">
        <f>-10.4568270192</f>
        <v>-10.4568270192</v>
      </c>
      <c r="B7750">
        <v>-4.9006799230000002</v>
      </c>
    </row>
    <row r="7751" spans="1:2">
      <c r="A7751" s="1">
        <v>3.7344043457999998</v>
      </c>
      <c r="B7751">
        <v>4.4102908657000004</v>
      </c>
    </row>
    <row r="7752" spans="1:2">
      <c r="A7752" s="1">
        <v>2.0675959388999998</v>
      </c>
      <c r="B7752">
        <v>-9.7731932851999996</v>
      </c>
    </row>
    <row r="7753" spans="1:2">
      <c r="A7753" s="1">
        <v>2.2981050160000001</v>
      </c>
      <c r="B7753">
        <v>-9.6212966311999999</v>
      </c>
    </row>
    <row r="7754" spans="1:2">
      <c r="A7754" s="1">
        <v>2.4671810746</v>
      </c>
      <c r="B7754">
        <v>-9.4849641988000002</v>
      </c>
    </row>
    <row r="7755" spans="1:2">
      <c r="A7755" s="1">
        <v>3.4579652697999999</v>
      </c>
      <c r="B7755">
        <v>2.5408737822999998</v>
      </c>
    </row>
    <row r="7756" spans="1:2">
      <c r="A7756" s="1">
        <v>1.461814119</v>
      </c>
      <c r="B7756">
        <v>-8.0697518488999993</v>
      </c>
    </row>
    <row r="7757" spans="1:2">
      <c r="A7757" s="1">
        <f>-10.7505222894</f>
        <v>-10.750522289399999</v>
      </c>
      <c r="B7757">
        <v>-6.3249430063999998</v>
      </c>
    </row>
    <row r="7758" spans="1:2">
      <c r="A7758" s="1">
        <v>3.2354507594999999</v>
      </c>
      <c r="B7758">
        <v>2.9637434004999998</v>
      </c>
    </row>
    <row r="7759" spans="1:2">
      <c r="A7759" s="1">
        <v>3.4873834622</v>
      </c>
      <c r="B7759">
        <v>-9.3360953254000005</v>
      </c>
    </row>
    <row r="7760" spans="1:2">
      <c r="A7760" s="1">
        <v>3.5619617177</v>
      </c>
      <c r="B7760">
        <v>2.7485062428</v>
      </c>
    </row>
    <row r="7761" spans="1:2">
      <c r="A7761" s="1">
        <v>0.65622412959999998</v>
      </c>
      <c r="B7761">
        <v>-9.7345977340999994</v>
      </c>
    </row>
    <row r="7762" spans="1:2">
      <c r="A7762" s="1">
        <v>4.4828375072000002</v>
      </c>
      <c r="B7762">
        <v>3.0911773612000002</v>
      </c>
    </row>
    <row r="7763" spans="1:2">
      <c r="A7763" s="1">
        <f>-11.4293100088</f>
        <v>-11.4293100088</v>
      </c>
      <c r="B7763">
        <v>-4.3450215604000002</v>
      </c>
    </row>
    <row r="7764" spans="1:2">
      <c r="A7764" s="1">
        <f>-10.0526673189</f>
        <v>-10.052667318899999</v>
      </c>
      <c r="B7764">
        <v>-5.6875146992000003</v>
      </c>
    </row>
    <row r="7765" spans="1:2">
      <c r="A7765" s="1">
        <f>-10.3042573223</f>
        <v>-10.3042573223</v>
      </c>
      <c r="B7765">
        <v>-6.1390085977000002</v>
      </c>
    </row>
    <row r="7766" spans="1:2">
      <c r="A7766" s="1">
        <v>1.5459251938</v>
      </c>
      <c r="B7766">
        <v>3.4012629936000001</v>
      </c>
    </row>
    <row r="7767" spans="1:2">
      <c r="A7767" s="1">
        <v>1.5758192496000001</v>
      </c>
      <c r="B7767">
        <v>-8.0669858896999997</v>
      </c>
    </row>
    <row r="7768" spans="1:2">
      <c r="A7768" s="1">
        <v>3.6641074217999998</v>
      </c>
      <c r="B7768">
        <v>-8.6744232730000004</v>
      </c>
    </row>
    <row r="7769" spans="1:2">
      <c r="A7769" s="1">
        <f>-11.0684943522</f>
        <v>-11.0684943522</v>
      </c>
      <c r="B7769">
        <v>-3.4363210833000002</v>
      </c>
    </row>
    <row r="7770" spans="1:2">
      <c r="A7770" s="1">
        <v>0.89694295769999999</v>
      </c>
      <c r="B7770">
        <v>-8.7525919226000006</v>
      </c>
    </row>
    <row r="7771" spans="1:2">
      <c r="A7771" s="1">
        <f>-11.1801355116</f>
        <v>-11.1801355116</v>
      </c>
      <c r="B7771">
        <v>-4.3710819012000002</v>
      </c>
    </row>
    <row r="7772" spans="1:2">
      <c r="A7772" s="1">
        <v>3.4856407734000001</v>
      </c>
      <c r="B7772">
        <v>2.6641921005000002</v>
      </c>
    </row>
    <row r="7773" spans="1:2">
      <c r="A7773" s="1">
        <f>-12.2075335334</f>
        <v>-12.207533533399999</v>
      </c>
      <c r="B7773">
        <v>-4.5276942693000004</v>
      </c>
    </row>
    <row r="7774" spans="1:2">
      <c r="A7774" s="1">
        <f>-10.8156101312</f>
        <v>-10.8156101312</v>
      </c>
      <c r="B7774">
        <v>-3.2736856237</v>
      </c>
    </row>
    <row r="7775" spans="1:2">
      <c r="A7775" s="1">
        <f>-10.7133553559</f>
        <v>-10.713355355899999</v>
      </c>
      <c r="B7775">
        <v>-3.9711881666000002</v>
      </c>
    </row>
    <row r="7776" spans="1:2">
      <c r="A7776" s="1">
        <v>2.2458657731999998</v>
      </c>
      <c r="B7776">
        <v>2.0442347142999999</v>
      </c>
    </row>
    <row r="7777" spans="1:2">
      <c r="A7777" s="1">
        <f>-8.3281636082</f>
        <v>-8.3281636082000006</v>
      </c>
      <c r="B7777">
        <v>-6.8283368565</v>
      </c>
    </row>
    <row r="7778" spans="1:2">
      <c r="A7778" s="1">
        <v>2.8791656068</v>
      </c>
      <c r="B7778">
        <v>3.550422556</v>
      </c>
    </row>
    <row r="7779" spans="1:2">
      <c r="A7779" s="1">
        <f>-9.6107724948</f>
        <v>-9.6107724948000008</v>
      </c>
      <c r="B7779">
        <v>-3.8988284106000002</v>
      </c>
    </row>
    <row r="7780" spans="1:2">
      <c r="A7780" s="1">
        <f>-10.5700535597</f>
        <v>-10.5700535597</v>
      </c>
      <c r="B7780">
        <v>-4.2448156211999999</v>
      </c>
    </row>
    <row r="7781" spans="1:2">
      <c r="A7781" s="1">
        <f>-10.4647671641</f>
        <v>-10.4647671641</v>
      </c>
      <c r="B7781">
        <v>-4.2673641658000001</v>
      </c>
    </row>
    <row r="7782" spans="1:2">
      <c r="A7782" s="1">
        <v>0.6598091693</v>
      </c>
      <c r="B7782">
        <v>3.0458612775999998</v>
      </c>
    </row>
    <row r="7783" spans="1:2">
      <c r="A7783" s="1">
        <v>3.1441854299999998</v>
      </c>
      <c r="B7783">
        <v>-11.0605374897</v>
      </c>
    </row>
    <row r="7784" spans="1:2">
      <c r="A7784" s="1">
        <v>2.9861548802</v>
      </c>
      <c r="B7784">
        <v>3.2583493523999998</v>
      </c>
    </row>
    <row r="7785" spans="1:2">
      <c r="A7785" s="1">
        <f>-8.6610796454</f>
        <v>-8.6610796453999992</v>
      </c>
      <c r="B7785">
        <v>-6.9227562780999996</v>
      </c>
    </row>
    <row r="7786" spans="1:2">
      <c r="A7786" s="1">
        <f>-10.5085845165</f>
        <v>-10.508584516499999</v>
      </c>
      <c r="B7786">
        <v>-5.9899858915999999</v>
      </c>
    </row>
    <row r="7787" spans="1:2">
      <c r="A7787" s="1">
        <v>2.8739837860000002</v>
      </c>
      <c r="B7787">
        <v>2.5360646615000002</v>
      </c>
    </row>
    <row r="7788" spans="1:2">
      <c r="A7788" s="1">
        <v>2.8364799395000002</v>
      </c>
      <c r="B7788">
        <v>2.6010776287000001</v>
      </c>
    </row>
    <row r="7789" spans="1:2">
      <c r="A7789" s="1">
        <f>-10.2373558957</f>
        <v>-10.2373558957</v>
      </c>
      <c r="B7789">
        <v>-5.7316112233999998</v>
      </c>
    </row>
    <row r="7790" spans="1:2">
      <c r="A7790" s="1">
        <v>3.0735653138000001</v>
      </c>
      <c r="B7790">
        <v>5.2204912345999999</v>
      </c>
    </row>
    <row r="7791" spans="1:2">
      <c r="A7791" s="1">
        <v>2.4265123416000001</v>
      </c>
      <c r="B7791">
        <v>2.9707865403999998</v>
      </c>
    </row>
    <row r="7792" spans="1:2">
      <c r="A7792" s="1">
        <f>-11.7692473687</f>
        <v>-11.7692473687</v>
      </c>
      <c r="B7792">
        <v>-4.8971192736000004</v>
      </c>
    </row>
    <row r="7793" spans="1:2">
      <c r="A7793" s="1">
        <f>-10.7611184648</f>
        <v>-10.761118464799999</v>
      </c>
      <c r="B7793">
        <v>-3.239588168</v>
      </c>
    </row>
    <row r="7794" spans="1:2">
      <c r="A7794" s="1">
        <v>0.48048197910000001</v>
      </c>
      <c r="B7794">
        <v>-9.1308073220000008</v>
      </c>
    </row>
    <row r="7795" spans="1:2">
      <c r="A7795" s="1">
        <f>-11.8574938094</f>
        <v>-11.857493809399999</v>
      </c>
      <c r="B7795">
        <v>-6.7305232876999996</v>
      </c>
    </row>
    <row r="7796" spans="1:2">
      <c r="A7796" s="1">
        <f>-9.7218979265</f>
        <v>-9.7218979265000005</v>
      </c>
      <c r="B7796">
        <v>-6.6196910127999997</v>
      </c>
    </row>
    <row r="7797" spans="1:2">
      <c r="A7797" s="1">
        <v>1.6963671274000001</v>
      </c>
      <c r="B7797">
        <v>-9.8905162963999995</v>
      </c>
    </row>
    <row r="7798" spans="1:2">
      <c r="A7798" s="1">
        <v>4.2917235595000003</v>
      </c>
      <c r="B7798">
        <v>2.6055808715</v>
      </c>
    </row>
    <row r="7799" spans="1:2">
      <c r="A7799" s="1">
        <f>-9.8545121697</f>
        <v>-9.8545121696999995</v>
      </c>
      <c r="B7799">
        <v>-3.1861429862000001</v>
      </c>
    </row>
    <row r="7800" spans="1:2">
      <c r="A7800" s="1">
        <v>3.7198511788999999</v>
      </c>
      <c r="B7800">
        <v>3.3162073715</v>
      </c>
    </row>
    <row r="7801" spans="1:2">
      <c r="A7801" s="1">
        <v>3.4081220075999998</v>
      </c>
      <c r="B7801">
        <v>1.3538016020999999</v>
      </c>
    </row>
    <row r="7802" spans="1:2">
      <c r="A7802" s="1">
        <f>-11.1581736933</f>
        <v>-11.1581736933</v>
      </c>
      <c r="B7802">
        <v>-5.2760802510999998</v>
      </c>
    </row>
    <row r="7803" spans="1:2">
      <c r="A7803" s="1">
        <v>2.7555375964</v>
      </c>
      <c r="B7803">
        <v>-8.8902976622000001</v>
      </c>
    </row>
    <row r="7804" spans="1:2">
      <c r="A7804" s="1">
        <v>3.9712193355999998</v>
      </c>
      <c r="B7804">
        <v>3.7313838746000001</v>
      </c>
    </row>
    <row r="7805" spans="1:2">
      <c r="A7805" s="1">
        <v>2.9225335110000001</v>
      </c>
      <c r="B7805">
        <v>-11.048732431299999</v>
      </c>
    </row>
    <row r="7806" spans="1:2">
      <c r="A7806" s="1">
        <f>-11.2806964843</f>
        <v>-11.2806964843</v>
      </c>
      <c r="B7806">
        <v>-6.0871840272000002</v>
      </c>
    </row>
    <row r="7807" spans="1:2">
      <c r="A7807" s="1">
        <v>5.2225496655999999</v>
      </c>
      <c r="B7807">
        <v>1.7101454792999999</v>
      </c>
    </row>
    <row r="7808" spans="1:2">
      <c r="A7808" s="1">
        <v>0.43698982879999998</v>
      </c>
      <c r="B7808">
        <v>-9.5573549887000002</v>
      </c>
    </row>
    <row r="7809" spans="1:2">
      <c r="A7809" s="1">
        <v>1.8317124848999999</v>
      </c>
      <c r="B7809">
        <v>-9.9610633158000006</v>
      </c>
    </row>
    <row r="7810" spans="1:2">
      <c r="A7810" s="1">
        <v>4.7425149952999996</v>
      </c>
      <c r="B7810">
        <v>-8.1362573462000007</v>
      </c>
    </row>
    <row r="7811" spans="1:2">
      <c r="A7811" s="1">
        <f>-10.1004057341</f>
        <v>-10.100405734100001</v>
      </c>
      <c r="B7811">
        <v>-5.2846621945000001</v>
      </c>
    </row>
    <row r="7812" spans="1:2">
      <c r="A7812" s="1">
        <f>-11.4955857394</f>
        <v>-11.495585739399999</v>
      </c>
      <c r="B7812">
        <v>-4.9162614987</v>
      </c>
    </row>
    <row r="7813" spans="1:2">
      <c r="A7813" s="1">
        <v>2.8074473050000002</v>
      </c>
      <c r="B7813">
        <v>-7.3765440765000001</v>
      </c>
    </row>
    <row r="7814" spans="1:2">
      <c r="A7814" s="1">
        <v>3.6178471351999999</v>
      </c>
      <c r="B7814">
        <v>-9.6889590569999999</v>
      </c>
    </row>
    <row r="7815" spans="1:2">
      <c r="A7815" s="1">
        <v>5.179195386</v>
      </c>
      <c r="B7815">
        <v>5.1001317885999997</v>
      </c>
    </row>
    <row r="7816" spans="1:2">
      <c r="A7816" s="1">
        <v>2.4687745199000002</v>
      </c>
      <c r="B7816">
        <v>3.0466342395999999</v>
      </c>
    </row>
    <row r="7817" spans="1:2">
      <c r="A7817" s="1">
        <v>1.5436243600999999</v>
      </c>
      <c r="B7817">
        <v>4.1397432375000003</v>
      </c>
    </row>
    <row r="7818" spans="1:2">
      <c r="A7818" s="1">
        <v>5.6704511331000003</v>
      </c>
      <c r="B7818">
        <v>4.1555683991999999</v>
      </c>
    </row>
    <row r="7819" spans="1:2">
      <c r="A7819" s="1">
        <v>3.7224100886999998</v>
      </c>
      <c r="B7819">
        <v>3.8245479969999998</v>
      </c>
    </row>
    <row r="7820" spans="1:2">
      <c r="A7820" s="1">
        <f>-9.6775485616</f>
        <v>-9.6775485616000001</v>
      </c>
      <c r="B7820">
        <v>-4.1099394831999998</v>
      </c>
    </row>
    <row r="7821" spans="1:2">
      <c r="A7821" s="1">
        <v>4.3648310308999996</v>
      </c>
      <c r="B7821">
        <v>-9.7098326481000008</v>
      </c>
    </row>
    <row r="7822" spans="1:2">
      <c r="A7822" s="1">
        <v>2.5720507911000001</v>
      </c>
      <c r="B7822">
        <v>3.2595121464000001</v>
      </c>
    </row>
    <row r="7823" spans="1:2">
      <c r="A7823" s="1">
        <v>3.4744090355999999</v>
      </c>
      <c r="B7823">
        <v>-8.7714166544999994</v>
      </c>
    </row>
    <row r="7824" spans="1:2">
      <c r="A7824" s="1">
        <f>-11.019939227</f>
        <v>-11.019939227</v>
      </c>
      <c r="B7824">
        <v>-3.9659601809999998</v>
      </c>
    </row>
    <row r="7825" spans="1:2">
      <c r="A7825" s="1">
        <v>1.6183763162</v>
      </c>
      <c r="B7825">
        <v>4.3757370846999999</v>
      </c>
    </row>
    <row r="7826" spans="1:2">
      <c r="A7826" s="1">
        <v>2.0397513483999998</v>
      </c>
      <c r="B7826">
        <v>3.2931488837999998</v>
      </c>
    </row>
    <row r="7827" spans="1:2">
      <c r="A7827" s="1">
        <v>3.6719775383000002</v>
      </c>
      <c r="B7827">
        <v>3.5864993083000001</v>
      </c>
    </row>
    <row r="7828" spans="1:2">
      <c r="A7828" s="1">
        <f>-1.4631947206</f>
        <v>-1.4631947206</v>
      </c>
      <c r="B7828">
        <v>-8.5504003191999995</v>
      </c>
    </row>
    <row r="7829" spans="1:2">
      <c r="A7829" s="1">
        <v>3.3541232779999999</v>
      </c>
      <c r="B7829">
        <v>-11.699511508600001</v>
      </c>
    </row>
    <row r="7830" spans="1:2">
      <c r="A7830" s="1">
        <v>2.9383369929000001</v>
      </c>
      <c r="B7830">
        <v>-8.8238327551999998</v>
      </c>
    </row>
    <row r="7831" spans="1:2">
      <c r="A7831" s="1">
        <v>4.6528537133999999</v>
      </c>
      <c r="B7831">
        <v>2.8217566162000001</v>
      </c>
    </row>
    <row r="7832" spans="1:2">
      <c r="A7832" s="1">
        <v>4.4651898743</v>
      </c>
      <c r="B7832">
        <v>1.652498764</v>
      </c>
    </row>
    <row r="7833" spans="1:2">
      <c r="A7833" s="1">
        <f>-8.4808081163</f>
        <v>-8.4808081163000004</v>
      </c>
      <c r="B7833">
        <v>-3.4063123600999998</v>
      </c>
    </row>
    <row r="7834" spans="1:2">
      <c r="A7834" s="1">
        <f>-10.8339472588</f>
        <v>-10.8339472588</v>
      </c>
      <c r="B7834">
        <v>-5.3477714837999999</v>
      </c>
    </row>
    <row r="7835" spans="1:2">
      <c r="A7835" s="1">
        <f>-8.2886387573</f>
        <v>-8.2886387572999993</v>
      </c>
      <c r="B7835">
        <v>-5.2034003468999996</v>
      </c>
    </row>
    <row r="7836" spans="1:2">
      <c r="A7836" s="1">
        <f>-10.8487053526</f>
        <v>-10.8487053526</v>
      </c>
      <c r="B7836">
        <v>-5.3279341747000002</v>
      </c>
    </row>
    <row r="7837" spans="1:2">
      <c r="A7837" s="1">
        <f>-9.3786802722</f>
        <v>-9.3786802722000004</v>
      </c>
      <c r="B7837">
        <v>-4.6273046933000002</v>
      </c>
    </row>
    <row r="7838" spans="1:2">
      <c r="A7838" s="1">
        <v>2.2195049045999999</v>
      </c>
      <c r="B7838">
        <v>-10.7027419882</v>
      </c>
    </row>
    <row r="7839" spans="1:2">
      <c r="A7839" s="1">
        <f>-9.9128508554</f>
        <v>-9.9128508554000003</v>
      </c>
      <c r="B7839">
        <v>-4.7554653556000002</v>
      </c>
    </row>
    <row r="7840" spans="1:2">
      <c r="A7840" s="1">
        <v>2.503038101</v>
      </c>
      <c r="B7840">
        <v>2.6241151728999998</v>
      </c>
    </row>
    <row r="7841" spans="1:2">
      <c r="A7841" s="1">
        <v>3.7736804786000002</v>
      </c>
      <c r="B7841">
        <v>-8.4745469849999999</v>
      </c>
    </row>
    <row r="7842" spans="1:2">
      <c r="A7842" s="1">
        <f>-9.1972764765</f>
        <v>-9.1972764765000008</v>
      </c>
      <c r="B7842">
        <v>-4.7372485653999998</v>
      </c>
    </row>
    <row r="7843" spans="1:2">
      <c r="A7843" s="1">
        <f>-11.2564012763</f>
        <v>-11.2564012763</v>
      </c>
      <c r="B7843">
        <v>-5.0570358698</v>
      </c>
    </row>
    <row r="7844" spans="1:2">
      <c r="A7844" s="1">
        <v>1.4968361605</v>
      </c>
      <c r="B7844">
        <v>-8.7095378010999998</v>
      </c>
    </row>
    <row r="7845" spans="1:2">
      <c r="A7845" s="1">
        <f>-11.3963388777</f>
        <v>-11.3963388777</v>
      </c>
      <c r="B7845">
        <v>-4.6647102773000002</v>
      </c>
    </row>
    <row r="7846" spans="1:2">
      <c r="A7846" s="1">
        <v>2.6920683089000002</v>
      </c>
      <c r="B7846">
        <v>4.9320014004999999</v>
      </c>
    </row>
    <row r="7847" spans="1:2">
      <c r="A7847" s="1">
        <f>-11.7354528222</f>
        <v>-11.735452822199999</v>
      </c>
      <c r="B7847">
        <v>-6.0821495803000003</v>
      </c>
    </row>
    <row r="7848" spans="1:2">
      <c r="A7848" s="1">
        <v>2.2945919075000001</v>
      </c>
      <c r="B7848">
        <v>3.5750066151</v>
      </c>
    </row>
    <row r="7849" spans="1:2">
      <c r="A7849" s="1">
        <v>2.3724272478000001</v>
      </c>
      <c r="B7849">
        <v>3.3988544170999999</v>
      </c>
    </row>
    <row r="7850" spans="1:2">
      <c r="A7850" s="1">
        <v>1.5195054720000001</v>
      </c>
      <c r="B7850">
        <v>-8.7786107306000005</v>
      </c>
    </row>
    <row r="7851" spans="1:2">
      <c r="A7851" s="1">
        <v>3.0618464851999998</v>
      </c>
      <c r="B7851">
        <v>2.4778803556</v>
      </c>
    </row>
    <row r="7852" spans="1:2">
      <c r="A7852" s="1">
        <v>3.1120897870999999</v>
      </c>
      <c r="B7852">
        <v>2.9676136997000002</v>
      </c>
    </row>
    <row r="7853" spans="1:2">
      <c r="A7853" s="1">
        <v>4.1522671717000001</v>
      </c>
      <c r="B7853">
        <v>-9.5433338619000008</v>
      </c>
    </row>
    <row r="7854" spans="1:2">
      <c r="A7854" s="1">
        <v>1.5880848890000001</v>
      </c>
      <c r="B7854">
        <v>-11.2823703019</v>
      </c>
    </row>
    <row r="7855" spans="1:2">
      <c r="A7855" s="1">
        <v>3.6225502194999999</v>
      </c>
      <c r="B7855">
        <v>-9.4539696236000008</v>
      </c>
    </row>
    <row r="7856" spans="1:2">
      <c r="A7856" s="1">
        <f>-9.9356168982</f>
        <v>-9.9356168981999993</v>
      </c>
      <c r="B7856">
        <v>-5.5470386637000004</v>
      </c>
    </row>
    <row r="7857" spans="1:2">
      <c r="A7857" s="1">
        <v>2.7734297132000001</v>
      </c>
      <c r="B7857">
        <v>2.9372695223999998</v>
      </c>
    </row>
    <row r="7858" spans="1:2">
      <c r="A7858" s="1">
        <v>2.7763404140999999</v>
      </c>
      <c r="B7858">
        <v>3.3324288307000001</v>
      </c>
    </row>
    <row r="7859" spans="1:2">
      <c r="A7859" s="1">
        <v>2.195965578</v>
      </c>
      <c r="B7859">
        <v>-9.7032253028</v>
      </c>
    </row>
    <row r="7860" spans="1:2">
      <c r="A7860" s="1">
        <f>-11.0614992909</f>
        <v>-11.061499290900001</v>
      </c>
      <c r="B7860">
        <v>-2.1038099715</v>
      </c>
    </row>
    <row r="7861" spans="1:2">
      <c r="A7861" s="1">
        <f>-9.8008734256</f>
        <v>-9.8008734256000007</v>
      </c>
      <c r="B7861">
        <v>-5.929763286</v>
      </c>
    </row>
    <row r="7862" spans="1:2">
      <c r="A7862" s="1">
        <v>3.2945120010000002</v>
      </c>
      <c r="B7862">
        <v>-8.7381151423999999</v>
      </c>
    </row>
    <row r="7863" spans="1:2">
      <c r="A7863" s="1">
        <v>1.3468372489</v>
      </c>
      <c r="B7863">
        <v>-9.8139384801999991</v>
      </c>
    </row>
    <row r="7864" spans="1:2">
      <c r="A7864" s="1">
        <v>4.2217109234999999</v>
      </c>
      <c r="B7864">
        <v>4.5874114255</v>
      </c>
    </row>
    <row r="7865" spans="1:2">
      <c r="A7865" s="1">
        <f>-9.3326429751</f>
        <v>-9.3326429751000006</v>
      </c>
      <c r="B7865">
        <v>-3.7128333835</v>
      </c>
    </row>
    <row r="7866" spans="1:2">
      <c r="A7866" s="1">
        <v>4.0615821525999998</v>
      </c>
      <c r="B7866">
        <v>2.4958298703000001</v>
      </c>
    </row>
    <row r="7867" spans="1:2">
      <c r="A7867" s="1">
        <f>-10.714832185</f>
        <v>-10.714832185000001</v>
      </c>
      <c r="B7867">
        <v>-3.5554782236000002</v>
      </c>
    </row>
    <row r="7868" spans="1:2">
      <c r="A7868" s="1">
        <v>3.0911917232000001</v>
      </c>
      <c r="B7868">
        <v>3.4758039832000001</v>
      </c>
    </row>
    <row r="7869" spans="1:2">
      <c r="A7869" s="1">
        <v>4.1841408272000002</v>
      </c>
      <c r="B7869">
        <v>4.8418459483999996</v>
      </c>
    </row>
    <row r="7870" spans="1:2">
      <c r="A7870" s="1">
        <v>2.9614066596000002</v>
      </c>
      <c r="B7870">
        <v>-9.0990199038000004</v>
      </c>
    </row>
    <row r="7871" spans="1:2">
      <c r="A7871" s="1">
        <v>5.2172165698999997</v>
      </c>
      <c r="B7871">
        <v>2.1484083022</v>
      </c>
    </row>
    <row r="7872" spans="1:2">
      <c r="A7872" s="1">
        <v>2.6874857697999999</v>
      </c>
      <c r="B7872">
        <v>-10.043512508799999</v>
      </c>
    </row>
    <row r="7873" spans="1:2">
      <c r="A7873" s="1">
        <v>2.9763243648</v>
      </c>
      <c r="B7873">
        <v>-10.439077945999999</v>
      </c>
    </row>
    <row r="7874" spans="1:2">
      <c r="A7874" s="1">
        <f>-13.3490532001</f>
        <v>-13.3490532001</v>
      </c>
      <c r="B7874">
        <v>-6.1499519937000002</v>
      </c>
    </row>
    <row r="7875" spans="1:2">
      <c r="A7875" s="1">
        <v>3.1990088696000001</v>
      </c>
      <c r="B7875">
        <v>4.3238002796000004</v>
      </c>
    </row>
    <row r="7876" spans="1:2">
      <c r="A7876" s="1">
        <f>-10.6075769979</f>
        <v>-10.607576997900001</v>
      </c>
      <c r="B7876">
        <v>-4.6849080486999997</v>
      </c>
    </row>
    <row r="7877" spans="1:2">
      <c r="A7877" s="1">
        <v>2.8480638908000002</v>
      </c>
      <c r="B7877">
        <v>2.8014615566000001</v>
      </c>
    </row>
    <row r="7878" spans="1:2">
      <c r="A7878" s="1">
        <v>1.3124944584</v>
      </c>
      <c r="B7878">
        <v>-10.6199186393</v>
      </c>
    </row>
    <row r="7879" spans="1:2">
      <c r="A7879" s="1">
        <v>3.5570616504000001</v>
      </c>
      <c r="B7879">
        <v>2.9253858611000001</v>
      </c>
    </row>
    <row r="7880" spans="1:2">
      <c r="A7880" s="1">
        <f>-12.0014738705</f>
        <v>-12.0014738705</v>
      </c>
      <c r="B7880">
        <v>-5.9476924937</v>
      </c>
    </row>
    <row r="7881" spans="1:2">
      <c r="A7881" s="1">
        <f>-10.3656308443</f>
        <v>-10.3656308443</v>
      </c>
      <c r="B7881">
        <v>-5.6336329238999996</v>
      </c>
    </row>
    <row r="7882" spans="1:2">
      <c r="A7882" s="1">
        <f>-10.8417865344</f>
        <v>-10.841786534400001</v>
      </c>
      <c r="B7882">
        <v>-3.9831445521000002</v>
      </c>
    </row>
    <row r="7883" spans="1:2">
      <c r="A7883" s="1">
        <f>-9.8199897284</f>
        <v>-9.8199897283999995</v>
      </c>
      <c r="B7883">
        <v>-4.3399316217999999</v>
      </c>
    </row>
    <row r="7884" spans="1:2">
      <c r="A7884" s="1">
        <f>-11.2334627973</f>
        <v>-11.2334627973</v>
      </c>
      <c r="B7884">
        <v>-4.2967120989999996</v>
      </c>
    </row>
    <row r="7885" spans="1:2">
      <c r="A7885" s="1">
        <f>-10.9213364427</f>
        <v>-10.921336442699999</v>
      </c>
      <c r="B7885">
        <v>-7.0936274646999999</v>
      </c>
    </row>
    <row r="7886" spans="1:2">
      <c r="A7886" s="1">
        <v>1.5031247700999999</v>
      </c>
      <c r="B7886">
        <v>3.7699796054000001</v>
      </c>
    </row>
    <row r="7887" spans="1:2">
      <c r="A7887" s="1">
        <v>4.9235929877000002</v>
      </c>
      <c r="B7887">
        <v>1.3495336436000001</v>
      </c>
    </row>
    <row r="7888" spans="1:2">
      <c r="A7888" s="1">
        <v>0.95022002270000006</v>
      </c>
      <c r="B7888">
        <v>-7.9130649235000003</v>
      </c>
    </row>
    <row r="7889" spans="1:2">
      <c r="A7889" s="1">
        <v>3.7866110438999998</v>
      </c>
      <c r="B7889">
        <v>3.3953211012</v>
      </c>
    </row>
    <row r="7890" spans="1:2">
      <c r="A7890" s="1">
        <v>2.5067056392999998</v>
      </c>
      <c r="B7890">
        <v>3.6805287264</v>
      </c>
    </row>
    <row r="7891" spans="1:2">
      <c r="A7891" s="1">
        <f>-9.636893588</f>
        <v>-9.6368935879999995</v>
      </c>
      <c r="B7891">
        <v>-4.2355015920000003</v>
      </c>
    </row>
    <row r="7892" spans="1:2">
      <c r="A7892" s="1">
        <f>-9.0226720869</f>
        <v>-9.0226720869000001</v>
      </c>
      <c r="B7892">
        <v>-4.6108488582999998</v>
      </c>
    </row>
    <row r="7893" spans="1:2">
      <c r="A7893" s="1">
        <f>-8.0673158012</f>
        <v>-8.0673158011999995</v>
      </c>
      <c r="B7893">
        <v>-4.5696154347000002</v>
      </c>
    </row>
    <row r="7894" spans="1:2">
      <c r="A7894" s="1">
        <v>2.9764134721</v>
      </c>
      <c r="B7894">
        <v>3.3969691605999999</v>
      </c>
    </row>
    <row r="7895" spans="1:2">
      <c r="A7895" s="1">
        <v>3.4365887335999998</v>
      </c>
      <c r="B7895">
        <v>-11.2526993631</v>
      </c>
    </row>
    <row r="7896" spans="1:2">
      <c r="A7896" s="1">
        <v>1.0713521284</v>
      </c>
      <c r="B7896">
        <v>-10.053279870200001</v>
      </c>
    </row>
    <row r="7897" spans="1:2">
      <c r="A7897" s="1">
        <f>-9.7901420923</f>
        <v>-9.7901420923</v>
      </c>
      <c r="B7897">
        <v>-6.6632767007</v>
      </c>
    </row>
    <row r="7898" spans="1:2">
      <c r="A7898" s="1">
        <v>2.2033093132000001</v>
      </c>
      <c r="B7898">
        <v>-8.3058034862000003</v>
      </c>
    </row>
    <row r="7899" spans="1:2">
      <c r="A7899" s="1">
        <v>2.4089660374999999</v>
      </c>
      <c r="B7899">
        <v>-10.227014777100001</v>
      </c>
    </row>
    <row r="7900" spans="1:2">
      <c r="A7900" s="1">
        <f>-10.8530085237</f>
        <v>-10.8530085237</v>
      </c>
      <c r="B7900">
        <v>-5.5268601580999999</v>
      </c>
    </row>
    <row r="7901" spans="1:2">
      <c r="A7901" s="1">
        <v>1.7985169668000001</v>
      </c>
      <c r="B7901">
        <v>-8.7803143253000009</v>
      </c>
    </row>
    <row r="7902" spans="1:2">
      <c r="A7902" s="1">
        <v>1.2290794951999999</v>
      </c>
      <c r="B7902">
        <v>-9.9747571377999993</v>
      </c>
    </row>
    <row r="7903" spans="1:2">
      <c r="A7903" s="1">
        <f>-11.082093113</f>
        <v>-11.082093113000001</v>
      </c>
      <c r="B7903">
        <v>-5.5955154728999998</v>
      </c>
    </row>
    <row r="7904" spans="1:2">
      <c r="A7904" s="1">
        <v>2.1761359015999999</v>
      </c>
      <c r="B7904">
        <v>-8.4011703450000006</v>
      </c>
    </row>
    <row r="7905" spans="1:2">
      <c r="A7905" s="1">
        <f>-9.7271369661</f>
        <v>-9.7271369660999998</v>
      </c>
      <c r="B7905">
        <v>-5.4902507368000002</v>
      </c>
    </row>
    <row r="7906" spans="1:2">
      <c r="A7906" s="1">
        <f>-10.6749135895</f>
        <v>-10.674913589499999</v>
      </c>
      <c r="B7906">
        <v>-4.0330405928999999</v>
      </c>
    </row>
    <row r="7907" spans="1:2">
      <c r="A7907" s="1">
        <f>-10.3701603651</f>
        <v>-10.3701603651</v>
      </c>
      <c r="B7907">
        <v>-5.7833509788999997</v>
      </c>
    </row>
    <row r="7908" spans="1:2">
      <c r="A7908" s="1">
        <v>4.5138473299999999</v>
      </c>
      <c r="B7908">
        <v>3.8019115426000001</v>
      </c>
    </row>
    <row r="7909" spans="1:2">
      <c r="A7909" s="1">
        <v>0.78120301609999998</v>
      </c>
      <c r="B7909">
        <v>-7.5292584514999996</v>
      </c>
    </row>
    <row r="7910" spans="1:2">
      <c r="A7910" s="1">
        <v>1.2419503631</v>
      </c>
      <c r="B7910">
        <v>-6.8763203849999996</v>
      </c>
    </row>
    <row r="7911" spans="1:2">
      <c r="A7911" s="1">
        <v>3.2001911443000002</v>
      </c>
      <c r="B7911">
        <v>3.5677285253000002</v>
      </c>
    </row>
    <row r="7912" spans="1:2">
      <c r="A7912" s="1">
        <v>2.6886829258999998</v>
      </c>
      <c r="B7912">
        <v>-9.3375558145999999</v>
      </c>
    </row>
    <row r="7913" spans="1:2">
      <c r="A7913" s="1">
        <f>-9.0634054241</f>
        <v>-9.0634054241000008</v>
      </c>
      <c r="B7913">
        <v>-6.0583310939999997</v>
      </c>
    </row>
    <row r="7914" spans="1:2">
      <c r="A7914" s="1">
        <v>1.6752143722999999</v>
      </c>
      <c r="B7914">
        <v>-9.2394292178999997</v>
      </c>
    </row>
    <row r="7915" spans="1:2">
      <c r="A7915" s="1">
        <v>4.5026510625</v>
      </c>
      <c r="B7915">
        <v>3.5921959828999999</v>
      </c>
    </row>
    <row r="7916" spans="1:2">
      <c r="A7916" s="1">
        <v>1.9833801733</v>
      </c>
      <c r="B7916">
        <v>3.5381028811999999</v>
      </c>
    </row>
    <row r="7917" spans="1:2">
      <c r="A7917" s="1">
        <f>-11.2959038546</f>
        <v>-11.295903854600001</v>
      </c>
      <c r="B7917">
        <v>-4.8276406246999999</v>
      </c>
    </row>
    <row r="7918" spans="1:2">
      <c r="A7918" s="1">
        <f>-11.6265257688</f>
        <v>-11.626525768800001</v>
      </c>
      <c r="B7918">
        <v>-4.0847243395000001</v>
      </c>
    </row>
    <row r="7919" spans="1:2">
      <c r="A7919" s="1">
        <v>0.78323999180000003</v>
      </c>
      <c r="B7919">
        <v>-10.657607328799999</v>
      </c>
    </row>
    <row r="7920" spans="1:2">
      <c r="A7920" s="1">
        <f>-9.2438238754</f>
        <v>-9.2438238754000004</v>
      </c>
      <c r="B7920">
        <v>-3.9629882542999999</v>
      </c>
    </row>
    <row r="7921" spans="1:2">
      <c r="A7921" s="1">
        <v>3.8994661235999999</v>
      </c>
      <c r="B7921">
        <v>1.8166675210000001</v>
      </c>
    </row>
    <row r="7922" spans="1:2">
      <c r="A7922" s="1">
        <f>-8.6743697525</f>
        <v>-8.6743697525000005</v>
      </c>
      <c r="B7922">
        <v>-5.9754662795</v>
      </c>
    </row>
    <row r="7923" spans="1:2">
      <c r="A7923" s="1">
        <v>2.3840256433000002</v>
      </c>
      <c r="B7923">
        <v>5.0714796048000004</v>
      </c>
    </row>
    <row r="7924" spans="1:2">
      <c r="A7924" s="1">
        <f>-0.1020446467</f>
        <v>-0.10204464670000001</v>
      </c>
      <c r="B7924">
        <v>-9.4322278054000002</v>
      </c>
    </row>
    <row r="7925" spans="1:2">
      <c r="A7925" s="1">
        <v>2.8032693130999999</v>
      </c>
      <c r="B7925">
        <v>-9.6301046419999992</v>
      </c>
    </row>
    <row r="7926" spans="1:2">
      <c r="A7926" s="1">
        <f>-12.4124109409</f>
        <v>-12.412410940899999</v>
      </c>
      <c r="B7926">
        <v>-5.3028624994999998</v>
      </c>
    </row>
    <row r="7927" spans="1:2">
      <c r="A7927" s="1">
        <f>-9.450547193</f>
        <v>-9.4505471930000002</v>
      </c>
      <c r="B7927">
        <v>-4.8314764031999999</v>
      </c>
    </row>
    <row r="7928" spans="1:2">
      <c r="A7928" s="1">
        <v>1.1092192166999999</v>
      </c>
      <c r="B7928">
        <v>-9.1807661390999993</v>
      </c>
    </row>
    <row r="7929" spans="1:2">
      <c r="A7929" s="1">
        <v>3.0636553839</v>
      </c>
      <c r="B7929">
        <v>2.3000179131</v>
      </c>
    </row>
    <row r="7930" spans="1:2">
      <c r="A7930" s="1">
        <v>1.8484905954999999</v>
      </c>
      <c r="B7930">
        <v>-10.6188775617</v>
      </c>
    </row>
    <row r="7931" spans="1:2">
      <c r="A7931" s="1">
        <f>-10.5878482215</f>
        <v>-10.5878482215</v>
      </c>
      <c r="B7931">
        <v>-4.0895478450000002</v>
      </c>
    </row>
    <row r="7932" spans="1:2">
      <c r="A7932" s="1">
        <v>1.3136565973000001</v>
      </c>
      <c r="B7932">
        <v>2.0986556829</v>
      </c>
    </row>
    <row r="7933" spans="1:2">
      <c r="A7933" s="1">
        <v>1.672253115</v>
      </c>
      <c r="B7933">
        <v>-7.9968087911000003</v>
      </c>
    </row>
    <row r="7934" spans="1:2">
      <c r="A7934" s="1">
        <v>1.5752796749</v>
      </c>
      <c r="B7934">
        <v>-10.428363148500001</v>
      </c>
    </row>
    <row r="7935" spans="1:2">
      <c r="A7935" s="1">
        <f>-11.7970598585</f>
        <v>-11.797059858500001</v>
      </c>
      <c r="B7935">
        <v>-3.5342386977000002</v>
      </c>
    </row>
    <row r="7936" spans="1:2">
      <c r="A7936" s="1">
        <f>-11.4795207322</f>
        <v>-11.479520732199999</v>
      </c>
      <c r="B7936">
        <v>-4.3263861867999998</v>
      </c>
    </row>
    <row r="7937" spans="1:2">
      <c r="A7937" s="1">
        <v>3.5873032755000001</v>
      </c>
      <c r="B7937">
        <v>-8.2330526782</v>
      </c>
    </row>
    <row r="7938" spans="1:2">
      <c r="A7938" s="1">
        <v>2.6965371489000001</v>
      </c>
      <c r="B7938">
        <v>-10.615643416599999</v>
      </c>
    </row>
    <row r="7939" spans="1:2">
      <c r="A7939" s="1">
        <v>3.2112827217</v>
      </c>
      <c r="B7939">
        <v>4.8471784651999998</v>
      </c>
    </row>
    <row r="7940" spans="1:2">
      <c r="A7940" s="1">
        <f>-10.7508553484</f>
        <v>-10.7508553484</v>
      </c>
      <c r="B7940">
        <v>-5.5068648015999999</v>
      </c>
    </row>
    <row r="7941" spans="1:2">
      <c r="A7941" s="1">
        <v>2.5116758263999999</v>
      </c>
      <c r="B7941">
        <v>-9.9522404946999998</v>
      </c>
    </row>
    <row r="7942" spans="1:2">
      <c r="A7942" s="1">
        <v>2.6581875206999999</v>
      </c>
      <c r="B7942">
        <v>3.1515281375000002</v>
      </c>
    </row>
    <row r="7943" spans="1:2">
      <c r="A7943" s="1">
        <v>1.3916439657999999</v>
      </c>
      <c r="B7943">
        <v>3.7311850022000002</v>
      </c>
    </row>
    <row r="7944" spans="1:2">
      <c r="A7944" s="1">
        <f>-10.4379155942</f>
        <v>-10.4379155942</v>
      </c>
      <c r="B7944">
        <v>-2.7881616597000001</v>
      </c>
    </row>
    <row r="7945" spans="1:2">
      <c r="A7945" s="1">
        <v>6.2199395710000003</v>
      </c>
      <c r="B7945">
        <v>2.7567412885999998</v>
      </c>
    </row>
    <row r="7946" spans="1:2">
      <c r="A7946" s="1">
        <v>3.2557286670000001</v>
      </c>
      <c r="B7946">
        <v>-9.4731067850000006</v>
      </c>
    </row>
    <row r="7947" spans="1:2">
      <c r="A7947" s="1">
        <v>3.2689586828000001</v>
      </c>
      <c r="B7947">
        <v>3.5769808431999999</v>
      </c>
    </row>
    <row r="7948" spans="1:2">
      <c r="A7948" s="1">
        <v>2.6291286089999999</v>
      </c>
      <c r="B7948">
        <v>4.5082933167999997</v>
      </c>
    </row>
    <row r="7949" spans="1:2">
      <c r="A7949" s="1">
        <f>-11.4501991221</f>
        <v>-11.450199122100001</v>
      </c>
      <c r="B7949">
        <v>-4.2260618517999999</v>
      </c>
    </row>
    <row r="7950" spans="1:2">
      <c r="A7950" s="1">
        <v>2.1064193000000002</v>
      </c>
      <c r="B7950">
        <v>3.5493015445</v>
      </c>
    </row>
    <row r="7951" spans="1:2">
      <c r="A7951" s="1">
        <v>3.4700100418000002</v>
      </c>
      <c r="B7951">
        <v>4.2798179664999996</v>
      </c>
    </row>
    <row r="7952" spans="1:2">
      <c r="A7952" s="1">
        <v>4.7415026036999999</v>
      </c>
      <c r="B7952">
        <v>4.5763074166999997</v>
      </c>
    </row>
    <row r="7953" spans="1:2">
      <c r="A7953" s="1">
        <v>3.4199140592999999</v>
      </c>
      <c r="B7953">
        <v>-11.3732407822</v>
      </c>
    </row>
    <row r="7954" spans="1:2">
      <c r="A7954" s="1">
        <v>2.2520880655000002</v>
      </c>
      <c r="B7954">
        <v>-9.4567318463000003</v>
      </c>
    </row>
    <row r="7955" spans="1:2">
      <c r="A7955" s="1">
        <f>-10.7508438586</f>
        <v>-10.7508438586</v>
      </c>
      <c r="B7955">
        <v>-7.1107723106999998</v>
      </c>
    </row>
    <row r="7956" spans="1:2">
      <c r="A7956" s="1">
        <v>3.9498802845999998</v>
      </c>
      <c r="B7956">
        <v>3.7459189379</v>
      </c>
    </row>
    <row r="7957" spans="1:2">
      <c r="A7957" s="1">
        <f>-11.1688901516</f>
        <v>-11.168890151599999</v>
      </c>
      <c r="B7957">
        <v>-5.3327482155999997</v>
      </c>
    </row>
    <row r="7958" spans="1:2">
      <c r="A7958" s="1">
        <v>4.6965558495000002</v>
      </c>
      <c r="B7958">
        <v>3.1209477076000001</v>
      </c>
    </row>
    <row r="7959" spans="1:2">
      <c r="A7959" s="1">
        <f>-8.5869948038</f>
        <v>-8.5869948037999997</v>
      </c>
      <c r="B7959">
        <v>-4.3880316289000003</v>
      </c>
    </row>
    <row r="7960" spans="1:2">
      <c r="A7960" s="1">
        <f>-11.8770591651</f>
        <v>-11.8770591651</v>
      </c>
      <c r="B7960">
        <v>-5.3170758062000001</v>
      </c>
    </row>
    <row r="7961" spans="1:2">
      <c r="A7961" s="1">
        <v>2.0927404943000001</v>
      </c>
      <c r="B7961">
        <v>2.0796987654999999</v>
      </c>
    </row>
    <row r="7962" spans="1:2">
      <c r="A7962" s="1">
        <f>-10.4528517967</f>
        <v>-10.452851796699999</v>
      </c>
      <c r="B7962">
        <v>-4.6294024164999996</v>
      </c>
    </row>
    <row r="7963" spans="1:2">
      <c r="A7963" s="1">
        <v>4.2939098050000002</v>
      </c>
      <c r="B7963">
        <v>3.4941899351000001</v>
      </c>
    </row>
    <row r="7964" spans="1:2">
      <c r="A7964" s="1">
        <v>2.2564725469</v>
      </c>
      <c r="B7964">
        <v>-9.6155822998999998</v>
      </c>
    </row>
    <row r="7965" spans="1:2">
      <c r="A7965" s="1">
        <v>3.5784487274000001</v>
      </c>
      <c r="B7965">
        <v>-10.547218430699999</v>
      </c>
    </row>
    <row r="7966" spans="1:2">
      <c r="A7966" s="1">
        <f>-9.857455202</f>
        <v>-9.8574552020000006</v>
      </c>
      <c r="B7966">
        <v>-5.3493891909000002</v>
      </c>
    </row>
    <row r="7967" spans="1:2">
      <c r="A7967" s="1">
        <v>2.97710747</v>
      </c>
      <c r="B7967">
        <v>3.6790345649999998</v>
      </c>
    </row>
    <row r="7968" spans="1:2">
      <c r="A7968" s="1">
        <v>3.4246569224000001</v>
      </c>
      <c r="B7968">
        <v>-10.5628660867</v>
      </c>
    </row>
    <row r="7969" spans="1:2">
      <c r="A7969" s="1">
        <v>2.9515894335000001</v>
      </c>
      <c r="B7969">
        <v>3.1507311965999998</v>
      </c>
    </row>
    <row r="7970" spans="1:2">
      <c r="A7970" s="1">
        <v>4.8661353596000003</v>
      </c>
      <c r="B7970">
        <v>3.9848534382</v>
      </c>
    </row>
    <row r="7971" spans="1:2">
      <c r="A7971" s="1">
        <v>3.5962657192999998</v>
      </c>
      <c r="B7971">
        <v>3.4057463656000002</v>
      </c>
    </row>
    <row r="7972" spans="1:2">
      <c r="A7972" s="1">
        <v>4.5775398036999997</v>
      </c>
      <c r="B7972">
        <v>2.2632597143000002</v>
      </c>
    </row>
    <row r="7973" spans="1:2">
      <c r="A7973" s="1">
        <f>-10.0065968733</f>
        <v>-10.006596873299999</v>
      </c>
      <c r="B7973">
        <v>-5.3855898527999999</v>
      </c>
    </row>
    <row r="7974" spans="1:2">
      <c r="A7974" s="1">
        <v>3.0330635928</v>
      </c>
      <c r="B7974">
        <v>-10.072252219999999</v>
      </c>
    </row>
    <row r="7975" spans="1:2">
      <c r="A7975" s="1">
        <v>4.3927817956000004</v>
      </c>
      <c r="B7975">
        <v>3.6479578944000002</v>
      </c>
    </row>
    <row r="7976" spans="1:2">
      <c r="A7976" s="1">
        <f>-10.2124600099</f>
        <v>-10.212460009899999</v>
      </c>
      <c r="B7976">
        <v>-4.0983246246</v>
      </c>
    </row>
    <row r="7977" spans="1:2">
      <c r="A7977" s="1">
        <v>1.6878979032000001</v>
      </c>
      <c r="B7977">
        <v>-9.2391564720999995</v>
      </c>
    </row>
    <row r="7978" spans="1:2">
      <c r="A7978" s="1">
        <v>1.1278155103</v>
      </c>
      <c r="B7978">
        <v>-11.1336580365</v>
      </c>
    </row>
    <row r="7979" spans="1:2">
      <c r="A7979" s="1">
        <v>2.6624297411</v>
      </c>
      <c r="B7979">
        <v>-8.3595988444000007</v>
      </c>
    </row>
    <row r="7980" spans="1:2">
      <c r="A7980" s="1">
        <v>3.3335942097000002</v>
      </c>
      <c r="B7980">
        <v>3.9682854817000002</v>
      </c>
    </row>
    <row r="7981" spans="1:2">
      <c r="A7981" s="1">
        <v>2.3849512853000001</v>
      </c>
      <c r="B7981">
        <v>-9.6074559350000008</v>
      </c>
    </row>
    <row r="7982" spans="1:2">
      <c r="A7982" s="1">
        <v>3.210562951</v>
      </c>
      <c r="B7982">
        <v>2.4310708233999998</v>
      </c>
    </row>
    <row r="7983" spans="1:2">
      <c r="A7983" s="1">
        <v>1.4561871247</v>
      </c>
      <c r="B7983">
        <v>2.5261184538000001</v>
      </c>
    </row>
    <row r="7984" spans="1:2">
      <c r="A7984" s="1">
        <v>1.5368969685</v>
      </c>
      <c r="B7984">
        <v>-10.4413511566</v>
      </c>
    </row>
    <row r="7985" spans="1:2">
      <c r="A7985" s="1">
        <v>2.7129896899000001</v>
      </c>
      <c r="B7985">
        <v>2.2953721773</v>
      </c>
    </row>
    <row r="7986" spans="1:2">
      <c r="A7986" s="1">
        <v>5.3256210104999999</v>
      </c>
      <c r="B7986">
        <v>2.5436588550999999</v>
      </c>
    </row>
    <row r="7987" spans="1:2">
      <c r="A7987" s="1">
        <v>1.5785690194999999</v>
      </c>
      <c r="B7987">
        <v>-10.6174628398</v>
      </c>
    </row>
    <row r="7988" spans="1:2">
      <c r="A7988" s="1">
        <v>3.2735935782999999</v>
      </c>
      <c r="B7988">
        <v>0.93741229069999998</v>
      </c>
    </row>
    <row r="7989" spans="1:2">
      <c r="A7989" s="1">
        <f>-12.3256268019</f>
        <v>-12.3256268019</v>
      </c>
      <c r="B7989">
        <v>-5.4001007338000004</v>
      </c>
    </row>
    <row r="7990" spans="1:2">
      <c r="A7990" s="1">
        <v>4.5362813031</v>
      </c>
      <c r="B7990">
        <v>1.558042835</v>
      </c>
    </row>
    <row r="7991" spans="1:2">
      <c r="A7991" s="1">
        <v>2.5686709223999999</v>
      </c>
      <c r="B7991">
        <v>-8.7827550319000007</v>
      </c>
    </row>
    <row r="7992" spans="1:2">
      <c r="A7992" s="1">
        <v>2.3007330020999999</v>
      </c>
      <c r="B7992">
        <v>-8.0159909924000008</v>
      </c>
    </row>
    <row r="7993" spans="1:2">
      <c r="A7993" s="1">
        <v>2.0049585632000002</v>
      </c>
      <c r="B7993">
        <v>-9.9168274696999994</v>
      </c>
    </row>
    <row r="7994" spans="1:2">
      <c r="A7994" s="1">
        <v>3.6405310412</v>
      </c>
      <c r="B7994">
        <v>-10.578503973</v>
      </c>
    </row>
    <row r="7995" spans="1:2">
      <c r="A7995" s="1">
        <v>2.6547255706000001</v>
      </c>
      <c r="B7995">
        <v>-9.4978815226000002</v>
      </c>
    </row>
    <row r="7996" spans="1:2">
      <c r="A7996" s="1">
        <v>4.0429357757000002</v>
      </c>
      <c r="B7996">
        <v>-10.8099422602</v>
      </c>
    </row>
    <row r="7997" spans="1:2">
      <c r="A7997" s="1">
        <v>3.5675990536</v>
      </c>
      <c r="B7997">
        <v>-9.1914775756000004</v>
      </c>
    </row>
    <row r="7998" spans="1:2">
      <c r="A7998" s="1">
        <f>-9.5930508076</f>
        <v>-9.5930508075999992</v>
      </c>
      <c r="B7998">
        <v>-5.1464187558000001</v>
      </c>
    </row>
    <row r="7999" spans="1:2">
      <c r="A7999" s="1">
        <v>2.2193078526000001</v>
      </c>
      <c r="B7999">
        <v>-9.0068617428</v>
      </c>
    </row>
    <row r="8000" spans="1:2">
      <c r="A8000" s="1">
        <f>-11.1456680554</f>
        <v>-11.1456680554</v>
      </c>
      <c r="B8000">
        <v>-4.4065591007</v>
      </c>
    </row>
    <row r="8001" spans="1:2">
      <c r="A8001" s="1">
        <v>1.5972030827000001</v>
      </c>
      <c r="B8001">
        <v>-9.1246892445000007</v>
      </c>
    </row>
    <row r="8002" spans="1:2">
      <c r="A8002" s="1">
        <v>0.65446364639999999</v>
      </c>
      <c r="B8002">
        <v>-8.1319592644000007</v>
      </c>
    </row>
    <row r="8003" spans="1:2">
      <c r="A8003" s="1">
        <v>3.2285509817000002</v>
      </c>
      <c r="B8003">
        <v>-7.8734851584000003</v>
      </c>
    </row>
    <row r="8004" spans="1:2">
      <c r="A8004" s="1">
        <v>3.7811683927000002</v>
      </c>
      <c r="B8004">
        <v>3.8876472620999998</v>
      </c>
    </row>
    <row r="8005" spans="1:2">
      <c r="A8005" s="1">
        <f>-11.2547717252</f>
        <v>-11.254771725199999</v>
      </c>
      <c r="B8005">
        <v>-4.3987533791000004</v>
      </c>
    </row>
    <row r="8006" spans="1:2">
      <c r="A8006" s="1">
        <f>-9.6057146408</f>
        <v>-9.6057146408000005</v>
      </c>
      <c r="B8006">
        <v>-6.0881285454</v>
      </c>
    </row>
    <row r="8007" spans="1:2">
      <c r="A8007" s="1">
        <v>1.5964110701000001</v>
      </c>
      <c r="B8007">
        <v>-10.710595620799999</v>
      </c>
    </row>
    <row r="8008" spans="1:2">
      <c r="A8008" s="1">
        <v>2.9974915031</v>
      </c>
      <c r="B8008">
        <v>4.0983563602000004</v>
      </c>
    </row>
    <row r="8009" spans="1:2">
      <c r="A8009" s="1">
        <v>2.7406481139999999</v>
      </c>
      <c r="B8009">
        <v>2.0450872583000002</v>
      </c>
    </row>
    <row r="8010" spans="1:2">
      <c r="A8010" s="1">
        <f>-10.9023663198</f>
        <v>-10.9023663198</v>
      </c>
      <c r="B8010">
        <v>-2.8206214615</v>
      </c>
    </row>
    <row r="8011" spans="1:2">
      <c r="A8011" s="1">
        <v>3.8119893135999998</v>
      </c>
      <c r="B8011">
        <v>2.9262065329000002</v>
      </c>
    </row>
    <row r="8012" spans="1:2">
      <c r="A8012" s="1">
        <v>1.7658940883000001</v>
      </c>
      <c r="B8012">
        <v>-8.7155557325000004</v>
      </c>
    </row>
    <row r="8013" spans="1:2">
      <c r="A8013" s="1">
        <v>4.3110427609000004</v>
      </c>
      <c r="B8013">
        <v>4.0201215524</v>
      </c>
    </row>
    <row r="8014" spans="1:2">
      <c r="A8014" s="1">
        <v>3.4722572178000002</v>
      </c>
      <c r="B8014">
        <v>3.3637618087000001</v>
      </c>
    </row>
    <row r="8015" spans="1:2">
      <c r="A8015" s="1">
        <f>-11.5413956106</f>
        <v>-11.5413956106</v>
      </c>
      <c r="B8015">
        <v>-3.9271975531000001</v>
      </c>
    </row>
    <row r="8016" spans="1:2">
      <c r="A8016" s="1">
        <v>2.6503608685</v>
      </c>
      <c r="B8016">
        <v>-9.9783376769000007</v>
      </c>
    </row>
    <row r="8017" spans="1:2">
      <c r="A8017" s="1">
        <v>1.108090397</v>
      </c>
      <c r="B8017">
        <v>-10.4988787528</v>
      </c>
    </row>
    <row r="8018" spans="1:2">
      <c r="A8018" s="1">
        <v>3.3900653644999998</v>
      </c>
      <c r="B8018">
        <v>-10.028912479100001</v>
      </c>
    </row>
    <row r="8019" spans="1:2">
      <c r="A8019" s="1">
        <f>-10.5301444368</f>
        <v>-10.530144436800001</v>
      </c>
      <c r="B8019">
        <v>-4.0336704306</v>
      </c>
    </row>
    <row r="8020" spans="1:2">
      <c r="A8020" s="1">
        <v>0.50659322689999997</v>
      </c>
      <c r="B8020">
        <v>-9.4701325997999994</v>
      </c>
    </row>
    <row r="8021" spans="1:2">
      <c r="A8021" s="1">
        <v>3.9628536231</v>
      </c>
      <c r="B8021">
        <v>-10.6444334748</v>
      </c>
    </row>
    <row r="8022" spans="1:2">
      <c r="A8022" s="1">
        <f>-10.5762749542</f>
        <v>-10.576274954200001</v>
      </c>
      <c r="B8022">
        <v>-5.2639486159000004</v>
      </c>
    </row>
    <row r="8023" spans="1:2">
      <c r="A8023" s="1">
        <f>-11.6186603813</f>
        <v>-11.6186603813</v>
      </c>
      <c r="B8023">
        <v>-4.7473676888999998</v>
      </c>
    </row>
    <row r="8024" spans="1:2">
      <c r="A8024" s="1">
        <v>1.5957745738</v>
      </c>
      <c r="B8024">
        <v>-6.7134984371000002</v>
      </c>
    </row>
    <row r="8025" spans="1:2">
      <c r="A8025" s="1">
        <v>1.7742575972000001</v>
      </c>
      <c r="B8025">
        <v>-10.232028313100001</v>
      </c>
    </row>
    <row r="8026" spans="1:2">
      <c r="A8026" s="1">
        <v>2.7699413614999999</v>
      </c>
      <c r="B8026">
        <v>2.5585281836</v>
      </c>
    </row>
    <row r="8027" spans="1:2">
      <c r="A8027" s="1">
        <v>4.3623872592000001</v>
      </c>
      <c r="B8027">
        <v>2.5320528262000002</v>
      </c>
    </row>
    <row r="8028" spans="1:2">
      <c r="A8028" s="1">
        <v>1.7000666233999999</v>
      </c>
      <c r="B8028">
        <v>1.967062018</v>
      </c>
    </row>
    <row r="8029" spans="1:2">
      <c r="A8029" s="1">
        <f>-9.7424208902</f>
        <v>-9.7424208902</v>
      </c>
      <c r="B8029">
        <v>-6.4776952761000004</v>
      </c>
    </row>
    <row r="8030" spans="1:2">
      <c r="A8030" s="1">
        <v>3.4104349576000001</v>
      </c>
      <c r="B8030">
        <v>-8.5381554031999993</v>
      </c>
    </row>
    <row r="8031" spans="1:2">
      <c r="A8031" s="1">
        <v>3.471930575</v>
      </c>
      <c r="B8031">
        <v>3.7414485572</v>
      </c>
    </row>
    <row r="8032" spans="1:2">
      <c r="A8032" s="1">
        <f>-9.2465786912</f>
        <v>-9.2465786911999999</v>
      </c>
      <c r="B8032">
        <v>-3.9172038613</v>
      </c>
    </row>
    <row r="8033" spans="1:2">
      <c r="A8033" s="1">
        <v>3.4653441439999999</v>
      </c>
      <c r="B8033">
        <v>-9.0427618935999998</v>
      </c>
    </row>
    <row r="8034" spans="1:2">
      <c r="A8034" s="1">
        <f>-9.6170910688</f>
        <v>-9.6170910688000006</v>
      </c>
      <c r="B8034">
        <v>-4.2166762860000002</v>
      </c>
    </row>
    <row r="8035" spans="1:2">
      <c r="A8035" s="1">
        <v>4.6069532527000003</v>
      </c>
      <c r="B8035">
        <v>3.2745473855</v>
      </c>
    </row>
    <row r="8036" spans="1:2">
      <c r="A8036" s="1">
        <v>2.0154948360999998</v>
      </c>
      <c r="B8036">
        <v>-9.0625254459000004</v>
      </c>
    </row>
    <row r="8037" spans="1:2">
      <c r="A8037" s="1">
        <f>-0.7121531774</f>
        <v>-0.71215317739999995</v>
      </c>
      <c r="B8037">
        <v>-9.7841205739999992</v>
      </c>
    </row>
    <row r="8038" spans="1:2">
      <c r="A8038" s="1">
        <v>0.63659137300000002</v>
      </c>
      <c r="B8038">
        <v>-8.7061577242000006</v>
      </c>
    </row>
    <row r="8039" spans="1:2">
      <c r="A8039" s="1">
        <f>-10.9004699853</f>
        <v>-10.900469985300001</v>
      </c>
      <c r="B8039">
        <v>-2.9552516190000002</v>
      </c>
    </row>
    <row r="8040" spans="1:2">
      <c r="A8040" s="1">
        <v>2.2790084751999999</v>
      </c>
      <c r="B8040">
        <v>-10.2220797028</v>
      </c>
    </row>
    <row r="8041" spans="1:2">
      <c r="A8041" s="1">
        <f>-12.7483469676</f>
        <v>-12.7483469676</v>
      </c>
      <c r="B8041">
        <v>-4.1403603766000003</v>
      </c>
    </row>
    <row r="8042" spans="1:2">
      <c r="A8042" s="1">
        <f>-10.9347825277</f>
        <v>-10.934782527699999</v>
      </c>
      <c r="B8042">
        <v>-5.4671195304999998</v>
      </c>
    </row>
    <row r="8043" spans="1:2">
      <c r="A8043" s="1">
        <f>-11.5172448305</f>
        <v>-11.517244830499999</v>
      </c>
      <c r="B8043">
        <v>-5.2152328461000002</v>
      </c>
    </row>
    <row r="8044" spans="1:2">
      <c r="A8044" s="1">
        <v>3.0899109136999998</v>
      </c>
      <c r="B8044">
        <v>2.3915954572000002</v>
      </c>
    </row>
    <row r="8045" spans="1:2">
      <c r="A8045" s="1">
        <f>-9.5228073995</f>
        <v>-9.5228073994999995</v>
      </c>
      <c r="B8045">
        <v>-5.9065878669999998</v>
      </c>
    </row>
    <row r="8046" spans="1:2">
      <c r="A8046" s="1">
        <v>2.0495726925</v>
      </c>
      <c r="B8046">
        <v>4.5435932147000004</v>
      </c>
    </row>
    <row r="8047" spans="1:2">
      <c r="A8047" s="1">
        <v>2.9222699507000001</v>
      </c>
      <c r="B8047">
        <v>3.4992814111000001</v>
      </c>
    </row>
    <row r="8048" spans="1:2">
      <c r="A8048" s="1">
        <f>-9.1358559702</f>
        <v>-9.1358559701999997</v>
      </c>
      <c r="B8048">
        <v>-6.4299081029999998</v>
      </c>
    </row>
    <row r="8049" spans="1:2">
      <c r="A8049" s="1">
        <v>4.4050327916000001</v>
      </c>
      <c r="B8049">
        <v>4.0460416327999997</v>
      </c>
    </row>
    <row r="8050" spans="1:2">
      <c r="A8050" s="1">
        <v>3.8273142504000002</v>
      </c>
      <c r="B8050">
        <v>2.8258813960000002</v>
      </c>
    </row>
    <row r="8051" spans="1:2">
      <c r="A8051" s="1">
        <v>3.6408888527999999</v>
      </c>
      <c r="B8051">
        <v>2.6740852053999999</v>
      </c>
    </row>
    <row r="8052" spans="1:2">
      <c r="A8052" s="1">
        <v>2.947123881</v>
      </c>
      <c r="B8052">
        <v>5.3552645684</v>
      </c>
    </row>
    <row r="8053" spans="1:2">
      <c r="A8053" s="1">
        <f>-10.8170045955</f>
        <v>-10.8170045955</v>
      </c>
      <c r="B8053">
        <v>-5.5826527502000003</v>
      </c>
    </row>
    <row r="8054" spans="1:2">
      <c r="A8054" s="1">
        <v>4.7466265778999999</v>
      </c>
      <c r="B8054">
        <v>5.0616803718999996</v>
      </c>
    </row>
    <row r="8055" spans="1:2">
      <c r="A8055" s="1">
        <v>1.8883238905999999</v>
      </c>
      <c r="B8055">
        <v>-9.8808291193999995</v>
      </c>
    </row>
    <row r="8056" spans="1:2">
      <c r="A8056" s="1">
        <f>-10.7030424115</f>
        <v>-10.7030424115</v>
      </c>
      <c r="B8056">
        <v>-5.0326275057999998</v>
      </c>
    </row>
    <row r="8057" spans="1:2">
      <c r="A8057" s="1">
        <v>3.6927681797999998</v>
      </c>
      <c r="B8057">
        <v>3.5791215576000002</v>
      </c>
    </row>
    <row r="8058" spans="1:2">
      <c r="A8058" s="1">
        <v>1.4213825165</v>
      </c>
      <c r="B8058">
        <v>-9.7459291992000008</v>
      </c>
    </row>
    <row r="8059" spans="1:2">
      <c r="A8059" s="1">
        <v>3.0750727466000001</v>
      </c>
      <c r="B8059">
        <v>2.4846624678000002</v>
      </c>
    </row>
    <row r="8060" spans="1:2">
      <c r="A8060" s="1">
        <v>4.5704111734000001</v>
      </c>
      <c r="B8060">
        <v>-8.9752769422000007</v>
      </c>
    </row>
    <row r="8061" spans="1:2">
      <c r="A8061" s="1">
        <f>-0.0730412314</f>
        <v>-7.3041231400000003E-2</v>
      </c>
      <c r="B8061">
        <v>-10.0767790842</v>
      </c>
    </row>
    <row r="8062" spans="1:2">
      <c r="A8062" s="1">
        <v>1.5821132943</v>
      </c>
      <c r="B8062">
        <v>-7.9785579252999996</v>
      </c>
    </row>
    <row r="8063" spans="1:2">
      <c r="A8063" s="1">
        <v>3.159426678</v>
      </c>
      <c r="B8063">
        <v>-7.5902132842999999</v>
      </c>
    </row>
    <row r="8064" spans="1:2">
      <c r="A8064" s="1">
        <v>3.3342919920999998</v>
      </c>
      <c r="B8064">
        <v>2.9587782436999999</v>
      </c>
    </row>
    <row r="8065" spans="1:2">
      <c r="A8065" s="1">
        <v>1.4057554538000001</v>
      </c>
      <c r="B8065">
        <v>-8.1039998491999992</v>
      </c>
    </row>
    <row r="8066" spans="1:2">
      <c r="A8066" s="1">
        <v>4.8000643766</v>
      </c>
      <c r="B8066">
        <v>2.6840546077999998</v>
      </c>
    </row>
    <row r="8067" spans="1:2">
      <c r="A8067" s="1">
        <v>0.57373387919999996</v>
      </c>
      <c r="B8067">
        <v>-8.8836261352000001</v>
      </c>
    </row>
    <row r="8068" spans="1:2">
      <c r="A8068" s="1">
        <v>2.6957879340000002</v>
      </c>
      <c r="B8068">
        <v>3.7496876947</v>
      </c>
    </row>
    <row r="8069" spans="1:2">
      <c r="A8069" s="1">
        <v>4.3141461891999997</v>
      </c>
      <c r="B8069">
        <v>-9.1202770768000008</v>
      </c>
    </row>
    <row r="8070" spans="1:2">
      <c r="A8070" s="1">
        <v>0.61492101320000003</v>
      </c>
      <c r="B8070">
        <v>-10.2136281955</v>
      </c>
    </row>
    <row r="8071" spans="1:2">
      <c r="A8071" s="1">
        <v>3.7764242978000002</v>
      </c>
      <c r="B8071">
        <v>4.5038443534999999</v>
      </c>
    </row>
    <row r="8072" spans="1:2">
      <c r="A8072" s="1">
        <v>2.5353106826</v>
      </c>
      <c r="B8072">
        <v>-10.2179678582</v>
      </c>
    </row>
    <row r="8073" spans="1:2">
      <c r="A8073" s="1">
        <v>2.7393490485999998</v>
      </c>
      <c r="B8073">
        <v>3.5544720689</v>
      </c>
    </row>
    <row r="8074" spans="1:2">
      <c r="A8074" s="1">
        <v>4.4342938785000001</v>
      </c>
      <c r="B8074">
        <v>3.7602031158</v>
      </c>
    </row>
    <row r="8075" spans="1:2">
      <c r="A8075" s="1">
        <f>-13.1862236907</f>
        <v>-13.1862236907</v>
      </c>
      <c r="B8075">
        <v>-5.3964709063000003</v>
      </c>
    </row>
    <row r="8076" spans="1:2">
      <c r="A8076" s="1">
        <f>-10.1338361475</f>
        <v>-10.1338361475</v>
      </c>
      <c r="B8076">
        <v>-5.2288505546000001</v>
      </c>
    </row>
    <row r="8077" spans="1:2">
      <c r="A8077" s="1">
        <v>3.3307536208999999</v>
      </c>
      <c r="B8077">
        <v>2.6360155271000001</v>
      </c>
    </row>
    <row r="8078" spans="1:2">
      <c r="A8078" s="1">
        <v>4.5847400125000002</v>
      </c>
      <c r="B8078">
        <v>3.5162820815</v>
      </c>
    </row>
    <row r="8079" spans="1:2">
      <c r="A8079" s="1">
        <v>2.6109338171999998</v>
      </c>
      <c r="B8079">
        <v>4.5041098404</v>
      </c>
    </row>
    <row r="8080" spans="1:2">
      <c r="A8080" s="1">
        <v>3.9941737173999998</v>
      </c>
      <c r="B8080">
        <v>2.5647528942000002</v>
      </c>
    </row>
    <row r="8081" spans="1:2">
      <c r="A8081" s="1">
        <f>-10.300238013</f>
        <v>-10.300238013</v>
      </c>
      <c r="B8081">
        <v>-3.7637387851000002</v>
      </c>
    </row>
    <row r="8082" spans="1:2">
      <c r="A8082" s="1">
        <v>1.5048779337</v>
      </c>
      <c r="B8082">
        <v>-9.9417781512999994</v>
      </c>
    </row>
    <row r="8083" spans="1:2">
      <c r="A8083" s="1">
        <v>1.1741020307000001</v>
      </c>
      <c r="B8083">
        <v>-8.0091854773000009</v>
      </c>
    </row>
    <row r="8084" spans="1:2">
      <c r="A8084" s="1">
        <v>3.7200127853999998</v>
      </c>
      <c r="B8084">
        <v>-7.9713526401000001</v>
      </c>
    </row>
    <row r="8085" spans="1:2">
      <c r="A8085" s="1">
        <f>-10.3355445602</f>
        <v>-10.335544560200001</v>
      </c>
      <c r="B8085">
        <v>-3.7628257080999998</v>
      </c>
    </row>
    <row r="8086" spans="1:2">
      <c r="A8086" s="1">
        <f>-10.8162932471</f>
        <v>-10.816293247100001</v>
      </c>
      <c r="B8086">
        <v>-4.5406729298000004</v>
      </c>
    </row>
    <row r="8087" spans="1:2">
      <c r="A8087" s="1">
        <v>4.0705185637000003</v>
      </c>
      <c r="B8087">
        <v>-9.0739642588000002</v>
      </c>
    </row>
    <row r="8088" spans="1:2">
      <c r="A8088" s="1">
        <f>-10.3670069195</f>
        <v>-10.3670069195</v>
      </c>
      <c r="B8088">
        <v>-4.9334343021000002</v>
      </c>
    </row>
    <row r="8089" spans="1:2">
      <c r="A8089" s="1">
        <v>4.0646414810999998</v>
      </c>
      <c r="B8089">
        <v>-7.5781052047999999</v>
      </c>
    </row>
    <row r="8090" spans="1:2">
      <c r="A8090" s="1">
        <v>4.3222596678</v>
      </c>
      <c r="B8090">
        <v>2.3134672631000002</v>
      </c>
    </row>
    <row r="8091" spans="1:2">
      <c r="A8091" s="1">
        <v>3.9628357384999999</v>
      </c>
      <c r="B8091">
        <v>3.4120362377000002</v>
      </c>
    </row>
    <row r="8092" spans="1:2">
      <c r="A8092" s="1">
        <v>2.2530459208</v>
      </c>
      <c r="B8092">
        <v>1.3682112519</v>
      </c>
    </row>
    <row r="8093" spans="1:2">
      <c r="A8093" s="1">
        <v>3.6985543033999999</v>
      </c>
      <c r="B8093">
        <v>2.5328396599</v>
      </c>
    </row>
    <row r="8094" spans="1:2">
      <c r="A8094" s="1">
        <f>-11.8673842199</f>
        <v>-11.8673842199</v>
      </c>
      <c r="B8094">
        <v>-4.1020418570999997</v>
      </c>
    </row>
    <row r="8095" spans="1:2">
      <c r="A8095" s="1">
        <f>-10.469798368</f>
        <v>-10.469798367999999</v>
      </c>
      <c r="B8095">
        <v>-4.8298462123999997</v>
      </c>
    </row>
    <row r="8096" spans="1:2">
      <c r="A8096" s="1">
        <v>2.5265256587999998</v>
      </c>
      <c r="B8096">
        <v>-9.5096377655000008</v>
      </c>
    </row>
    <row r="8097" spans="1:2">
      <c r="A8097" s="1">
        <v>3.8604078515000002</v>
      </c>
      <c r="B8097">
        <v>4.5159798974000003</v>
      </c>
    </row>
    <row r="8098" spans="1:2">
      <c r="A8098" s="1">
        <v>3.3682554605999999</v>
      </c>
      <c r="B8098">
        <v>-11.661695458300001</v>
      </c>
    </row>
    <row r="8099" spans="1:2">
      <c r="A8099" s="1">
        <f>-9.7855174798</f>
        <v>-9.7855174797999993</v>
      </c>
      <c r="B8099">
        <v>-4.5936603741999997</v>
      </c>
    </row>
    <row r="8100" spans="1:2">
      <c r="A8100" s="1">
        <v>2.3702549667000001</v>
      </c>
      <c r="B8100">
        <v>-8.4801791522999999</v>
      </c>
    </row>
    <row r="8101" spans="1:2">
      <c r="A8101" s="1">
        <v>1.6553968261000001</v>
      </c>
      <c r="B8101">
        <v>2.3135999536999998</v>
      </c>
    </row>
    <row r="8102" spans="1:2">
      <c r="A8102" s="1">
        <v>2.8258285357999999</v>
      </c>
      <c r="B8102">
        <v>3.6371244184</v>
      </c>
    </row>
    <row r="8103" spans="1:2">
      <c r="A8103" s="1">
        <f>-10.4091847461</f>
        <v>-10.409184746099999</v>
      </c>
      <c r="B8103">
        <v>-5.3942506537000003</v>
      </c>
    </row>
    <row r="8104" spans="1:2">
      <c r="A8104" s="1">
        <v>2.5248607435000001</v>
      </c>
      <c r="B8104">
        <v>-10.174300622400001</v>
      </c>
    </row>
    <row r="8105" spans="1:2">
      <c r="A8105" s="1">
        <v>3.9841906102000002</v>
      </c>
      <c r="B8105">
        <v>3.4086212393999999</v>
      </c>
    </row>
    <row r="8106" spans="1:2">
      <c r="A8106" s="1">
        <f>-9.9942552522</f>
        <v>-9.9942552522000003</v>
      </c>
      <c r="B8106">
        <v>-4.5165491744999997</v>
      </c>
    </row>
    <row r="8107" spans="1:2">
      <c r="A8107" s="1">
        <v>4.8390282648999996</v>
      </c>
      <c r="B8107">
        <v>4.8300392168000004</v>
      </c>
    </row>
    <row r="8108" spans="1:2">
      <c r="A8108" s="1">
        <v>2.1204356205999999</v>
      </c>
      <c r="B8108">
        <v>3.2130276168999998</v>
      </c>
    </row>
    <row r="8109" spans="1:2">
      <c r="A8109" s="1">
        <f>-10.6673470969</f>
        <v>-10.6673470969</v>
      </c>
      <c r="B8109">
        <v>-3.8679077845999998</v>
      </c>
    </row>
    <row r="8110" spans="1:2">
      <c r="A8110" s="1">
        <v>2.0219055068</v>
      </c>
      <c r="B8110">
        <v>3.0994181894000001</v>
      </c>
    </row>
    <row r="8111" spans="1:2">
      <c r="A8111" s="1">
        <v>1.3462237915999999</v>
      </c>
      <c r="B8111">
        <v>4.1786663232999999</v>
      </c>
    </row>
    <row r="8112" spans="1:2">
      <c r="A8112" s="1">
        <f>-10.656974846</f>
        <v>-10.656974846000001</v>
      </c>
      <c r="B8112">
        <v>-4.1795650211000002</v>
      </c>
    </row>
    <row r="8113" spans="1:2">
      <c r="A8113" s="1">
        <v>2.4477291003000001</v>
      </c>
      <c r="B8113">
        <v>-10.505079070200001</v>
      </c>
    </row>
    <row r="8114" spans="1:2">
      <c r="A8114" s="1">
        <v>1.9090600177999999</v>
      </c>
      <c r="B8114">
        <v>-8.9253756501999995</v>
      </c>
    </row>
    <row r="8115" spans="1:2">
      <c r="A8115" s="1">
        <f>-11.1732025945</f>
        <v>-11.173202594499999</v>
      </c>
      <c r="B8115">
        <v>-4.8076066593000002</v>
      </c>
    </row>
    <row r="8116" spans="1:2">
      <c r="A8116" s="1">
        <f>-10.8915421115</f>
        <v>-10.8915421115</v>
      </c>
      <c r="B8116">
        <v>-4.7382646421999999</v>
      </c>
    </row>
    <row r="8117" spans="1:2">
      <c r="A8117" s="1">
        <f>-11.0765745314</f>
        <v>-11.0765745314</v>
      </c>
      <c r="B8117">
        <v>-4.0955309617999998</v>
      </c>
    </row>
    <row r="8118" spans="1:2">
      <c r="A8118" s="1">
        <v>1.8222574810000001</v>
      </c>
      <c r="B8118">
        <v>-7.8293551469000002</v>
      </c>
    </row>
    <row r="8119" spans="1:2">
      <c r="A8119" s="1">
        <f>-9.8065648674</f>
        <v>-9.8065648674000006</v>
      </c>
      <c r="B8119">
        <v>-5.7732983430999996</v>
      </c>
    </row>
    <row r="8120" spans="1:2">
      <c r="A8120" s="1">
        <v>4.3772615146999998</v>
      </c>
      <c r="B8120">
        <v>3.7020446378999998</v>
      </c>
    </row>
    <row r="8121" spans="1:2">
      <c r="A8121" s="1">
        <v>5.127385512</v>
      </c>
      <c r="B8121">
        <v>4.3055870209</v>
      </c>
    </row>
    <row r="8122" spans="1:2">
      <c r="A8122" s="1">
        <f>-9.9908749686</f>
        <v>-9.9908749686</v>
      </c>
      <c r="B8122">
        <v>-5.1230315267000002</v>
      </c>
    </row>
    <row r="8123" spans="1:2">
      <c r="A8123" s="1">
        <v>1.3953604752</v>
      </c>
      <c r="B8123">
        <v>1.3223633331</v>
      </c>
    </row>
    <row r="8124" spans="1:2">
      <c r="A8124" s="1">
        <v>3.1082860714999998</v>
      </c>
      <c r="B8124">
        <v>4.3450036295999999</v>
      </c>
    </row>
    <row r="8125" spans="1:2">
      <c r="A8125" s="1">
        <v>4.4806398559999998</v>
      </c>
      <c r="B8125">
        <v>3.0882033428</v>
      </c>
    </row>
    <row r="8126" spans="1:2">
      <c r="A8126" s="1">
        <v>2.5744921479</v>
      </c>
      <c r="B8126">
        <v>-8.3522671515999996</v>
      </c>
    </row>
    <row r="8127" spans="1:2">
      <c r="A8127" s="1">
        <v>4.4316002997000004</v>
      </c>
      <c r="B8127">
        <v>3.6950518284</v>
      </c>
    </row>
    <row r="8128" spans="1:2">
      <c r="A8128" s="1">
        <v>2.3598490498000002</v>
      </c>
      <c r="B8128">
        <v>-10.309695078000001</v>
      </c>
    </row>
    <row r="8129" spans="1:2">
      <c r="A8129" s="1">
        <f>-10.8172095781</f>
        <v>-10.8172095781</v>
      </c>
      <c r="B8129">
        <v>-4.5107391828000001</v>
      </c>
    </row>
    <row r="8130" spans="1:2">
      <c r="A8130" s="1">
        <f>-11.9656438885</f>
        <v>-11.965643888500001</v>
      </c>
      <c r="B8130">
        <v>-5.2271301064999998</v>
      </c>
    </row>
    <row r="8131" spans="1:2">
      <c r="A8131" s="1">
        <v>1.6718750754</v>
      </c>
      <c r="B8131">
        <v>-7.6305115170000004</v>
      </c>
    </row>
    <row r="8132" spans="1:2">
      <c r="A8132" s="1">
        <f>-9.7484273044</f>
        <v>-9.7484273043999998</v>
      </c>
      <c r="B8132">
        <v>-5.2382767610999998</v>
      </c>
    </row>
    <row r="8133" spans="1:2">
      <c r="A8133" s="1">
        <v>3.087136288</v>
      </c>
      <c r="B8133">
        <v>-8.9242143238999994</v>
      </c>
    </row>
    <row r="8134" spans="1:2">
      <c r="A8134" s="1">
        <f>-9.7480147486</f>
        <v>-9.7480147485999993</v>
      </c>
      <c r="B8134">
        <v>-4.8188916148000001</v>
      </c>
    </row>
    <row r="8135" spans="1:2">
      <c r="A8135" s="1">
        <v>1.7590622441999999</v>
      </c>
      <c r="B8135">
        <v>-9.4401154944000005</v>
      </c>
    </row>
    <row r="8136" spans="1:2">
      <c r="A8136" s="1">
        <v>2.1107517982999999</v>
      </c>
      <c r="B8136">
        <v>4.6812570958000004</v>
      </c>
    </row>
    <row r="8137" spans="1:2">
      <c r="A8137" s="1">
        <f>-11.6004884041</f>
        <v>-11.6004884041</v>
      </c>
      <c r="B8137">
        <v>-6.6865298849999997</v>
      </c>
    </row>
    <row r="8138" spans="1:2">
      <c r="A8138" s="1">
        <v>2.0549449451999999</v>
      </c>
      <c r="B8138">
        <v>3.0095618918000002</v>
      </c>
    </row>
    <row r="8139" spans="1:2">
      <c r="A8139" s="1">
        <f>-11.641031382</f>
        <v>-11.641031382</v>
      </c>
      <c r="B8139">
        <v>-5.4807930418000002</v>
      </c>
    </row>
    <row r="8140" spans="1:2">
      <c r="A8140" s="1">
        <v>1.9048074444</v>
      </c>
      <c r="B8140">
        <v>-9.1234253264999996</v>
      </c>
    </row>
    <row r="8141" spans="1:2">
      <c r="A8141" s="1">
        <v>1.401158965</v>
      </c>
      <c r="B8141">
        <v>-10.8821427242</v>
      </c>
    </row>
    <row r="8142" spans="1:2">
      <c r="A8142" s="1">
        <v>3.1772345468999998</v>
      </c>
      <c r="B8142">
        <v>3.5381624571999999</v>
      </c>
    </row>
    <row r="8143" spans="1:2">
      <c r="A8143" s="1">
        <f>-9.4077950106</f>
        <v>-9.4077950105999992</v>
      </c>
      <c r="B8143">
        <v>-5.2677608687999999</v>
      </c>
    </row>
    <row r="8144" spans="1:2">
      <c r="A8144" s="1">
        <v>0.14569683189999999</v>
      </c>
      <c r="B8144">
        <v>-8.7275756900000001</v>
      </c>
    </row>
    <row r="8145" spans="1:2">
      <c r="A8145" s="1">
        <v>3.6525052852000002</v>
      </c>
      <c r="B8145">
        <v>5.2878113918</v>
      </c>
    </row>
    <row r="8146" spans="1:2">
      <c r="A8146" s="1">
        <v>1.3113536048000001</v>
      </c>
      <c r="B8146">
        <v>-10.208492790199999</v>
      </c>
    </row>
    <row r="8147" spans="1:2">
      <c r="A8147" s="1">
        <v>1.8777742120000001</v>
      </c>
      <c r="B8147">
        <v>-10.7511472901</v>
      </c>
    </row>
    <row r="8148" spans="1:2">
      <c r="A8148" s="1">
        <f>-9.8050156434</f>
        <v>-9.8050156434000009</v>
      </c>
      <c r="B8148">
        <v>-5.3880739659000003</v>
      </c>
    </row>
    <row r="8149" spans="1:2">
      <c r="A8149" s="1">
        <v>3.1115510268</v>
      </c>
      <c r="B8149">
        <v>3.0940699422</v>
      </c>
    </row>
    <row r="8150" spans="1:2">
      <c r="A8150" s="1">
        <f>-9.3403406116</f>
        <v>-9.3403406116000003</v>
      </c>
      <c r="B8150">
        <v>-6.3176516549999997</v>
      </c>
    </row>
    <row r="8151" spans="1:2">
      <c r="A8151" s="1">
        <f>-11.0458596669</f>
        <v>-11.0458596669</v>
      </c>
      <c r="B8151">
        <v>-6.8453701278999999</v>
      </c>
    </row>
    <row r="8152" spans="1:2">
      <c r="A8152" s="1">
        <f>-9.6669360069</f>
        <v>-9.6669360069000003</v>
      </c>
      <c r="B8152">
        <v>-5.3720133522999998</v>
      </c>
    </row>
    <row r="8153" spans="1:2">
      <c r="A8153" s="1">
        <v>4.5189838747</v>
      </c>
      <c r="B8153">
        <v>5.3201402850999999</v>
      </c>
    </row>
    <row r="8154" spans="1:2">
      <c r="A8154" s="1">
        <f>-8.7234043135</f>
        <v>-8.7234043134999997</v>
      </c>
      <c r="B8154">
        <v>-2.1862595444999999</v>
      </c>
    </row>
    <row r="8155" spans="1:2">
      <c r="A8155" s="1">
        <v>2.6741349447</v>
      </c>
      <c r="B8155">
        <v>3.9764882527999998</v>
      </c>
    </row>
    <row r="8156" spans="1:2">
      <c r="A8156" s="1">
        <f>-9.3837680499</f>
        <v>-9.3837680499000005</v>
      </c>
      <c r="B8156">
        <v>-5.6467629532999997</v>
      </c>
    </row>
    <row r="8157" spans="1:2">
      <c r="A8157" s="1">
        <f>-12.1587941141</f>
        <v>-12.158794114100001</v>
      </c>
      <c r="B8157">
        <v>-4.4131621401999999</v>
      </c>
    </row>
    <row r="8158" spans="1:2">
      <c r="A8158" s="1">
        <f>-10.0974728699</f>
        <v>-10.097472869900001</v>
      </c>
      <c r="B8158">
        <v>-4.3071506292999997</v>
      </c>
    </row>
    <row r="8159" spans="1:2">
      <c r="A8159" s="1">
        <v>3.1269732114000002</v>
      </c>
      <c r="B8159">
        <v>-9.1850022093000003</v>
      </c>
    </row>
    <row r="8160" spans="1:2">
      <c r="A8160" s="1">
        <v>2.8379333881000002</v>
      </c>
      <c r="B8160">
        <v>-9.1717504939999994</v>
      </c>
    </row>
    <row r="8161" spans="1:2">
      <c r="A8161" s="1">
        <v>1.5302072479</v>
      </c>
      <c r="B8161">
        <v>-7.7000965986000001</v>
      </c>
    </row>
    <row r="8162" spans="1:2">
      <c r="A8162" s="1">
        <f>-10.0013775917</f>
        <v>-10.001377591700001</v>
      </c>
      <c r="B8162">
        <v>-5.2552026777999998</v>
      </c>
    </row>
    <row r="8163" spans="1:2">
      <c r="A8163" s="1">
        <v>2.5883426302000001</v>
      </c>
      <c r="B8163">
        <v>4.9977747027000001</v>
      </c>
    </row>
    <row r="8164" spans="1:2">
      <c r="A8164" s="1">
        <f>-11.6875274004</f>
        <v>-11.6875274004</v>
      </c>
      <c r="B8164">
        <v>-5.0051948698000004</v>
      </c>
    </row>
    <row r="8165" spans="1:2">
      <c r="A8165" s="1">
        <v>2.3551288448999999</v>
      </c>
      <c r="B8165">
        <v>4.7997472959999996</v>
      </c>
    </row>
    <row r="8166" spans="1:2">
      <c r="A8166" s="1">
        <v>0.71335200190000003</v>
      </c>
      <c r="B8166">
        <v>-8.3734444002000004</v>
      </c>
    </row>
    <row r="8167" spans="1:2">
      <c r="A8167" s="1">
        <v>3.2321232676</v>
      </c>
      <c r="B8167">
        <v>3.6297440164000001</v>
      </c>
    </row>
    <row r="8168" spans="1:2">
      <c r="A8168" s="1">
        <v>1.8902652136</v>
      </c>
      <c r="B8168">
        <v>-9.4966223782999997</v>
      </c>
    </row>
    <row r="8169" spans="1:2">
      <c r="A8169" s="1">
        <v>1.4413695425999999</v>
      </c>
      <c r="B8169">
        <v>-9.7397608632000008</v>
      </c>
    </row>
    <row r="8170" spans="1:2">
      <c r="A8170" s="1">
        <v>0.58952783529999997</v>
      </c>
      <c r="B8170">
        <v>-9.9112670831000003</v>
      </c>
    </row>
    <row r="8171" spans="1:2">
      <c r="A8171" s="1">
        <v>3.6816453229000001</v>
      </c>
      <c r="B8171">
        <v>3.9843479410999998</v>
      </c>
    </row>
    <row r="8172" spans="1:2">
      <c r="A8172" s="1">
        <v>2.3080138831000001</v>
      </c>
      <c r="B8172">
        <v>3.6240168230999998</v>
      </c>
    </row>
    <row r="8173" spans="1:2">
      <c r="A8173" s="1">
        <v>4.2617061035999999</v>
      </c>
      <c r="B8173">
        <v>3.0490556368999999</v>
      </c>
    </row>
    <row r="8174" spans="1:2">
      <c r="A8174" s="1">
        <v>4.0015289038999997</v>
      </c>
      <c r="B8174">
        <v>2.5936078417999999</v>
      </c>
    </row>
    <row r="8175" spans="1:2">
      <c r="A8175" s="1">
        <v>3.4479429541000002</v>
      </c>
      <c r="B8175">
        <v>4.6724894234000001</v>
      </c>
    </row>
    <row r="8176" spans="1:2">
      <c r="A8176" s="1">
        <f>-11.9455950203</f>
        <v>-11.945595020300001</v>
      </c>
      <c r="B8176">
        <v>-3.7497408489000001</v>
      </c>
    </row>
    <row r="8177" spans="1:2">
      <c r="A8177" s="1">
        <f>-10.620696671</f>
        <v>-10.620696670999999</v>
      </c>
      <c r="B8177">
        <v>-4.5698312928</v>
      </c>
    </row>
    <row r="8178" spans="1:2">
      <c r="A8178" s="1">
        <f>-11.1381465943</f>
        <v>-11.1381465943</v>
      </c>
      <c r="B8178">
        <v>-3.6664248921000002</v>
      </c>
    </row>
    <row r="8179" spans="1:2">
      <c r="A8179" s="1">
        <f>-12.6167403662</f>
        <v>-12.6167403662</v>
      </c>
      <c r="B8179">
        <v>-5.1782237656000003</v>
      </c>
    </row>
    <row r="8180" spans="1:2">
      <c r="A8180" s="1">
        <f>-9.5022095047</f>
        <v>-9.5022095046999997</v>
      </c>
      <c r="B8180">
        <v>-5.2131224127999998</v>
      </c>
    </row>
    <row r="8181" spans="1:2">
      <c r="A8181" s="1">
        <v>2.0454153035</v>
      </c>
      <c r="B8181">
        <v>-9.2627049861999993</v>
      </c>
    </row>
    <row r="8182" spans="1:2">
      <c r="A8182" s="1">
        <f>-10.2748318591</f>
        <v>-10.274831859100001</v>
      </c>
      <c r="B8182">
        <v>-4.7163419957999997</v>
      </c>
    </row>
    <row r="8183" spans="1:2">
      <c r="A8183" s="1">
        <f>-11.6917018507</f>
        <v>-11.691701850699999</v>
      </c>
      <c r="B8183">
        <v>-5.2886494740999996</v>
      </c>
    </row>
    <row r="8184" spans="1:2">
      <c r="A8184" s="1">
        <v>3.173483965</v>
      </c>
      <c r="B8184">
        <v>3.7353671695999999</v>
      </c>
    </row>
    <row r="8185" spans="1:2">
      <c r="A8185" s="1">
        <v>3.984253281</v>
      </c>
      <c r="B8185">
        <v>2.6992402959000001</v>
      </c>
    </row>
    <row r="8186" spans="1:2">
      <c r="A8186" s="1">
        <v>2.7030403492000001</v>
      </c>
      <c r="B8186">
        <v>-7.8113214582000001</v>
      </c>
    </row>
    <row r="8187" spans="1:2">
      <c r="A8187" s="1">
        <f>-9.221015727</f>
        <v>-9.2210157269999993</v>
      </c>
      <c r="B8187">
        <v>-5.4082821143000004</v>
      </c>
    </row>
    <row r="8188" spans="1:2">
      <c r="A8188" s="1">
        <f>-10.3098371563</f>
        <v>-10.3098371563</v>
      </c>
      <c r="B8188">
        <v>-6.7504859047999997</v>
      </c>
    </row>
    <row r="8189" spans="1:2">
      <c r="A8189" s="1">
        <v>1.6426206186000001</v>
      </c>
      <c r="B8189">
        <v>-10.408880032500001</v>
      </c>
    </row>
    <row r="8190" spans="1:2">
      <c r="A8190" s="1">
        <v>2.3751026756</v>
      </c>
      <c r="B8190">
        <v>-8.9997679505000008</v>
      </c>
    </row>
    <row r="8191" spans="1:2">
      <c r="A8191" s="1">
        <f>-10.9423515606</f>
        <v>-10.942351560600001</v>
      </c>
      <c r="B8191">
        <v>-5.4602457693000002</v>
      </c>
    </row>
    <row r="8192" spans="1:2">
      <c r="A8192" s="1">
        <v>1.3757373813</v>
      </c>
      <c r="B8192">
        <v>-11.6303581162</v>
      </c>
    </row>
    <row r="8193" spans="1:2">
      <c r="A8193" s="1">
        <f>-0.6119768204</f>
        <v>-0.61197682040000001</v>
      </c>
      <c r="B8193">
        <v>-9.3676765736000007</v>
      </c>
    </row>
    <row r="8194" spans="1:2">
      <c r="A8194" s="1">
        <f>-9.3497934362</f>
        <v>-9.3497934362000006</v>
      </c>
      <c r="B8194">
        <v>-6.8296029495999999</v>
      </c>
    </row>
    <row r="8195" spans="1:2">
      <c r="A8195" s="1">
        <f>-7.9539647237</f>
        <v>-7.9539647237000004</v>
      </c>
      <c r="B8195">
        <v>-5.9822262194000002</v>
      </c>
    </row>
    <row r="8196" spans="1:2">
      <c r="A8196" s="1">
        <f>-10.446936053</f>
        <v>-10.446936053</v>
      </c>
      <c r="B8196">
        <v>-5.5915410224000004</v>
      </c>
    </row>
    <row r="8197" spans="1:2">
      <c r="A8197" s="1">
        <v>0.54821227289999996</v>
      </c>
      <c r="B8197">
        <v>-10.3171665093</v>
      </c>
    </row>
    <row r="8198" spans="1:2">
      <c r="A8198" s="1">
        <v>1.4583804723</v>
      </c>
      <c r="B8198">
        <v>-9.1907998754999998</v>
      </c>
    </row>
    <row r="8199" spans="1:2">
      <c r="A8199" s="1">
        <f>-9.9296348614</f>
        <v>-9.9296348614000003</v>
      </c>
      <c r="B8199">
        <v>-4.8356086456999998</v>
      </c>
    </row>
    <row r="8200" spans="1:2">
      <c r="A8200" s="1">
        <v>1.5470202733</v>
      </c>
      <c r="B8200">
        <v>3.3150721428000001</v>
      </c>
    </row>
    <row r="8201" spans="1:2">
      <c r="A8201" s="1">
        <v>1.0862892182999999</v>
      </c>
      <c r="B8201">
        <v>2.6816037266000001</v>
      </c>
    </row>
    <row r="8202" spans="1:2">
      <c r="A8202" s="1">
        <v>4.1997503543999999</v>
      </c>
      <c r="B8202">
        <v>4.4962400544000003</v>
      </c>
    </row>
    <row r="8203" spans="1:2">
      <c r="A8203" s="1">
        <f>-9.5172355477</f>
        <v>-9.5172355477000004</v>
      </c>
      <c r="B8203">
        <v>-4.8360304395</v>
      </c>
    </row>
    <row r="8204" spans="1:2">
      <c r="A8204" s="1">
        <v>2.7588716052</v>
      </c>
      <c r="B8204">
        <v>4.3899162628999999</v>
      </c>
    </row>
    <row r="8205" spans="1:2">
      <c r="A8205" s="1">
        <f>-11.5098769535</f>
        <v>-11.509876953499999</v>
      </c>
      <c r="B8205">
        <v>-4.2841548997999999</v>
      </c>
    </row>
    <row r="8206" spans="1:2">
      <c r="A8206" s="1">
        <v>3.0924583846</v>
      </c>
      <c r="B8206">
        <v>-9.8139245496999994</v>
      </c>
    </row>
    <row r="8207" spans="1:2">
      <c r="A8207" s="1">
        <v>1.0005248077</v>
      </c>
      <c r="B8207">
        <v>2.2576118970999999</v>
      </c>
    </row>
    <row r="8208" spans="1:2">
      <c r="A8208" s="1">
        <v>3.8710404447000002</v>
      </c>
      <c r="B8208">
        <v>-7.7219761078999998</v>
      </c>
    </row>
    <row r="8209" spans="1:2">
      <c r="A8209" s="1">
        <f>-10.095448856</f>
        <v>-10.095448856000001</v>
      </c>
      <c r="B8209">
        <v>-4.7340961032999997</v>
      </c>
    </row>
    <row r="8210" spans="1:2">
      <c r="A8210" s="1">
        <f>-9.3385693728</f>
        <v>-9.3385693728000003</v>
      </c>
      <c r="B8210">
        <v>-3.3887932321999998</v>
      </c>
    </row>
    <row r="8211" spans="1:2">
      <c r="A8211" s="1">
        <v>3.1109604862000002</v>
      </c>
      <c r="B8211">
        <v>4.2808880752</v>
      </c>
    </row>
    <row r="8212" spans="1:2">
      <c r="A8212" s="1">
        <v>0.5076596042</v>
      </c>
      <c r="B8212">
        <v>-10.496134490599999</v>
      </c>
    </row>
    <row r="8213" spans="1:2">
      <c r="A8213" s="1">
        <v>4.0832377532999997</v>
      </c>
      <c r="B8213">
        <v>4.2585187725999996</v>
      </c>
    </row>
    <row r="8214" spans="1:2">
      <c r="A8214" s="1">
        <f>-9.3540775033</f>
        <v>-9.3540775032999992</v>
      </c>
      <c r="B8214">
        <v>-6.5778196851999997</v>
      </c>
    </row>
    <row r="8215" spans="1:2">
      <c r="A8215" s="1">
        <f>-10.9565414097</f>
        <v>-10.9565414097</v>
      </c>
      <c r="B8215">
        <v>-4.8962710223999997</v>
      </c>
    </row>
    <row r="8216" spans="1:2">
      <c r="A8216" s="1">
        <v>2.1079291504</v>
      </c>
      <c r="B8216">
        <v>-10.5175910505</v>
      </c>
    </row>
    <row r="8217" spans="1:2">
      <c r="A8217" s="1">
        <v>2.7897669920000001</v>
      </c>
      <c r="B8217">
        <v>4.2260256793000002</v>
      </c>
    </row>
    <row r="8218" spans="1:2">
      <c r="A8218" s="1">
        <v>2.8608581887</v>
      </c>
      <c r="B8218">
        <v>-10.454454395899999</v>
      </c>
    </row>
    <row r="8219" spans="1:2">
      <c r="A8219" s="1">
        <v>4.2948913076000004</v>
      </c>
      <c r="B8219">
        <v>5.3295788514</v>
      </c>
    </row>
    <row r="8220" spans="1:2">
      <c r="A8220" s="1">
        <v>3.1208089769999998</v>
      </c>
      <c r="B8220">
        <v>2.6313250291000001</v>
      </c>
    </row>
    <row r="8221" spans="1:2">
      <c r="A8221" s="1">
        <v>3.3061636374000001</v>
      </c>
      <c r="B8221">
        <v>3.8868237502</v>
      </c>
    </row>
    <row r="8222" spans="1:2">
      <c r="A8222" s="1">
        <v>2.7601349486000002</v>
      </c>
      <c r="B8222">
        <v>-8.9968035512999993</v>
      </c>
    </row>
    <row r="8223" spans="1:2">
      <c r="A8223" s="1">
        <v>1.9657349922</v>
      </c>
      <c r="B8223">
        <v>-8.5971497187000008</v>
      </c>
    </row>
    <row r="8224" spans="1:2">
      <c r="A8224" s="1">
        <v>2.9802220101999999</v>
      </c>
      <c r="B8224">
        <v>-9.9035435051</v>
      </c>
    </row>
    <row r="8225" spans="1:2">
      <c r="A8225" s="1">
        <v>3.3765430510000001</v>
      </c>
      <c r="B8225">
        <v>4.8098476931</v>
      </c>
    </row>
    <row r="8226" spans="1:2">
      <c r="A8226" s="1">
        <f>-9.6611485458</f>
        <v>-9.6611485457999997</v>
      </c>
      <c r="B8226">
        <v>-5.1052042383999998</v>
      </c>
    </row>
    <row r="8227" spans="1:2">
      <c r="A8227" s="1">
        <v>1.8458574828000001</v>
      </c>
      <c r="B8227">
        <v>-10.6284542574</v>
      </c>
    </row>
    <row r="8228" spans="1:2">
      <c r="A8228" s="1">
        <v>4.4086132566999998</v>
      </c>
      <c r="B8228">
        <v>2.3931737904000001</v>
      </c>
    </row>
    <row r="8229" spans="1:2">
      <c r="A8229" s="1">
        <f>-9.4890370161</f>
        <v>-9.4890370160999993</v>
      </c>
      <c r="B8229">
        <v>-5.0683732300999997</v>
      </c>
    </row>
    <row r="8230" spans="1:2">
      <c r="A8230" s="1">
        <v>2.6203144162999998</v>
      </c>
      <c r="B8230">
        <v>3.001755427</v>
      </c>
    </row>
    <row r="8231" spans="1:2">
      <c r="A8231" s="1">
        <f>-10.3958953252</f>
        <v>-10.3958953252</v>
      </c>
      <c r="B8231">
        <v>-5.7300286840999997</v>
      </c>
    </row>
    <row r="8232" spans="1:2">
      <c r="A8232" s="1">
        <v>2.3113833555999999</v>
      </c>
      <c r="B8232">
        <v>1.1415439085000001</v>
      </c>
    </row>
    <row r="8233" spans="1:2">
      <c r="A8233" s="1">
        <v>3.5539259564000001</v>
      </c>
      <c r="B8233">
        <v>2.9972292694</v>
      </c>
    </row>
    <row r="8234" spans="1:2">
      <c r="A8234" s="1">
        <v>2.1135965988000001</v>
      </c>
      <c r="B8234">
        <v>-11.288330546399999</v>
      </c>
    </row>
    <row r="8235" spans="1:2">
      <c r="A8235" s="1">
        <v>2.038034879</v>
      </c>
      <c r="B8235">
        <v>-8.4097201537000004</v>
      </c>
    </row>
    <row r="8236" spans="1:2">
      <c r="A8236" s="1">
        <v>2.7605878507999999</v>
      </c>
      <c r="B8236">
        <v>3.6699208982</v>
      </c>
    </row>
    <row r="8237" spans="1:2">
      <c r="A8237" s="1">
        <v>3.6282402844999999</v>
      </c>
      <c r="B8237">
        <v>-9.9216897205999999</v>
      </c>
    </row>
    <row r="8238" spans="1:2">
      <c r="A8238" s="1">
        <f>-10.2841437916</f>
        <v>-10.2841437916</v>
      </c>
      <c r="B8238">
        <v>-3.5853668033999999</v>
      </c>
    </row>
    <row r="8239" spans="1:2">
      <c r="A8239" s="1">
        <v>1.9661344576999999</v>
      </c>
      <c r="B8239">
        <v>2.7504366156</v>
      </c>
    </row>
    <row r="8240" spans="1:2">
      <c r="A8240" s="1">
        <v>1.4508970602</v>
      </c>
      <c r="B8240">
        <v>-8.9098108445000008</v>
      </c>
    </row>
    <row r="8241" spans="1:2">
      <c r="A8241" s="1">
        <v>4.9151609451000002</v>
      </c>
      <c r="B8241">
        <v>3.2210628015</v>
      </c>
    </row>
    <row r="8242" spans="1:2">
      <c r="A8242" s="1">
        <v>3.5368621705000001</v>
      </c>
      <c r="B8242">
        <v>-9.9030928934000002</v>
      </c>
    </row>
    <row r="8243" spans="1:2">
      <c r="A8243" s="1">
        <f>-10.7211097977</f>
        <v>-10.7211097977</v>
      </c>
      <c r="B8243">
        <v>-6.2772895865000002</v>
      </c>
    </row>
    <row r="8244" spans="1:2">
      <c r="A8244" s="1">
        <v>2.3648941755999999</v>
      </c>
      <c r="B8244">
        <v>-9.4507229638000005</v>
      </c>
    </row>
    <row r="8245" spans="1:2">
      <c r="A8245" s="1">
        <v>2.5911072359</v>
      </c>
      <c r="B8245">
        <v>-8.6846289695000003</v>
      </c>
    </row>
    <row r="8246" spans="1:2">
      <c r="A8246" s="1">
        <f>-10.1763025553</f>
        <v>-10.176302555299999</v>
      </c>
      <c r="B8246">
        <v>-5.9291088814000004</v>
      </c>
    </row>
    <row r="8247" spans="1:2">
      <c r="A8247" s="1">
        <v>1.1769810107000001</v>
      </c>
      <c r="B8247">
        <v>-8.5247066809999996</v>
      </c>
    </row>
    <row r="8248" spans="1:2">
      <c r="A8248" s="1">
        <f>-10.3829089099</f>
        <v>-10.382908909899999</v>
      </c>
      <c r="B8248">
        <v>-4.1918505873000003</v>
      </c>
    </row>
    <row r="8249" spans="1:2">
      <c r="A8249" s="1">
        <v>2.8676174676000001</v>
      </c>
      <c r="B8249">
        <v>2.4275577004</v>
      </c>
    </row>
    <row r="8250" spans="1:2">
      <c r="A8250" s="1">
        <v>2.3555429780999999</v>
      </c>
      <c r="B8250">
        <v>-10.5351215537</v>
      </c>
    </row>
    <row r="8251" spans="1:2">
      <c r="A8251" s="1">
        <v>3.2594217562000001</v>
      </c>
      <c r="B8251">
        <v>3.4717471882000002</v>
      </c>
    </row>
    <row r="8252" spans="1:2">
      <c r="A8252" s="1">
        <v>1.8537863938000001</v>
      </c>
      <c r="B8252">
        <v>-8.0745111037000008</v>
      </c>
    </row>
    <row r="8253" spans="1:2">
      <c r="A8253" s="1">
        <f>-10.1645420416</f>
        <v>-10.164542041600001</v>
      </c>
      <c r="B8253">
        <v>-3.9682347996999998</v>
      </c>
    </row>
    <row r="8254" spans="1:2">
      <c r="A8254" s="1">
        <f>-10.1513553653</f>
        <v>-10.151355365300001</v>
      </c>
      <c r="B8254">
        <v>-4.2891188526999997</v>
      </c>
    </row>
    <row r="8255" spans="1:2">
      <c r="A8255" s="1">
        <f>-12.5487115447</f>
        <v>-12.5487115447</v>
      </c>
      <c r="B8255">
        <v>-3.4405216206999998</v>
      </c>
    </row>
    <row r="8256" spans="1:2">
      <c r="A8256" s="1">
        <v>3.0164904915999999</v>
      </c>
      <c r="B8256">
        <v>3.8186762136999999</v>
      </c>
    </row>
    <row r="8257" spans="1:2">
      <c r="A8257" s="1">
        <v>3.9588077629999998</v>
      </c>
      <c r="B8257">
        <v>-9.1930127925999994</v>
      </c>
    </row>
    <row r="8258" spans="1:2">
      <c r="A8258" s="1">
        <v>3.2262180493999999</v>
      </c>
      <c r="B8258">
        <v>2.8713199323</v>
      </c>
    </row>
    <row r="8259" spans="1:2">
      <c r="A8259" s="1">
        <v>3.0669412977000001</v>
      </c>
      <c r="B8259">
        <v>-9.9879021118000004</v>
      </c>
    </row>
    <row r="8260" spans="1:2">
      <c r="A8260" s="1">
        <v>4.4929397113</v>
      </c>
      <c r="B8260">
        <v>4.6766782109999996</v>
      </c>
    </row>
    <row r="8261" spans="1:2">
      <c r="A8261" s="1">
        <v>2.8133421864999999</v>
      </c>
      <c r="B8261">
        <v>3.9069408796</v>
      </c>
    </row>
    <row r="8262" spans="1:2">
      <c r="A8262" s="1">
        <f>-10.3026307377</f>
        <v>-10.302630737699999</v>
      </c>
      <c r="B8262">
        <v>-4.2707927764000004</v>
      </c>
    </row>
    <row r="8263" spans="1:2">
      <c r="A8263" s="1">
        <f>-10.8634457512</f>
        <v>-10.8634457512</v>
      </c>
      <c r="B8263">
        <v>-4.6746080717999998</v>
      </c>
    </row>
    <row r="8264" spans="1:2">
      <c r="A8264" s="1">
        <v>3.6095260356000001</v>
      </c>
      <c r="B8264">
        <v>3.3656762582000002</v>
      </c>
    </row>
    <row r="8265" spans="1:2">
      <c r="A8265" s="1">
        <v>2.3816874043</v>
      </c>
      <c r="B8265">
        <v>-8.3671669913999995</v>
      </c>
    </row>
    <row r="8266" spans="1:2">
      <c r="A8266" s="1">
        <v>4.7048036491999996</v>
      </c>
      <c r="B8266">
        <v>1.6739744378999999</v>
      </c>
    </row>
    <row r="8267" spans="1:2">
      <c r="A8267" s="1">
        <v>4.8627568767999998</v>
      </c>
      <c r="B8267">
        <v>3.1417422939000001</v>
      </c>
    </row>
    <row r="8268" spans="1:2">
      <c r="A8268" s="1">
        <f>-9.6518840747</f>
        <v>-9.6518840746999999</v>
      </c>
      <c r="B8268">
        <v>-5.0396348782000002</v>
      </c>
    </row>
    <row r="8269" spans="1:2">
      <c r="A8269" s="1">
        <v>3.6970350907</v>
      </c>
      <c r="B8269">
        <v>3.5567900692999999</v>
      </c>
    </row>
    <row r="8270" spans="1:2">
      <c r="A8270" s="1">
        <v>2.3838536289999999</v>
      </c>
      <c r="B8270">
        <v>-9.4620363483999999</v>
      </c>
    </row>
    <row r="8271" spans="1:2">
      <c r="A8271" s="1">
        <v>2.9121919627000001</v>
      </c>
      <c r="B8271">
        <v>-9.5826123844000008</v>
      </c>
    </row>
    <row r="8272" spans="1:2">
      <c r="A8272" s="1">
        <v>3.1603072820999998</v>
      </c>
      <c r="B8272">
        <v>-11.1641561492</v>
      </c>
    </row>
    <row r="8273" spans="1:2">
      <c r="A8273" s="1">
        <v>4.4901872584999998</v>
      </c>
      <c r="B8273">
        <v>1.7670517962000001</v>
      </c>
    </row>
    <row r="8274" spans="1:2">
      <c r="A8274" s="1">
        <v>3.0718097691000001</v>
      </c>
      <c r="B8274">
        <v>1.9810840769</v>
      </c>
    </row>
    <row r="8275" spans="1:2">
      <c r="A8275" s="1">
        <v>3.2349173034000001</v>
      </c>
      <c r="B8275">
        <v>4.8470320337999997</v>
      </c>
    </row>
    <row r="8276" spans="1:2">
      <c r="A8276" s="1">
        <v>3.2874402709999999</v>
      </c>
      <c r="B8276">
        <v>3.5025822080000002</v>
      </c>
    </row>
    <row r="8277" spans="1:2">
      <c r="A8277" s="1">
        <v>4.2209166795000002</v>
      </c>
      <c r="B8277">
        <v>3.4287838594000002</v>
      </c>
    </row>
    <row r="8278" spans="1:2">
      <c r="A8278" s="1">
        <f>-11.1744518839</f>
        <v>-11.1744518839</v>
      </c>
      <c r="B8278">
        <v>-5.0150586416999996</v>
      </c>
    </row>
    <row r="8279" spans="1:2">
      <c r="A8279" s="1">
        <f>-9.1820658697</f>
        <v>-9.1820658697000006</v>
      </c>
      <c r="B8279">
        <v>-5.9925584645000001</v>
      </c>
    </row>
    <row r="8280" spans="1:2">
      <c r="A8280" s="1">
        <v>3.2024155811999999</v>
      </c>
      <c r="B8280">
        <v>-8.8528248814000001</v>
      </c>
    </row>
    <row r="8281" spans="1:2">
      <c r="A8281" s="1">
        <f>-9.9854544995</f>
        <v>-9.9854544994999994</v>
      </c>
      <c r="B8281">
        <v>-5.1493750773000002</v>
      </c>
    </row>
    <row r="8282" spans="1:2">
      <c r="A8282" s="1">
        <v>2.8274854458999998</v>
      </c>
      <c r="B8282">
        <v>2.0212952888000002</v>
      </c>
    </row>
    <row r="8283" spans="1:2">
      <c r="A8283" s="1">
        <f>-10.8477806063</f>
        <v>-10.847780606300001</v>
      </c>
      <c r="B8283">
        <v>-3.8469885780999999</v>
      </c>
    </row>
    <row r="8284" spans="1:2">
      <c r="A8284" s="1">
        <v>3.4992028777000002</v>
      </c>
      <c r="B8284">
        <v>-9.7163075113000001</v>
      </c>
    </row>
    <row r="8285" spans="1:2">
      <c r="A8285" s="1">
        <v>2.1327984766000001</v>
      </c>
      <c r="B8285">
        <v>4.1471544697000002</v>
      </c>
    </row>
    <row r="8286" spans="1:2">
      <c r="A8286" s="1">
        <f>-11.2760429536</f>
        <v>-11.276042953599999</v>
      </c>
      <c r="B8286">
        <v>-6.2651175806000001</v>
      </c>
    </row>
    <row r="8287" spans="1:2">
      <c r="A8287" s="1">
        <v>5.4358932116999998</v>
      </c>
      <c r="B8287">
        <v>3.4099397826</v>
      </c>
    </row>
    <row r="8288" spans="1:2">
      <c r="A8288" s="1">
        <v>1.8354615078000001</v>
      </c>
      <c r="B8288">
        <v>3.0189483477999999</v>
      </c>
    </row>
    <row r="8289" spans="1:2">
      <c r="A8289" s="1">
        <v>1.6265489963999999</v>
      </c>
      <c r="B8289">
        <v>-9.2780723380999994</v>
      </c>
    </row>
    <row r="8290" spans="1:2">
      <c r="A8290" s="1">
        <v>1.7768387252</v>
      </c>
      <c r="B8290">
        <v>2.821540927</v>
      </c>
    </row>
    <row r="8291" spans="1:2">
      <c r="A8291" s="1">
        <f>-11.2992343842</f>
        <v>-11.2992343842</v>
      </c>
      <c r="B8291">
        <v>-6.3849499066000002</v>
      </c>
    </row>
    <row r="8292" spans="1:2">
      <c r="A8292" s="1">
        <v>3.5663546015000001</v>
      </c>
      <c r="B8292">
        <v>3.0961366385</v>
      </c>
    </row>
    <row r="8293" spans="1:2">
      <c r="A8293" s="1">
        <f>-10.0058490072</f>
        <v>-10.0058490072</v>
      </c>
      <c r="B8293">
        <v>-3.9205693472999998</v>
      </c>
    </row>
    <row r="8294" spans="1:2">
      <c r="A8294" s="1">
        <v>3.4422780093999998</v>
      </c>
      <c r="B8294">
        <v>-9.6171319259000008</v>
      </c>
    </row>
    <row r="8295" spans="1:2">
      <c r="A8295" s="1">
        <v>3.2617232449000002</v>
      </c>
      <c r="B8295">
        <v>4.6485975337000003</v>
      </c>
    </row>
    <row r="8296" spans="1:2">
      <c r="A8296" s="1">
        <v>3.1682518735</v>
      </c>
      <c r="B8296">
        <v>2.2526967851999999</v>
      </c>
    </row>
    <row r="8297" spans="1:2">
      <c r="A8297" s="1">
        <v>3.9829731639000001</v>
      </c>
      <c r="B8297">
        <v>4.0065289464999996</v>
      </c>
    </row>
    <row r="8298" spans="1:2">
      <c r="A8298" s="1">
        <v>4.2649647566000004</v>
      </c>
      <c r="B8298">
        <v>4.1529010720999997</v>
      </c>
    </row>
    <row r="8299" spans="1:2">
      <c r="A8299" s="1">
        <v>2.2181951149999999</v>
      </c>
      <c r="B8299">
        <v>-10.057567820599999</v>
      </c>
    </row>
    <row r="8300" spans="1:2">
      <c r="A8300" s="1">
        <f>-9.6682697306</f>
        <v>-9.6682697306000005</v>
      </c>
      <c r="B8300">
        <v>-5.0566958364000003</v>
      </c>
    </row>
    <row r="8301" spans="1:2">
      <c r="A8301" s="1">
        <v>1.9373263548999999</v>
      </c>
      <c r="B8301">
        <v>2.9205795586000001</v>
      </c>
    </row>
    <row r="8302" spans="1:2">
      <c r="A8302" s="1">
        <f>-10.8559204822</f>
        <v>-10.8559204822</v>
      </c>
      <c r="B8302">
        <v>-6.0146021951000002</v>
      </c>
    </row>
    <row r="8303" spans="1:2">
      <c r="A8303" s="1">
        <f>-11.1836218158</f>
        <v>-11.1836218158</v>
      </c>
      <c r="B8303">
        <v>-5.4342516715000002</v>
      </c>
    </row>
    <row r="8304" spans="1:2">
      <c r="A8304" s="1">
        <v>4.0790552472000003</v>
      </c>
      <c r="B8304">
        <v>2.8478665320999998</v>
      </c>
    </row>
    <row r="8305" spans="1:2">
      <c r="A8305" s="1">
        <v>3.7917843032</v>
      </c>
      <c r="B8305">
        <v>-8.8502341727000005</v>
      </c>
    </row>
    <row r="8306" spans="1:2">
      <c r="A8306" s="1">
        <v>2.463746183</v>
      </c>
      <c r="B8306">
        <v>-10.1058656451</v>
      </c>
    </row>
    <row r="8307" spans="1:2">
      <c r="A8307" s="1">
        <v>1.4967839396</v>
      </c>
      <c r="B8307">
        <v>-9.2597194912000003</v>
      </c>
    </row>
    <row r="8308" spans="1:2">
      <c r="A8308" s="1">
        <v>2.1671399355999998</v>
      </c>
      <c r="B8308">
        <v>2.8563633287000001</v>
      </c>
    </row>
    <row r="8309" spans="1:2">
      <c r="A8309" s="1">
        <v>2.8795549470999999</v>
      </c>
      <c r="B8309">
        <v>5.4195981524999999</v>
      </c>
    </row>
    <row r="8310" spans="1:2">
      <c r="A8310" s="1">
        <f>-10.3690793808</f>
        <v>-10.369079380800001</v>
      </c>
      <c r="B8310">
        <v>-2.6957219225000002</v>
      </c>
    </row>
    <row r="8311" spans="1:2">
      <c r="A8311" s="1">
        <f>-11.0463065391</f>
        <v>-11.0463065391</v>
      </c>
      <c r="B8311">
        <v>-3.5898661466999999</v>
      </c>
    </row>
    <row r="8312" spans="1:2">
      <c r="A8312" s="1">
        <f>-9.0734430018</f>
        <v>-9.0734430017999994</v>
      </c>
      <c r="B8312">
        <v>-5.6597489889999997</v>
      </c>
    </row>
    <row r="8313" spans="1:2">
      <c r="A8313" s="1">
        <f>-11.5622083624</f>
        <v>-11.5622083624</v>
      </c>
      <c r="B8313">
        <v>-3.8586873591000002</v>
      </c>
    </row>
    <row r="8314" spans="1:2">
      <c r="A8314" s="1">
        <v>3.1431385704000001</v>
      </c>
      <c r="B8314">
        <v>3.7963357558999999</v>
      </c>
    </row>
    <row r="8315" spans="1:2">
      <c r="A8315" s="1">
        <f>-9.4388692188</f>
        <v>-9.4388692188000007</v>
      </c>
      <c r="B8315">
        <v>-6.6307216108000002</v>
      </c>
    </row>
    <row r="8316" spans="1:2">
      <c r="A8316" s="1">
        <v>4.5831600272999999</v>
      </c>
      <c r="B8316">
        <v>1.7932545223</v>
      </c>
    </row>
    <row r="8317" spans="1:2">
      <c r="A8317" s="1">
        <v>2.4864878913999999</v>
      </c>
      <c r="B8317">
        <v>-9.1338217411000002</v>
      </c>
    </row>
    <row r="8318" spans="1:2">
      <c r="A8318" s="1">
        <f>-9.2189620818</f>
        <v>-9.2189620818000009</v>
      </c>
      <c r="B8318">
        <v>-4.4994229847999998</v>
      </c>
    </row>
    <row r="8319" spans="1:2">
      <c r="A8319" s="1">
        <f>-10.314179352</f>
        <v>-10.314179352</v>
      </c>
      <c r="B8319">
        <v>-4.1589330392999999</v>
      </c>
    </row>
    <row r="8320" spans="1:2">
      <c r="A8320" s="1">
        <v>2.3111174778999999</v>
      </c>
      <c r="B8320">
        <v>4.6661017109999996</v>
      </c>
    </row>
    <row r="8321" spans="1:2">
      <c r="A8321" s="1">
        <v>0.45096035109999999</v>
      </c>
      <c r="B8321">
        <v>-9.1819532162000002</v>
      </c>
    </row>
    <row r="8322" spans="1:2">
      <c r="A8322" s="1">
        <v>3.5088200616999998</v>
      </c>
      <c r="B8322">
        <v>3.7272623264</v>
      </c>
    </row>
    <row r="8323" spans="1:2">
      <c r="A8323" s="1">
        <f>-12.3557397027</f>
        <v>-12.355739702699999</v>
      </c>
      <c r="B8323">
        <v>-5.067094601</v>
      </c>
    </row>
    <row r="8324" spans="1:2">
      <c r="A8324" s="1">
        <v>2.8073076175999998</v>
      </c>
      <c r="B8324">
        <v>3.2673531960000002</v>
      </c>
    </row>
    <row r="8325" spans="1:2">
      <c r="A8325" s="1">
        <v>2.9579331269</v>
      </c>
      <c r="B8325">
        <v>-9.4523418997000004</v>
      </c>
    </row>
    <row r="8326" spans="1:2">
      <c r="A8326" s="1">
        <v>3.0731405574999999</v>
      </c>
      <c r="B8326">
        <v>2.9575657601000001</v>
      </c>
    </row>
    <row r="8327" spans="1:2">
      <c r="A8327" s="1">
        <v>5.0208719463999998</v>
      </c>
      <c r="B8327">
        <v>-8.7311443667000006</v>
      </c>
    </row>
    <row r="8328" spans="1:2">
      <c r="A8328" s="1">
        <f>-10.7827476998</f>
        <v>-10.7827476998</v>
      </c>
      <c r="B8328">
        <v>-4.4419718835999999</v>
      </c>
    </row>
    <row r="8329" spans="1:2">
      <c r="A8329" s="1">
        <f>-10.4958267147</f>
        <v>-10.4958267147</v>
      </c>
      <c r="B8329">
        <v>-3.0461156137000001</v>
      </c>
    </row>
    <row r="8330" spans="1:2">
      <c r="A8330" s="1">
        <v>2.6860939368999999</v>
      </c>
      <c r="B8330">
        <v>3.8502293452999998</v>
      </c>
    </row>
    <row r="8331" spans="1:2">
      <c r="A8331" s="1">
        <v>0.68297251420000005</v>
      </c>
      <c r="B8331">
        <v>-8.8800829296000003</v>
      </c>
    </row>
    <row r="8332" spans="1:2">
      <c r="A8332" s="1">
        <v>2.9972078024000002</v>
      </c>
      <c r="B8332">
        <v>-10.163700024400001</v>
      </c>
    </row>
    <row r="8333" spans="1:2">
      <c r="A8333" s="1">
        <v>1.0471370010000001</v>
      </c>
      <c r="B8333">
        <v>3.8780144514999999</v>
      </c>
    </row>
    <row r="8334" spans="1:2">
      <c r="A8334" s="1">
        <v>3.9517467541000002</v>
      </c>
      <c r="B8334">
        <v>2.0498614737</v>
      </c>
    </row>
    <row r="8335" spans="1:2">
      <c r="A8335" s="1">
        <v>3.0377214678</v>
      </c>
      <c r="B8335">
        <v>-8.8128228376000006</v>
      </c>
    </row>
    <row r="8336" spans="1:2">
      <c r="A8336" s="1">
        <f>-10.2797387195</f>
        <v>-10.279738719499999</v>
      </c>
      <c r="B8336">
        <v>-4.7546544582000001</v>
      </c>
    </row>
    <row r="8337" spans="1:2">
      <c r="A8337" s="1">
        <v>1.9040587486</v>
      </c>
      <c r="B8337">
        <v>-8.4230583917999997</v>
      </c>
    </row>
    <row r="8338" spans="1:2">
      <c r="A8338" s="1">
        <v>4.0054802110000001</v>
      </c>
      <c r="B8338">
        <v>-11.037804490099999</v>
      </c>
    </row>
    <row r="8339" spans="1:2">
      <c r="A8339" s="1">
        <v>3.5002536787</v>
      </c>
      <c r="B8339">
        <v>2.9052553596999999</v>
      </c>
    </row>
    <row r="8340" spans="1:2">
      <c r="A8340" s="1">
        <v>2.9777385763000002</v>
      </c>
      <c r="B8340">
        <v>3.7954089925000001</v>
      </c>
    </row>
    <row r="8341" spans="1:2">
      <c r="A8341" s="1">
        <f>-12.3240740103</f>
        <v>-12.3240740103</v>
      </c>
      <c r="B8341">
        <v>-6.7908906206999999</v>
      </c>
    </row>
    <row r="8342" spans="1:2">
      <c r="A8342" s="1">
        <v>2.8513387699999999</v>
      </c>
      <c r="B8342">
        <v>2.7725038864</v>
      </c>
    </row>
    <row r="8343" spans="1:2">
      <c r="A8343" s="1">
        <v>2.1849984859</v>
      </c>
      <c r="B8343">
        <v>3.3028616182000001</v>
      </c>
    </row>
    <row r="8344" spans="1:2">
      <c r="A8344" s="1">
        <v>2.9172819604</v>
      </c>
      <c r="B8344">
        <v>3.3835628780999998</v>
      </c>
    </row>
    <row r="8345" spans="1:2">
      <c r="A8345" s="1">
        <f>-10.4926024853</f>
        <v>-10.492602485300001</v>
      </c>
      <c r="B8345">
        <v>-6.9920312492000001</v>
      </c>
    </row>
    <row r="8346" spans="1:2">
      <c r="A8346" s="1">
        <v>2.8055541895</v>
      </c>
      <c r="B8346">
        <v>-10.0507477314</v>
      </c>
    </row>
    <row r="8347" spans="1:2">
      <c r="A8347" s="1">
        <v>2.6292266224</v>
      </c>
      <c r="B8347">
        <v>-8.2699166349999995</v>
      </c>
    </row>
    <row r="8348" spans="1:2">
      <c r="A8348" s="1">
        <f>-10.8096188265</f>
        <v>-10.809618826499999</v>
      </c>
      <c r="B8348">
        <v>-5.2018991618000001</v>
      </c>
    </row>
    <row r="8349" spans="1:2">
      <c r="A8349" s="1">
        <v>2.5680749330000001</v>
      </c>
      <c r="B8349">
        <v>3.3114657872</v>
      </c>
    </row>
    <row r="8350" spans="1:2">
      <c r="A8350" s="1">
        <v>1.9129316061999999</v>
      </c>
      <c r="B8350">
        <v>-10.5030277747</v>
      </c>
    </row>
    <row r="8351" spans="1:2">
      <c r="A8351" s="1">
        <v>2.0479886824000002</v>
      </c>
      <c r="B8351">
        <v>-9.0369046957000005</v>
      </c>
    </row>
    <row r="8352" spans="1:2">
      <c r="A8352" s="1">
        <v>3.0626303341000001</v>
      </c>
      <c r="B8352">
        <v>-9.2646227897000006</v>
      </c>
    </row>
    <row r="8353" spans="1:2">
      <c r="A8353" s="1">
        <v>1.0838892946000001</v>
      </c>
      <c r="B8353">
        <v>-8.3659825886999997</v>
      </c>
    </row>
    <row r="8354" spans="1:2">
      <c r="A8354" s="1">
        <v>4.3767882222000001</v>
      </c>
      <c r="B8354">
        <v>2.9771510353999999</v>
      </c>
    </row>
    <row r="8355" spans="1:2">
      <c r="A8355" s="1">
        <v>0.99187346350000005</v>
      </c>
      <c r="B8355">
        <v>4.1709958347000002</v>
      </c>
    </row>
    <row r="8356" spans="1:2">
      <c r="A8356" s="1">
        <f>-10.5865026965</f>
        <v>-10.5865026965</v>
      </c>
      <c r="B8356">
        <v>-5.7484722112000002</v>
      </c>
    </row>
    <row r="8357" spans="1:2">
      <c r="A8357" s="1">
        <v>3.8380406875999999</v>
      </c>
      <c r="B8357">
        <v>3.2575576867999998</v>
      </c>
    </row>
    <row r="8358" spans="1:2">
      <c r="A8358" s="1">
        <f>-11.6076047555</f>
        <v>-11.607604755500001</v>
      </c>
      <c r="B8358">
        <v>-5.8467957165</v>
      </c>
    </row>
    <row r="8359" spans="1:2">
      <c r="A8359" s="1">
        <f>-10.7110789094</f>
        <v>-10.711078909399999</v>
      </c>
      <c r="B8359">
        <v>-7.072951432</v>
      </c>
    </row>
    <row r="8360" spans="1:2">
      <c r="A8360" s="1">
        <v>3.1160072691999998</v>
      </c>
      <c r="B8360">
        <v>3.6860274853999999</v>
      </c>
    </row>
    <row r="8361" spans="1:2">
      <c r="A8361" s="1">
        <f>-9.80683922</f>
        <v>-9.8068392200000005</v>
      </c>
      <c r="B8361">
        <v>-4.8825936788000002</v>
      </c>
    </row>
    <row r="8362" spans="1:2">
      <c r="A8362" s="1">
        <v>4.551125131</v>
      </c>
      <c r="B8362">
        <v>4.2712127242999998</v>
      </c>
    </row>
    <row r="8363" spans="1:2">
      <c r="A8363" s="1">
        <f>-10.5743482305</f>
        <v>-10.5743482305</v>
      </c>
      <c r="B8363">
        <v>-4.5170409137999998</v>
      </c>
    </row>
    <row r="8364" spans="1:2">
      <c r="A8364" s="1">
        <v>3.4057046801999999</v>
      </c>
      <c r="B8364">
        <v>-8.4763066877999993</v>
      </c>
    </row>
    <row r="8365" spans="1:2">
      <c r="A8365" s="1">
        <f>-10.0934787399</f>
        <v>-10.0934787399</v>
      </c>
      <c r="B8365">
        <v>-3.5502198326999999</v>
      </c>
    </row>
    <row r="8366" spans="1:2">
      <c r="A8366" s="1">
        <v>4.6490679640000003</v>
      </c>
      <c r="B8366">
        <v>3.1782108458999998</v>
      </c>
    </row>
    <row r="8367" spans="1:2">
      <c r="A8367" s="1">
        <f>-9.3499368709</f>
        <v>-9.3499368709000006</v>
      </c>
      <c r="B8367">
        <v>-5.2140508996000001</v>
      </c>
    </row>
    <row r="8368" spans="1:2">
      <c r="A8368" s="1">
        <f>-12.0405916506</f>
        <v>-12.0405916506</v>
      </c>
      <c r="B8368">
        <v>-5.4550656325000002</v>
      </c>
    </row>
    <row r="8369" spans="1:2">
      <c r="A8369" s="1">
        <f>-10.0073081657</f>
        <v>-10.0073081657</v>
      </c>
      <c r="B8369">
        <v>-5.6330366532999996</v>
      </c>
    </row>
    <row r="8370" spans="1:2">
      <c r="A8370" s="1">
        <f>-10.5087078244</f>
        <v>-10.5087078244</v>
      </c>
      <c r="B8370">
        <v>-2.6818997015999999</v>
      </c>
    </row>
    <row r="8371" spans="1:2">
      <c r="A8371" s="1">
        <v>2.9081154890000001</v>
      </c>
      <c r="B8371">
        <v>2.3665948564999999</v>
      </c>
    </row>
    <row r="8372" spans="1:2">
      <c r="A8372" s="1">
        <v>1.9975798096999999</v>
      </c>
      <c r="B8372">
        <v>-7.3921006927999997</v>
      </c>
    </row>
    <row r="8373" spans="1:2">
      <c r="A8373" s="1">
        <f>-9.3948019756</f>
        <v>-9.3948019756000001</v>
      </c>
      <c r="B8373">
        <v>-3.9764841216</v>
      </c>
    </row>
    <row r="8374" spans="1:2">
      <c r="A8374" s="1">
        <v>2.7165505411000002</v>
      </c>
      <c r="B8374">
        <v>-8.8641521610999998</v>
      </c>
    </row>
    <row r="8375" spans="1:2">
      <c r="A8375" s="1">
        <v>1.0741512904999999</v>
      </c>
      <c r="B8375">
        <v>-8.7957888326999996</v>
      </c>
    </row>
    <row r="8376" spans="1:2">
      <c r="A8376" s="1">
        <f>-8.5120190616</f>
        <v>-8.5120190616000002</v>
      </c>
      <c r="B8376">
        <v>-4.8387983148</v>
      </c>
    </row>
    <row r="8377" spans="1:2">
      <c r="A8377" s="1">
        <v>3.5823696914999998</v>
      </c>
      <c r="B8377">
        <v>2.8157898812000002</v>
      </c>
    </row>
    <row r="8378" spans="1:2">
      <c r="A8378" s="1">
        <v>1.1272650313999999</v>
      </c>
      <c r="B8378">
        <v>-8.3601647724999992</v>
      </c>
    </row>
    <row r="8379" spans="1:2">
      <c r="A8379" s="1">
        <v>4.8530057775</v>
      </c>
      <c r="B8379">
        <v>4.6003896518999996</v>
      </c>
    </row>
    <row r="8380" spans="1:2">
      <c r="A8380" s="1">
        <f>-11.4880252495</f>
        <v>-11.4880252495</v>
      </c>
      <c r="B8380">
        <v>-6.0637406749</v>
      </c>
    </row>
    <row r="8381" spans="1:2">
      <c r="A8381" s="1">
        <v>0.45175887260000003</v>
      </c>
      <c r="B8381">
        <v>-8.9528204154999997</v>
      </c>
    </row>
    <row r="8382" spans="1:2">
      <c r="A8382" s="1">
        <v>1.8576903466000001</v>
      </c>
      <c r="B8382">
        <v>3.3980302670000002</v>
      </c>
    </row>
    <row r="8383" spans="1:2">
      <c r="A8383" s="1">
        <v>2.7399384899000001</v>
      </c>
      <c r="B8383">
        <v>3.7338280411999998</v>
      </c>
    </row>
    <row r="8384" spans="1:2">
      <c r="A8384" s="1">
        <v>5.3178654590000001</v>
      </c>
      <c r="B8384">
        <v>3.6744705640999999</v>
      </c>
    </row>
    <row r="8385" spans="1:2">
      <c r="A8385" s="1">
        <f>-10.4476799077</f>
        <v>-10.4476799077</v>
      </c>
      <c r="B8385">
        <v>-5.6583008037000004</v>
      </c>
    </row>
    <row r="8386" spans="1:2">
      <c r="A8386" s="1">
        <v>4.0370361450000001</v>
      </c>
      <c r="B8386">
        <v>-10.194356793200001</v>
      </c>
    </row>
    <row r="8387" spans="1:2">
      <c r="A8387" s="1">
        <f>-9.2311490538</f>
        <v>-9.2311490537999994</v>
      </c>
      <c r="B8387">
        <v>-5.0218249505000001</v>
      </c>
    </row>
    <row r="8388" spans="1:2">
      <c r="A8388" s="1">
        <v>1.6545473022999999</v>
      </c>
      <c r="B8388">
        <v>-7.8561557106000004</v>
      </c>
    </row>
    <row r="8389" spans="1:2">
      <c r="A8389" s="1">
        <f>-10.7815482344</f>
        <v>-10.781548234400001</v>
      </c>
      <c r="B8389">
        <v>-4.8063362220999997</v>
      </c>
    </row>
    <row r="8390" spans="1:2">
      <c r="A8390" s="1">
        <v>4.5633176827000002</v>
      </c>
      <c r="B8390">
        <v>4.5654753126000003</v>
      </c>
    </row>
    <row r="8391" spans="1:2">
      <c r="A8391" s="1">
        <v>4.0996755443000001</v>
      </c>
      <c r="B8391">
        <v>-10.3919486714</v>
      </c>
    </row>
    <row r="8392" spans="1:2">
      <c r="A8392" s="1">
        <f>-11.3798730061</f>
        <v>-11.3798730061</v>
      </c>
      <c r="B8392">
        <v>-5.0650745406000004</v>
      </c>
    </row>
    <row r="8393" spans="1:2">
      <c r="A8393" s="1">
        <v>3.8212170830000001</v>
      </c>
      <c r="B8393">
        <v>-8.7490830692999992</v>
      </c>
    </row>
    <row r="8394" spans="1:2">
      <c r="A8394" s="1">
        <v>5.2235354065999999</v>
      </c>
      <c r="B8394">
        <v>-9.2548752842000006</v>
      </c>
    </row>
    <row r="8395" spans="1:2">
      <c r="A8395" s="1">
        <v>2.5108806054000001</v>
      </c>
      <c r="B8395">
        <v>2.4416830645999998</v>
      </c>
    </row>
    <row r="8396" spans="1:2">
      <c r="A8396" s="1">
        <v>3.3941912444</v>
      </c>
      <c r="B8396">
        <v>2.7621970564999998</v>
      </c>
    </row>
    <row r="8397" spans="1:2">
      <c r="A8397" s="1">
        <f>-10.6777600643</f>
        <v>-10.677760064299999</v>
      </c>
      <c r="B8397">
        <v>-4.2233015270000003</v>
      </c>
    </row>
    <row r="8398" spans="1:2">
      <c r="A8398" s="1">
        <v>4.3266447792999996</v>
      </c>
      <c r="B8398">
        <v>1.8457482848</v>
      </c>
    </row>
    <row r="8399" spans="1:2">
      <c r="A8399" s="1">
        <v>2.9238259671</v>
      </c>
      <c r="B8399">
        <v>-9.3801853684999994</v>
      </c>
    </row>
    <row r="8400" spans="1:2">
      <c r="A8400" s="1">
        <v>1.7382610641</v>
      </c>
      <c r="B8400">
        <v>-10.0986041029</v>
      </c>
    </row>
    <row r="8401" spans="1:2">
      <c r="A8401" s="1">
        <f>-9.5364250669</f>
        <v>-9.5364250668999997</v>
      </c>
      <c r="B8401">
        <v>-4.0682545086999999</v>
      </c>
    </row>
    <row r="8402" spans="1:2">
      <c r="A8402" s="1">
        <v>1.2329900877</v>
      </c>
      <c r="B8402">
        <v>-10.0098854816</v>
      </c>
    </row>
    <row r="8403" spans="1:2">
      <c r="A8403" s="1">
        <v>3.7678954757000001</v>
      </c>
      <c r="B8403">
        <v>3.4298396118999999</v>
      </c>
    </row>
    <row r="8404" spans="1:2">
      <c r="A8404" s="1">
        <v>1.4685924797000001</v>
      </c>
      <c r="B8404">
        <v>3.5712632044000001</v>
      </c>
    </row>
    <row r="8405" spans="1:2">
      <c r="A8405" s="1">
        <v>2.4248653001</v>
      </c>
      <c r="B8405">
        <v>-9.4106372726000007</v>
      </c>
    </row>
    <row r="8406" spans="1:2">
      <c r="A8406" s="1">
        <v>4.7563348943000001</v>
      </c>
      <c r="B8406">
        <v>2.5477191647000001</v>
      </c>
    </row>
    <row r="8407" spans="1:2">
      <c r="A8407" s="1">
        <f>-10.047132619</f>
        <v>-10.047132618999999</v>
      </c>
      <c r="B8407">
        <v>-4.0718027358000004</v>
      </c>
    </row>
    <row r="8408" spans="1:2">
      <c r="A8408" s="1">
        <v>2.3108492692999998</v>
      </c>
      <c r="B8408">
        <v>-12.464121692599999</v>
      </c>
    </row>
    <row r="8409" spans="1:2">
      <c r="A8409" s="1">
        <v>1.7412616953</v>
      </c>
      <c r="B8409">
        <v>-9.5755333529000008</v>
      </c>
    </row>
    <row r="8410" spans="1:2">
      <c r="A8410" s="1">
        <f>-9.4858461742</f>
        <v>-9.4858461742000006</v>
      </c>
      <c r="B8410">
        <v>-4.6204059408000004</v>
      </c>
    </row>
    <row r="8411" spans="1:2">
      <c r="A8411" s="1">
        <f>-9.7109910538</f>
        <v>-9.7109910538000008</v>
      </c>
      <c r="B8411">
        <v>-2.6586670141000002</v>
      </c>
    </row>
    <row r="8412" spans="1:2">
      <c r="A8412" s="1">
        <f>-10.3088333155</f>
        <v>-10.308833315499999</v>
      </c>
      <c r="B8412">
        <v>-6.2728455624999997</v>
      </c>
    </row>
    <row r="8413" spans="1:2">
      <c r="A8413" s="1">
        <v>2.5169940941000002</v>
      </c>
      <c r="B8413">
        <v>2.3514909780000002</v>
      </c>
    </row>
    <row r="8414" spans="1:2">
      <c r="A8414" s="1">
        <v>1.7108281427000001</v>
      </c>
      <c r="B8414">
        <v>-9.9305200599999992</v>
      </c>
    </row>
    <row r="8415" spans="1:2">
      <c r="A8415" s="1">
        <v>2.3285561454999999</v>
      </c>
      <c r="B8415">
        <v>-10.205486892</v>
      </c>
    </row>
    <row r="8416" spans="1:2">
      <c r="A8416" s="1">
        <f>-9.7214350483</f>
        <v>-9.7214350483</v>
      </c>
      <c r="B8416">
        <v>-5.8796537338999997</v>
      </c>
    </row>
    <row r="8417" spans="1:2">
      <c r="A8417" s="1">
        <f>-10.2004660755</f>
        <v>-10.2004660755</v>
      </c>
      <c r="B8417">
        <v>-4.5623884543999997</v>
      </c>
    </row>
    <row r="8418" spans="1:2">
      <c r="A8418" s="1">
        <f>-12.2062372604</f>
        <v>-12.2062372604</v>
      </c>
      <c r="B8418">
        <v>-5.36350295</v>
      </c>
    </row>
    <row r="8419" spans="1:2">
      <c r="A8419" s="1">
        <f>-10.9887288582</f>
        <v>-10.9887288582</v>
      </c>
      <c r="B8419">
        <v>-5.3783481809999998</v>
      </c>
    </row>
    <row r="8420" spans="1:2">
      <c r="A8420" s="1">
        <v>4.2668422579999996</v>
      </c>
      <c r="B8420">
        <v>4.4705155989999996</v>
      </c>
    </row>
    <row r="8421" spans="1:2">
      <c r="A8421" s="1">
        <v>2.0650890317999999</v>
      </c>
      <c r="B8421">
        <v>-9.4503729658999998</v>
      </c>
    </row>
    <row r="8422" spans="1:2">
      <c r="A8422" s="1">
        <f>-11.4417541187</f>
        <v>-11.4417541187</v>
      </c>
      <c r="B8422">
        <v>-6.9927753967999999</v>
      </c>
    </row>
    <row r="8423" spans="1:2">
      <c r="A8423" s="1">
        <f>-11.7206673333</f>
        <v>-11.7206673333</v>
      </c>
      <c r="B8423">
        <v>-4.8806406788999999</v>
      </c>
    </row>
    <row r="8424" spans="1:2">
      <c r="A8424" s="1">
        <v>3.6363484290999999</v>
      </c>
      <c r="B8424">
        <v>2.0604097326000002</v>
      </c>
    </row>
    <row r="8425" spans="1:2">
      <c r="A8425" s="1">
        <v>3.5331576725999998</v>
      </c>
      <c r="B8425">
        <v>1.2552479335</v>
      </c>
    </row>
    <row r="8426" spans="1:2">
      <c r="A8426" s="1">
        <f>-9.8664363467</f>
        <v>-9.8664363467000005</v>
      </c>
      <c r="B8426">
        <v>-4.4786918725999998</v>
      </c>
    </row>
    <row r="8427" spans="1:2">
      <c r="A8427" s="1">
        <v>2.0298708089000002</v>
      </c>
      <c r="B8427">
        <v>-10.135085142699999</v>
      </c>
    </row>
    <row r="8428" spans="1:2">
      <c r="A8428" s="1">
        <v>1.3357648439000001</v>
      </c>
      <c r="B8428">
        <v>-10.083088651500001</v>
      </c>
    </row>
    <row r="8429" spans="1:2">
      <c r="A8429" s="1">
        <f>-11.0191463595</f>
        <v>-11.019146359500001</v>
      </c>
      <c r="B8429">
        <v>-5.3951710730000002</v>
      </c>
    </row>
    <row r="8430" spans="1:2">
      <c r="A8430" s="1">
        <f>-10.0633936651</f>
        <v>-10.0633936651</v>
      </c>
      <c r="B8430">
        <v>-5.6504443133000004</v>
      </c>
    </row>
    <row r="8431" spans="1:2">
      <c r="A8431" s="1">
        <f>-9.9330268161</f>
        <v>-9.9330268160999999</v>
      </c>
      <c r="B8431">
        <v>-5.3725125973000001</v>
      </c>
    </row>
    <row r="8432" spans="1:2">
      <c r="A8432" s="1">
        <f>-10.7057326385</f>
        <v>-10.705732638500001</v>
      </c>
      <c r="B8432">
        <v>-5.3400912349</v>
      </c>
    </row>
    <row r="8433" spans="1:2">
      <c r="A8433" s="1">
        <v>2.8892561279</v>
      </c>
      <c r="B8433">
        <v>3.2322358376000002</v>
      </c>
    </row>
    <row r="8434" spans="1:2">
      <c r="A8434" s="1">
        <v>2.2580865549000002</v>
      </c>
      <c r="B8434">
        <v>-8.6600106835999995</v>
      </c>
    </row>
    <row r="8435" spans="1:2">
      <c r="A8435" s="1">
        <f>-11.5469143427</f>
        <v>-11.546914342699999</v>
      </c>
      <c r="B8435">
        <v>-5.469801403</v>
      </c>
    </row>
    <row r="8436" spans="1:2">
      <c r="A8436" s="1">
        <v>4.5595658460999999</v>
      </c>
      <c r="B8436">
        <v>2.8452956544000001</v>
      </c>
    </row>
    <row r="8437" spans="1:2">
      <c r="A8437" s="1">
        <v>2.4622122231999999</v>
      </c>
      <c r="B8437">
        <v>-8.6443696773000003</v>
      </c>
    </row>
    <row r="8438" spans="1:2">
      <c r="A8438" s="1">
        <v>2.9833929780999999</v>
      </c>
      <c r="B8438">
        <v>3.1995676657000001</v>
      </c>
    </row>
    <row r="8439" spans="1:2">
      <c r="A8439" s="1">
        <v>4.3626305299999997</v>
      </c>
      <c r="B8439">
        <v>3.0129753865</v>
      </c>
    </row>
    <row r="8440" spans="1:2">
      <c r="A8440" s="1">
        <f>-9.7069749132</f>
        <v>-9.7069749131999998</v>
      </c>
      <c r="B8440">
        <v>-6.361528034</v>
      </c>
    </row>
    <row r="8441" spans="1:2">
      <c r="A8441" s="1">
        <v>3.8006347812999999</v>
      </c>
      <c r="B8441">
        <v>4.7771688868000002</v>
      </c>
    </row>
    <row r="8442" spans="1:2">
      <c r="A8442" s="1">
        <v>2.0803654221999999</v>
      </c>
      <c r="B8442">
        <v>3.0865525974999999</v>
      </c>
    </row>
    <row r="8443" spans="1:2">
      <c r="A8443" s="1">
        <v>2.6233609591999998</v>
      </c>
      <c r="B8443">
        <v>-10.0531360128</v>
      </c>
    </row>
    <row r="8444" spans="1:2">
      <c r="A8444" s="1">
        <f>-10.08897849</f>
        <v>-10.088978490000001</v>
      </c>
      <c r="B8444">
        <v>-4.1642178313000002</v>
      </c>
    </row>
    <row r="8445" spans="1:2">
      <c r="A8445" s="1">
        <f>-10.9588795841</f>
        <v>-10.9588795841</v>
      </c>
      <c r="B8445">
        <v>-3.9777912399000002</v>
      </c>
    </row>
    <row r="8446" spans="1:2">
      <c r="A8446" s="1">
        <v>3.9063153287999999</v>
      </c>
      <c r="B8446">
        <v>2.9865194627</v>
      </c>
    </row>
    <row r="8447" spans="1:2">
      <c r="A8447" s="1">
        <v>0.48701243649999998</v>
      </c>
      <c r="B8447">
        <v>-10.0268024688</v>
      </c>
    </row>
    <row r="8448" spans="1:2">
      <c r="A8448" s="1">
        <f>-9.0918978076</f>
        <v>-9.0918978076000005</v>
      </c>
      <c r="B8448">
        <v>-5.4441544598</v>
      </c>
    </row>
    <row r="8449" spans="1:2">
      <c r="A8449" s="1">
        <v>2.3771475822000001</v>
      </c>
      <c r="B8449">
        <v>1.9529243786999999</v>
      </c>
    </row>
    <row r="8450" spans="1:2">
      <c r="A8450" s="1">
        <v>2.840345144</v>
      </c>
      <c r="B8450">
        <v>-9.0290287706000001</v>
      </c>
    </row>
    <row r="8451" spans="1:2">
      <c r="A8451" s="1">
        <v>3.2296366673999999</v>
      </c>
      <c r="B8451">
        <v>2.1238927001999999</v>
      </c>
    </row>
    <row r="8452" spans="1:2">
      <c r="A8452" s="1">
        <f>-10.0924636252</f>
        <v>-10.092463625200001</v>
      </c>
      <c r="B8452">
        <v>-6.7743682950000004</v>
      </c>
    </row>
    <row r="8453" spans="1:2">
      <c r="A8453" s="1">
        <v>1.1099208453</v>
      </c>
      <c r="B8453">
        <v>-9.5834627057000006</v>
      </c>
    </row>
    <row r="8454" spans="1:2">
      <c r="A8454" s="1">
        <v>2.7007893745999998</v>
      </c>
      <c r="B8454">
        <v>3.0184748348000001</v>
      </c>
    </row>
    <row r="8455" spans="1:2">
      <c r="A8455" s="1">
        <v>3.4955612018000002</v>
      </c>
      <c r="B8455">
        <v>3.4702958517</v>
      </c>
    </row>
    <row r="8456" spans="1:2">
      <c r="A8456" s="1">
        <f>-10.6577467928</f>
        <v>-10.657746792799999</v>
      </c>
      <c r="B8456">
        <v>-3.1186286146</v>
      </c>
    </row>
    <row r="8457" spans="1:2">
      <c r="A8457" s="1">
        <v>1.9076324568</v>
      </c>
      <c r="B8457">
        <v>-7.9976041561000004</v>
      </c>
    </row>
    <row r="8458" spans="1:2">
      <c r="A8458" s="1">
        <v>0.40728401720000001</v>
      </c>
      <c r="B8458">
        <v>-9.1429217809000001</v>
      </c>
    </row>
    <row r="8459" spans="1:2">
      <c r="A8459" s="1">
        <v>5.1715294609000004</v>
      </c>
      <c r="B8459">
        <v>3.4668038800000001</v>
      </c>
    </row>
    <row r="8460" spans="1:2">
      <c r="A8460" s="1">
        <f>-10.0577350964</f>
        <v>-10.0577350964</v>
      </c>
      <c r="B8460">
        <v>-6.0713309370999999</v>
      </c>
    </row>
    <row r="8461" spans="1:2">
      <c r="A8461" s="1">
        <f>-10.4177965584</f>
        <v>-10.417796558399999</v>
      </c>
      <c r="B8461">
        <v>-2.7683968745</v>
      </c>
    </row>
    <row r="8462" spans="1:2">
      <c r="A8462" s="1">
        <v>2.3681926021000002</v>
      </c>
      <c r="B8462">
        <v>-11.705525462600001</v>
      </c>
    </row>
    <row r="8463" spans="1:2">
      <c r="A8463" s="1">
        <f>-10.2252066378</f>
        <v>-10.225206637799999</v>
      </c>
      <c r="B8463">
        <v>-5.7463050133999998</v>
      </c>
    </row>
    <row r="8464" spans="1:2">
      <c r="A8464" s="1">
        <v>4.2199247431</v>
      </c>
      <c r="B8464">
        <v>2.1246336728999999</v>
      </c>
    </row>
    <row r="8465" spans="1:2">
      <c r="A8465" s="1">
        <f>-10.5600792442</f>
        <v>-10.560079244200001</v>
      </c>
      <c r="B8465">
        <v>-4.7432509978999997</v>
      </c>
    </row>
    <row r="8466" spans="1:2">
      <c r="A8466" s="1">
        <v>2.7044567211000001</v>
      </c>
      <c r="B8466">
        <v>-11.2087800754</v>
      </c>
    </row>
    <row r="8467" spans="1:2">
      <c r="A8467" s="1">
        <f>-9.9213533798</f>
        <v>-9.9213533797999993</v>
      </c>
      <c r="B8467">
        <v>-5.8339864193000004</v>
      </c>
    </row>
    <row r="8468" spans="1:2">
      <c r="A8468" s="1">
        <f>-11.5369871116</f>
        <v>-11.5369871116</v>
      </c>
      <c r="B8468">
        <v>-5.5151448999000001</v>
      </c>
    </row>
    <row r="8469" spans="1:2">
      <c r="A8469" s="1">
        <f>-10.6076944678</f>
        <v>-10.6076944678</v>
      </c>
      <c r="B8469">
        <v>-3.3190508077</v>
      </c>
    </row>
    <row r="8470" spans="1:2">
      <c r="A8470" s="1">
        <f>-9.6780506429</f>
        <v>-9.6780506429000006</v>
      </c>
      <c r="B8470">
        <v>-5.5428167182000001</v>
      </c>
    </row>
    <row r="8471" spans="1:2">
      <c r="A8471" s="1">
        <f>-9.7925954835</f>
        <v>-9.7925954834999995</v>
      </c>
      <c r="B8471">
        <v>-4.6110203616999996</v>
      </c>
    </row>
    <row r="8472" spans="1:2">
      <c r="A8472" s="1">
        <v>2.7879206799</v>
      </c>
      <c r="B8472">
        <v>-8.8826795323999992</v>
      </c>
    </row>
    <row r="8473" spans="1:2">
      <c r="A8473" s="1">
        <v>3.4033258955000001</v>
      </c>
      <c r="B8473">
        <v>-9.0947964507000005</v>
      </c>
    </row>
    <row r="8474" spans="1:2">
      <c r="A8474" s="1">
        <v>2.6381847298999999</v>
      </c>
      <c r="B8474">
        <v>2.9969891404000002</v>
      </c>
    </row>
    <row r="8475" spans="1:2">
      <c r="A8475" s="1">
        <v>4.041047839</v>
      </c>
      <c r="B8475">
        <v>3.2405916286999998</v>
      </c>
    </row>
    <row r="8476" spans="1:2">
      <c r="A8476" s="1">
        <v>2.6679894634000001</v>
      </c>
      <c r="B8476">
        <v>-8.4515094328</v>
      </c>
    </row>
    <row r="8477" spans="1:2">
      <c r="A8477" s="1">
        <f>-11.7155936005</f>
        <v>-11.7155936005</v>
      </c>
      <c r="B8477">
        <v>-4.5325760298000004</v>
      </c>
    </row>
    <row r="8478" spans="1:2">
      <c r="A8478" s="1">
        <v>3.7341625819000002</v>
      </c>
      <c r="B8478">
        <v>3.9650878589</v>
      </c>
    </row>
    <row r="8479" spans="1:2">
      <c r="A8479" s="1">
        <v>3.6297306329999999</v>
      </c>
      <c r="B8479">
        <v>1.6566647283</v>
      </c>
    </row>
    <row r="8480" spans="1:2">
      <c r="A8480" s="1">
        <v>3.1117322825999998</v>
      </c>
      <c r="B8480">
        <v>4.1411183311000004</v>
      </c>
    </row>
    <row r="8481" spans="1:2">
      <c r="A8481" s="1">
        <v>4.8380734306999997</v>
      </c>
      <c r="B8481">
        <v>3.4658542589999999</v>
      </c>
    </row>
    <row r="8482" spans="1:2">
      <c r="A8482" s="1">
        <v>2.7193356567000002</v>
      </c>
      <c r="B8482">
        <v>-9.6653637892000006</v>
      </c>
    </row>
    <row r="8483" spans="1:2">
      <c r="A8483" s="1">
        <f>-11.7893898551</f>
        <v>-11.7893898551</v>
      </c>
      <c r="B8483">
        <v>-3.2545420685000002</v>
      </c>
    </row>
    <row r="8484" spans="1:2">
      <c r="A8484" s="1">
        <v>3.5314941671</v>
      </c>
      <c r="B8484">
        <v>-9.4693438187000005</v>
      </c>
    </row>
    <row r="8485" spans="1:2">
      <c r="A8485" s="1">
        <v>1.3311637790999999</v>
      </c>
      <c r="B8485">
        <v>-8.4607751746000002</v>
      </c>
    </row>
    <row r="8486" spans="1:2">
      <c r="A8486" s="1">
        <f>-11.2417087251</f>
        <v>-11.241708725100001</v>
      </c>
      <c r="B8486">
        <v>-5.8407594821000002</v>
      </c>
    </row>
    <row r="8487" spans="1:2">
      <c r="A8487" s="1">
        <v>1.7788702303999999</v>
      </c>
      <c r="B8487">
        <v>-7.7481932310000001</v>
      </c>
    </row>
    <row r="8488" spans="1:2">
      <c r="A8488" s="1">
        <v>1.9277814133</v>
      </c>
      <c r="B8488">
        <v>-9.0919749977999995</v>
      </c>
    </row>
    <row r="8489" spans="1:2">
      <c r="A8489" s="1">
        <v>3.7112548854999998</v>
      </c>
      <c r="B8489">
        <v>1.5778991569</v>
      </c>
    </row>
    <row r="8490" spans="1:2">
      <c r="A8490" s="1">
        <v>1.5801250477</v>
      </c>
      <c r="B8490">
        <v>-11.279189369999999</v>
      </c>
    </row>
    <row r="8491" spans="1:2">
      <c r="A8491" s="1">
        <f>-8.0116054042</f>
        <v>-8.0116054041999991</v>
      </c>
      <c r="B8491">
        <v>-6.3231533119999996</v>
      </c>
    </row>
    <row r="8492" spans="1:2">
      <c r="A8492" s="1">
        <v>3.3332989194999998</v>
      </c>
      <c r="B8492">
        <v>-10.7304778476</v>
      </c>
    </row>
    <row r="8493" spans="1:2">
      <c r="A8493" s="1">
        <f>-12.0254687881</f>
        <v>-12.0254687881</v>
      </c>
      <c r="B8493">
        <v>-3.8565122992999998</v>
      </c>
    </row>
    <row r="8494" spans="1:2">
      <c r="A8494" s="1">
        <v>3.4300928121999998</v>
      </c>
      <c r="B8494">
        <v>3.2414751522</v>
      </c>
    </row>
    <row r="8495" spans="1:2">
      <c r="A8495" s="1">
        <f>-12.239284352</f>
        <v>-12.239284352</v>
      </c>
      <c r="B8495">
        <v>-3.9173626168000002</v>
      </c>
    </row>
    <row r="8496" spans="1:2">
      <c r="A8496" s="1">
        <f>-12.0812634337</f>
        <v>-12.0812634337</v>
      </c>
      <c r="B8496">
        <v>-4.0303330215999997</v>
      </c>
    </row>
    <row r="8497" spans="1:2">
      <c r="A8497" s="1">
        <v>1.8517021169000001</v>
      </c>
      <c r="B8497">
        <v>2.9947991050999998</v>
      </c>
    </row>
    <row r="8498" spans="1:2">
      <c r="A8498" s="1">
        <v>4.9420888747999996</v>
      </c>
      <c r="B8498">
        <v>3.1323639001000001</v>
      </c>
    </row>
    <row r="8499" spans="1:2">
      <c r="A8499" s="1">
        <f>-11.4834235687</f>
        <v>-11.483423568699999</v>
      </c>
      <c r="B8499">
        <v>-5.1264655377999997</v>
      </c>
    </row>
    <row r="8500" spans="1:2">
      <c r="A8500" s="1">
        <v>2.1184110221000001</v>
      </c>
      <c r="B8500">
        <v>-9.3446221772999998</v>
      </c>
    </row>
    <row r="8501" spans="1:2">
      <c r="A8501" s="1">
        <f>-10.5854820509</f>
        <v>-10.5854820509</v>
      </c>
      <c r="B8501">
        <v>-4.3981326994999996</v>
      </c>
    </row>
    <row r="8502" spans="1:2">
      <c r="A8502" s="1">
        <f>-9.4883308307</f>
        <v>-9.4883308307000007</v>
      </c>
      <c r="B8502">
        <v>-6.6700658398000003</v>
      </c>
    </row>
    <row r="8503" spans="1:2">
      <c r="A8503" s="1">
        <f>-12.2291548064</f>
        <v>-12.2291548064</v>
      </c>
      <c r="B8503">
        <v>-4.1529106949000001</v>
      </c>
    </row>
    <row r="8504" spans="1:2">
      <c r="A8504" s="1">
        <f>-10.0762983403</f>
        <v>-10.076298340299999</v>
      </c>
      <c r="B8504">
        <v>-2.8380287927999999</v>
      </c>
    </row>
    <row r="8505" spans="1:2">
      <c r="A8505" s="1">
        <f>-10.5456015402</f>
        <v>-10.5456015402</v>
      </c>
      <c r="B8505">
        <v>-4.3474986827000004</v>
      </c>
    </row>
    <row r="8506" spans="1:2">
      <c r="A8506" s="1">
        <f>-11.7629886431</f>
        <v>-11.7629886431</v>
      </c>
      <c r="B8506">
        <v>-4.0574618045999999</v>
      </c>
    </row>
    <row r="8507" spans="1:2">
      <c r="A8507" s="1">
        <f>-11.2299579654</f>
        <v>-11.229957965400001</v>
      </c>
      <c r="B8507">
        <v>-4.7710183013999998</v>
      </c>
    </row>
    <row r="8508" spans="1:2">
      <c r="A8508" s="1">
        <v>2.7008202185000001</v>
      </c>
      <c r="B8508">
        <v>-8.7298480806000001</v>
      </c>
    </row>
    <row r="8509" spans="1:2">
      <c r="A8509" s="1">
        <v>4.6110120195000004</v>
      </c>
      <c r="B8509">
        <v>2.4735129911999998</v>
      </c>
    </row>
    <row r="8510" spans="1:2">
      <c r="A8510" s="1">
        <v>5.7051702418000003</v>
      </c>
      <c r="B8510">
        <v>2.3102477509999999</v>
      </c>
    </row>
    <row r="8511" spans="1:2">
      <c r="A8511" s="1">
        <v>4.0175853157999999</v>
      </c>
      <c r="B8511">
        <v>4.1640494764999998</v>
      </c>
    </row>
    <row r="8512" spans="1:2">
      <c r="A8512" s="1">
        <v>3.4980716278999999</v>
      </c>
      <c r="B8512">
        <v>3.8834714171</v>
      </c>
    </row>
    <row r="8513" spans="1:2">
      <c r="A8513" s="1">
        <v>0.70173031900000005</v>
      </c>
      <c r="B8513">
        <v>-9.2233634737999992</v>
      </c>
    </row>
    <row r="8514" spans="1:2">
      <c r="A8514" s="1">
        <v>1.8587640754999999</v>
      </c>
      <c r="B8514">
        <v>2.7401159575</v>
      </c>
    </row>
    <row r="8515" spans="1:2">
      <c r="A8515" s="1">
        <v>1.5492707459999999</v>
      </c>
      <c r="B8515">
        <v>-8.8495728100999997</v>
      </c>
    </row>
    <row r="8516" spans="1:2">
      <c r="A8516" s="1">
        <v>3.5955449223999998</v>
      </c>
      <c r="B8516">
        <v>-8.0442298042000004</v>
      </c>
    </row>
    <row r="8517" spans="1:2">
      <c r="A8517" s="1">
        <f>-11.275680878</f>
        <v>-11.275680877999999</v>
      </c>
      <c r="B8517">
        <v>-4.3159370590000004</v>
      </c>
    </row>
    <row r="8518" spans="1:2">
      <c r="A8518" s="1">
        <v>1.5499567182</v>
      </c>
      <c r="B8518">
        <v>-8.8041444394999999</v>
      </c>
    </row>
    <row r="8519" spans="1:2">
      <c r="A8519" s="1">
        <v>3.6870338168000001</v>
      </c>
      <c r="B8519">
        <v>3.8722899110000002</v>
      </c>
    </row>
    <row r="8520" spans="1:2">
      <c r="A8520" s="1">
        <v>2.1055613582000001</v>
      </c>
      <c r="B8520">
        <v>-10.0925252931</v>
      </c>
    </row>
    <row r="8521" spans="1:2">
      <c r="A8521" s="1">
        <f>-10.5242600083</f>
        <v>-10.524260008300001</v>
      </c>
      <c r="B8521">
        <v>-5.7952736045000002</v>
      </c>
    </row>
    <row r="8522" spans="1:2">
      <c r="A8522" s="1">
        <v>0.57675467810000003</v>
      </c>
      <c r="B8522">
        <v>-9.7653072477999991</v>
      </c>
    </row>
    <row r="8523" spans="1:2">
      <c r="A8523" s="1">
        <f>-10.4083865091</f>
        <v>-10.4083865091</v>
      </c>
      <c r="B8523">
        <v>-5.2406317451</v>
      </c>
    </row>
    <row r="8524" spans="1:2">
      <c r="A8524" s="1">
        <f>-9.6161949975</f>
        <v>-9.6161949974999992</v>
      </c>
      <c r="B8524">
        <v>-4.5998063699999996</v>
      </c>
    </row>
    <row r="8525" spans="1:2">
      <c r="A8525" s="1">
        <v>5.3988807286</v>
      </c>
      <c r="B8525">
        <v>2.8933148269000002</v>
      </c>
    </row>
    <row r="8526" spans="1:2">
      <c r="A8526" s="1">
        <v>1.3780222952000001</v>
      </c>
      <c r="B8526">
        <v>-8.4256967871999997</v>
      </c>
    </row>
    <row r="8527" spans="1:2">
      <c r="A8527" s="1">
        <v>4.8965451189999998</v>
      </c>
      <c r="B8527">
        <v>2.8969804464000002</v>
      </c>
    </row>
    <row r="8528" spans="1:2">
      <c r="A8528" s="1">
        <f>-11.4083116484</f>
        <v>-11.4083116484</v>
      </c>
      <c r="B8528">
        <v>-4.2619668232999999</v>
      </c>
    </row>
    <row r="8529" spans="1:2">
      <c r="A8529" s="1">
        <v>1.2345131988</v>
      </c>
      <c r="B8529">
        <v>-8.4382023588999999</v>
      </c>
    </row>
    <row r="8530" spans="1:2">
      <c r="A8530" s="1">
        <f>-9.1064052233</f>
        <v>-9.1064052232999995</v>
      </c>
      <c r="B8530">
        <v>-6.9544111162000002</v>
      </c>
    </row>
    <row r="8531" spans="1:2">
      <c r="A8531" s="1">
        <f>-9.319323482</f>
        <v>-9.3193234819999997</v>
      </c>
      <c r="B8531">
        <v>-5.3199722645999996</v>
      </c>
    </row>
    <row r="8532" spans="1:2">
      <c r="A8532" s="1">
        <v>1.9322515849999999</v>
      </c>
      <c r="B8532">
        <v>-8.6026283978000002</v>
      </c>
    </row>
    <row r="8533" spans="1:2">
      <c r="A8533" s="1">
        <f>-10.2978577988</f>
        <v>-10.297857798800001</v>
      </c>
      <c r="B8533">
        <v>-5.3521800953999996</v>
      </c>
    </row>
    <row r="8534" spans="1:2">
      <c r="A8534" s="1">
        <f>-9.5967626994</f>
        <v>-9.5967626993999993</v>
      </c>
      <c r="B8534">
        <v>-6.6259472272000002</v>
      </c>
    </row>
    <row r="8535" spans="1:2">
      <c r="A8535" s="1">
        <f>-8.1569462332</f>
        <v>-8.1569462331999993</v>
      </c>
      <c r="B8535">
        <v>-5.368108393</v>
      </c>
    </row>
    <row r="8536" spans="1:2">
      <c r="A8536" s="1">
        <v>3.0550262696999999</v>
      </c>
      <c r="B8536">
        <v>1.4262594926000001</v>
      </c>
    </row>
    <row r="8537" spans="1:2">
      <c r="A8537" s="1">
        <f>-10.4768116337</f>
        <v>-10.476811633700001</v>
      </c>
      <c r="B8537">
        <v>-7.2585573394000003</v>
      </c>
    </row>
    <row r="8538" spans="1:2">
      <c r="A8538" s="1">
        <v>1.6772542582000001</v>
      </c>
      <c r="B8538">
        <v>-9.5634478158</v>
      </c>
    </row>
    <row r="8539" spans="1:2">
      <c r="A8539" s="1">
        <v>3.1517125098999998</v>
      </c>
      <c r="B8539">
        <v>-8.193185733</v>
      </c>
    </row>
    <row r="8540" spans="1:2">
      <c r="A8540" s="1">
        <v>2.8205449148000001</v>
      </c>
      <c r="B8540">
        <v>-10.523807424299999</v>
      </c>
    </row>
    <row r="8541" spans="1:2">
      <c r="A8541" s="1">
        <f>-10.4817775717</f>
        <v>-10.4817775717</v>
      </c>
      <c r="B8541">
        <v>-5.9375889752999997</v>
      </c>
    </row>
    <row r="8542" spans="1:2">
      <c r="A8542" s="1">
        <v>2.88314922</v>
      </c>
      <c r="B8542">
        <v>-10.8368926576</v>
      </c>
    </row>
    <row r="8543" spans="1:2">
      <c r="A8543" s="1">
        <v>4.2895279511000002</v>
      </c>
      <c r="B8543">
        <v>2.7364316246999998</v>
      </c>
    </row>
    <row r="8544" spans="1:2">
      <c r="A8544" s="1">
        <f>-10.2417088676</f>
        <v>-10.2417088676</v>
      </c>
      <c r="B8544">
        <v>-6.1538879493999996</v>
      </c>
    </row>
    <row r="8545" spans="1:2">
      <c r="A8545" s="1">
        <f>-9.0583941644</f>
        <v>-9.0583941643999992</v>
      </c>
      <c r="B8545">
        <v>-4.6050384311999997</v>
      </c>
    </row>
    <row r="8546" spans="1:2">
      <c r="A8546" s="1">
        <v>0.96831710059999998</v>
      </c>
      <c r="B8546">
        <v>-8.7425757184999995</v>
      </c>
    </row>
    <row r="8547" spans="1:2">
      <c r="A8547" s="1">
        <v>4.4904612992999997</v>
      </c>
      <c r="B8547">
        <v>-7.5114710203000001</v>
      </c>
    </row>
    <row r="8548" spans="1:2">
      <c r="A8548" s="1">
        <f>-10.657697468</f>
        <v>-10.657697468</v>
      </c>
      <c r="B8548">
        <v>-5.9122592643000003</v>
      </c>
    </row>
    <row r="8549" spans="1:2">
      <c r="A8549" s="1">
        <f>-10.2261637261</f>
        <v>-10.226163726099999</v>
      </c>
      <c r="B8549">
        <v>-5.0701443748999999</v>
      </c>
    </row>
    <row r="8550" spans="1:2">
      <c r="A8550" s="1">
        <v>5.8960175881000003</v>
      </c>
      <c r="B8550">
        <v>3.3638444372</v>
      </c>
    </row>
    <row r="8551" spans="1:2">
      <c r="A8551" s="1">
        <f>-11.1688454559</f>
        <v>-11.1688454559</v>
      </c>
      <c r="B8551">
        <v>-4.4377960616000003</v>
      </c>
    </row>
    <row r="8552" spans="1:2">
      <c r="A8552" s="1">
        <v>2.7056072565</v>
      </c>
      <c r="B8552">
        <v>-9.3739516297000005</v>
      </c>
    </row>
    <row r="8553" spans="1:2">
      <c r="A8553" s="1">
        <v>5.9201382900000002E-2</v>
      </c>
      <c r="B8553">
        <v>-9.1726189456</v>
      </c>
    </row>
    <row r="8554" spans="1:2">
      <c r="A8554" s="1">
        <v>2.8059969901000001</v>
      </c>
      <c r="B8554">
        <v>4.4585207036999996</v>
      </c>
    </row>
    <row r="8555" spans="1:2">
      <c r="A8555" s="1">
        <f>-10.1046648098</f>
        <v>-10.104664809799999</v>
      </c>
      <c r="B8555">
        <v>-3.7818798580999999</v>
      </c>
    </row>
    <row r="8556" spans="1:2">
      <c r="A8556" s="1">
        <v>2.7161276073999998</v>
      </c>
      <c r="B8556">
        <v>-9.1531291002999993</v>
      </c>
    </row>
    <row r="8557" spans="1:2">
      <c r="A8557" s="1">
        <f>-9.1416537622</f>
        <v>-9.1416537622000007</v>
      </c>
      <c r="B8557">
        <v>-4.7156979900999998</v>
      </c>
    </row>
    <row r="8558" spans="1:2">
      <c r="A8558" s="1">
        <v>1.8006223317000001</v>
      </c>
      <c r="B8558">
        <v>-9.0075298142999998</v>
      </c>
    </row>
    <row r="8559" spans="1:2">
      <c r="A8559" s="1">
        <v>3.7626108078999998</v>
      </c>
      <c r="B8559">
        <v>1.9683361934000001</v>
      </c>
    </row>
    <row r="8560" spans="1:2">
      <c r="A8560" s="1">
        <v>5.8250231013000002</v>
      </c>
      <c r="B8560">
        <v>3.5844202715</v>
      </c>
    </row>
    <row r="8561" spans="1:2">
      <c r="A8561" s="1">
        <f>-11.8357877896</f>
        <v>-11.835787789599999</v>
      </c>
      <c r="B8561">
        <v>-4.4207324413000002</v>
      </c>
    </row>
    <row r="8562" spans="1:2">
      <c r="A8562" s="1">
        <v>0.45806019409999998</v>
      </c>
      <c r="B8562">
        <v>-10.816339730699999</v>
      </c>
    </row>
    <row r="8563" spans="1:2">
      <c r="A8563" s="1">
        <v>3.1077093106999998</v>
      </c>
      <c r="B8563">
        <v>2.2540213133</v>
      </c>
    </row>
    <row r="8564" spans="1:2">
      <c r="A8564" s="1">
        <v>2.6298884913</v>
      </c>
      <c r="B8564">
        <v>2.9322777914999998</v>
      </c>
    </row>
    <row r="8565" spans="1:2">
      <c r="A8565" s="1">
        <f>-9.9662725874</f>
        <v>-9.9662725874000007</v>
      </c>
      <c r="B8565">
        <v>-5.3333751473</v>
      </c>
    </row>
    <row r="8566" spans="1:2">
      <c r="A8566" s="1">
        <v>2.8360864819999998</v>
      </c>
      <c r="B8566">
        <v>4.3231686851999998</v>
      </c>
    </row>
    <row r="8567" spans="1:2">
      <c r="A8567" s="1">
        <v>2.7039756938999999</v>
      </c>
      <c r="B8567">
        <v>-9.3581396140000006</v>
      </c>
    </row>
    <row r="8568" spans="1:2">
      <c r="A8568" s="1">
        <f>-11.9527835592</f>
        <v>-11.9527835592</v>
      </c>
      <c r="B8568">
        <v>-4.0639886818999997</v>
      </c>
    </row>
    <row r="8569" spans="1:2">
      <c r="A8569" s="1">
        <f>-11.0164850522</f>
        <v>-11.0164850522</v>
      </c>
      <c r="B8569">
        <v>-3.3271373215</v>
      </c>
    </row>
    <row r="8570" spans="1:2">
      <c r="A8570" s="1">
        <v>4.7800625902</v>
      </c>
      <c r="B8570">
        <v>3.3248299941999999</v>
      </c>
    </row>
    <row r="8571" spans="1:2">
      <c r="A8571" s="1">
        <v>0.44372715810000002</v>
      </c>
      <c r="B8571">
        <v>-8.5771906786999992</v>
      </c>
    </row>
    <row r="8572" spans="1:2">
      <c r="A8572" s="1">
        <v>1.4064378742999999</v>
      </c>
      <c r="B8572">
        <v>-10.5188740132</v>
      </c>
    </row>
    <row r="8573" spans="1:2">
      <c r="A8573" s="1">
        <v>3.7947340693</v>
      </c>
      <c r="B8573">
        <v>3.2994313375000002</v>
      </c>
    </row>
    <row r="8574" spans="1:2">
      <c r="A8574" s="1">
        <v>2.7514878174000001</v>
      </c>
      <c r="B8574">
        <v>-8.9087238824000003</v>
      </c>
    </row>
    <row r="8575" spans="1:2">
      <c r="A8575" s="1">
        <f>-10.9134516242</f>
        <v>-10.9134516242</v>
      </c>
      <c r="B8575">
        <v>-4.5886058510999996</v>
      </c>
    </row>
    <row r="8576" spans="1:2">
      <c r="A8576" s="1">
        <v>4.8124429620000004</v>
      </c>
      <c r="B8576">
        <v>6.1205693763999998</v>
      </c>
    </row>
    <row r="8577" spans="1:2">
      <c r="A8577" s="1">
        <f>-8.8958147379</f>
        <v>-8.8958147379000003</v>
      </c>
      <c r="B8577">
        <v>-4.2864616044000003</v>
      </c>
    </row>
    <row r="8578" spans="1:2">
      <c r="A8578" s="1">
        <f>-10.7423188635</f>
        <v>-10.7423188635</v>
      </c>
      <c r="B8578">
        <v>-4.8788437334000001</v>
      </c>
    </row>
    <row r="8579" spans="1:2">
      <c r="A8579" s="1">
        <f>-11.447168833</f>
        <v>-11.447168832999999</v>
      </c>
      <c r="B8579">
        <v>-7.7017542947999997</v>
      </c>
    </row>
    <row r="8580" spans="1:2">
      <c r="A8580" s="1">
        <f>-11.2290183495</f>
        <v>-11.2290183495</v>
      </c>
      <c r="B8580">
        <v>-5.9814975372000001</v>
      </c>
    </row>
    <row r="8581" spans="1:2">
      <c r="A8581" s="1">
        <v>1.5049128707999999</v>
      </c>
      <c r="B8581">
        <v>-8.3928055542000006</v>
      </c>
    </row>
    <row r="8582" spans="1:2">
      <c r="A8582" s="1">
        <f>-10.2891946146</f>
        <v>-10.2891946146</v>
      </c>
      <c r="B8582">
        <v>-5.4182901606999998</v>
      </c>
    </row>
    <row r="8583" spans="1:2">
      <c r="A8583" s="1">
        <f>-11.4511639772</f>
        <v>-11.4511639772</v>
      </c>
      <c r="B8583">
        <v>-6.0388080767999996</v>
      </c>
    </row>
    <row r="8584" spans="1:2">
      <c r="A8584" s="1">
        <v>0.95092598409999995</v>
      </c>
      <c r="B8584">
        <v>-9.406759052</v>
      </c>
    </row>
    <row r="8585" spans="1:2">
      <c r="A8585" s="1">
        <v>3.0965127457000001</v>
      </c>
      <c r="B8585">
        <v>-8.3029277285000003</v>
      </c>
    </row>
    <row r="8586" spans="1:2">
      <c r="A8586" s="1">
        <f>-11.5261929069</f>
        <v>-11.5261929069</v>
      </c>
      <c r="B8586">
        <v>-4.7256048604999998</v>
      </c>
    </row>
    <row r="8587" spans="1:2">
      <c r="A8587" s="1">
        <f>-10.328958329</f>
        <v>-10.328958329000001</v>
      </c>
      <c r="B8587">
        <v>-5.8598800897999999</v>
      </c>
    </row>
    <row r="8588" spans="1:2">
      <c r="A8588" s="1">
        <f>-11.6572422807</f>
        <v>-11.6572422807</v>
      </c>
      <c r="B8588">
        <v>-5.5131088499000001</v>
      </c>
    </row>
    <row r="8589" spans="1:2">
      <c r="A8589" s="1">
        <v>2.5159381826999998</v>
      </c>
      <c r="B8589">
        <v>2.2702980475999999</v>
      </c>
    </row>
    <row r="8590" spans="1:2">
      <c r="A8590" s="1">
        <f>-10.6200648836</f>
        <v>-10.6200648836</v>
      </c>
      <c r="B8590">
        <v>-3.6719495684000001</v>
      </c>
    </row>
    <row r="8591" spans="1:2">
      <c r="A8591" s="1">
        <v>2.9098917294</v>
      </c>
      <c r="B8591">
        <v>4.0782320018</v>
      </c>
    </row>
    <row r="8592" spans="1:2">
      <c r="A8592" s="1">
        <f>-10.1277450738</f>
        <v>-10.1277450738</v>
      </c>
      <c r="B8592">
        <v>-1.3377550418999999</v>
      </c>
    </row>
    <row r="8593" spans="1:2">
      <c r="A8593" s="1">
        <f>-12.2216594991</f>
        <v>-12.221659499099999</v>
      </c>
      <c r="B8593">
        <v>-4.3299496038000003</v>
      </c>
    </row>
    <row r="8594" spans="1:2">
      <c r="A8594" s="1">
        <f>-10.081117439</f>
        <v>-10.081117439</v>
      </c>
      <c r="B8594">
        <v>-3.9801550509000001</v>
      </c>
    </row>
    <row r="8595" spans="1:2">
      <c r="A8595" s="1">
        <v>0.61503102470000004</v>
      </c>
      <c r="B8595">
        <v>-9.9632407040000004</v>
      </c>
    </row>
    <row r="8596" spans="1:2">
      <c r="A8596" s="1">
        <f>-12.5139556469</f>
        <v>-12.5139556469</v>
      </c>
      <c r="B8596">
        <v>-3.0884670804000001</v>
      </c>
    </row>
    <row r="8597" spans="1:2">
      <c r="A8597" s="1">
        <v>2.2547574586999999</v>
      </c>
      <c r="B8597">
        <v>-7.7952590773999999</v>
      </c>
    </row>
    <row r="8598" spans="1:2">
      <c r="A8598" s="1">
        <v>3.4880008256999999</v>
      </c>
      <c r="B8598">
        <v>2.9834055798999999</v>
      </c>
    </row>
    <row r="8599" spans="1:2">
      <c r="A8599" s="1">
        <v>3.7011024698999999</v>
      </c>
      <c r="B8599">
        <v>2.9391951494000002</v>
      </c>
    </row>
    <row r="8600" spans="1:2">
      <c r="A8600" s="1">
        <f>-8.7236685103</f>
        <v>-8.7236685102999996</v>
      </c>
      <c r="B8600">
        <v>-4.7283908863999997</v>
      </c>
    </row>
    <row r="8601" spans="1:2">
      <c r="A8601" s="1">
        <f>-10.678680811</f>
        <v>-10.678680811</v>
      </c>
      <c r="B8601">
        <v>-5.1599458491999997</v>
      </c>
    </row>
    <row r="8602" spans="1:2">
      <c r="A8602" s="1">
        <f>-12.2860831967</f>
        <v>-12.2860831967</v>
      </c>
      <c r="B8602">
        <v>-4.5763280577999996</v>
      </c>
    </row>
    <row r="8603" spans="1:2">
      <c r="A8603" s="1">
        <v>2.4447932569000002</v>
      </c>
      <c r="B8603">
        <v>-10.0460046396</v>
      </c>
    </row>
    <row r="8604" spans="1:2">
      <c r="A8604" s="1">
        <v>2.1457911878</v>
      </c>
      <c r="B8604">
        <v>-8.5086239118000009</v>
      </c>
    </row>
    <row r="8605" spans="1:2">
      <c r="A8605" s="1">
        <f>-11.6397467056</f>
        <v>-11.6397467056</v>
      </c>
      <c r="B8605">
        <v>-7.2413783899000004</v>
      </c>
    </row>
    <row r="8606" spans="1:2">
      <c r="A8606" s="1">
        <v>3.2951229967</v>
      </c>
      <c r="B8606">
        <v>-10.913095687</v>
      </c>
    </row>
    <row r="8607" spans="1:2">
      <c r="A8607" s="1">
        <v>2.6162198921000002</v>
      </c>
      <c r="B8607">
        <v>-9.7452403258999993</v>
      </c>
    </row>
    <row r="8608" spans="1:2">
      <c r="A8608" s="1">
        <v>5.3508552663</v>
      </c>
      <c r="B8608">
        <v>2.6000009958999999</v>
      </c>
    </row>
    <row r="8609" spans="1:2">
      <c r="A8609" s="1">
        <v>3.2833116308000001</v>
      </c>
      <c r="B8609">
        <v>2.7306262099</v>
      </c>
    </row>
    <row r="8610" spans="1:2">
      <c r="A8610" s="1">
        <f>-10.7752352038</f>
        <v>-10.775235203799999</v>
      </c>
      <c r="B8610">
        <v>-4.6816768847999999</v>
      </c>
    </row>
    <row r="8611" spans="1:2">
      <c r="A8611" s="1">
        <f>-10.7231675576</f>
        <v>-10.7231675576</v>
      </c>
      <c r="B8611">
        <v>-6.6125960593000004</v>
      </c>
    </row>
    <row r="8612" spans="1:2">
      <c r="A8612" s="1">
        <f>-11.505879432</f>
        <v>-11.505879432</v>
      </c>
      <c r="B8612">
        <v>-3.7833166952999999</v>
      </c>
    </row>
    <row r="8613" spans="1:2">
      <c r="A8613" s="1">
        <v>2.1437349567999999</v>
      </c>
      <c r="B8613">
        <v>-10.1157437535</v>
      </c>
    </row>
    <row r="8614" spans="1:2">
      <c r="A8614" s="1">
        <f>-10.5917932536</f>
        <v>-10.591793253600001</v>
      </c>
      <c r="B8614">
        <v>-5.9332240016000002</v>
      </c>
    </row>
    <row r="8615" spans="1:2">
      <c r="A8615" s="1">
        <v>5.0962594608999998</v>
      </c>
      <c r="B8615">
        <v>2.3364038613</v>
      </c>
    </row>
    <row r="8616" spans="1:2">
      <c r="A8616" s="1">
        <v>3.8598710441000001</v>
      </c>
      <c r="B8616">
        <v>3.4971044002</v>
      </c>
    </row>
    <row r="8617" spans="1:2">
      <c r="A8617" s="1">
        <v>3.1771755594000002</v>
      </c>
      <c r="B8617">
        <v>4.1522034736000002</v>
      </c>
    </row>
    <row r="8618" spans="1:2">
      <c r="A8618" s="1">
        <f>-11.6548008634</f>
        <v>-11.6548008634</v>
      </c>
      <c r="B8618">
        <v>-3.0040873469</v>
      </c>
    </row>
    <row r="8619" spans="1:2">
      <c r="A8619" s="1">
        <v>6.5587858021000001</v>
      </c>
      <c r="B8619">
        <v>3.0522997700999999</v>
      </c>
    </row>
    <row r="8620" spans="1:2">
      <c r="A8620" s="1">
        <v>5.1006537914000001</v>
      </c>
      <c r="B8620">
        <v>4.3897572037000003</v>
      </c>
    </row>
    <row r="8621" spans="1:2">
      <c r="A8621" s="1">
        <f>-10.5917073205</f>
        <v>-10.591707320499999</v>
      </c>
      <c r="B8621">
        <v>-4.9241712217</v>
      </c>
    </row>
    <row r="8622" spans="1:2">
      <c r="A8622" s="1">
        <f>-10.089887161</f>
        <v>-10.089887161</v>
      </c>
      <c r="B8622">
        <v>-4.5719807835999999</v>
      </c>
    </row>
    <row r="8623" spans="1:2">
      <c r="A8623" s="1">
        <f>-11.0843107956</f>
        <v>-11.0843107956</v>
      </c>
      <c r="B8623">
        <v>-6.9620526133</v>
      </c>
    </row>
    <row r="8624" spans="1:2">
      <c r="A8624" s="1">
        <f>-11.9553351396</f>
        <v>-11.955335139600001</v>
      </c>
      <c r="B8624">
        <v>-4.1785701395999997</v>
      </c>
    </row>
    <row r="8625" spans="1:2">
      <c r="A8625" s="1">
        <v>1.8239687414000001</v>
      </c>
      <c r="B8625">
        <v>-10.2026565009</v>
      </c>
    </row>
    <row r="8626" spans="1:2">
      <c r="A8626" s="1">
        <f>-9.7171583903</f>
        <v>-9.7171583902999998</v>
      </c>
      <c r="B8626">
        <v>-5.3767415887999999</v>
      </c>
    </row>
    <row r="8627" spans="1:2">
      <c r="A8627" s="1">
        <v>1.6422310710000001</v>
      </c>
      <c r="B8627">
        <v>2.4080243557999998</v>
      </c>
    </row>
    <row r="8628" spans="1:2">
      <c r="A8628" s="1">
        <v>1.322455055</v>
      </c>
      <c r="B8628">
        <v>-8.3211427796000006</v>
      </c>
    </row>
    <row r="8629" spans="1:2">
      <c r="A8629" s="1">
        <v>6.1329456924999999</v>
      </c>
      <c r="B8629">
        <v>3.0704250083</v>
      </c>
    </row>
    <row r="8630" spans="1:2">
      <c r="A8630" s="1">
        <v>1.2393031419</v>
      </c>
      <c r="B8630">
        <v>-8.4383282779000002</v>
      </c>
    </row>
    <row r="8631" spans="1:2">
      <c r="A8631" s="1">
        <v>4.2350559418999998</v>
      </c>
      <c r="B8631">
        <v>2.9612444914</v>
      </c>
    </row>
    <row r="8632" spans="1:2">
      <c r="A8632" s="1">
        <f>-11.0556171719</f>
        <v>-11.0556171719</v>
      </c>
      <c r="B8632">
        <v>-3.7925198900999999</v>
      </c>
    </row>
    <row r="8633" spans="1:2">
      <c r="A8633" s="1">
        <v>4.2670904508999996</v>
      </c>
      <c r="B8633">
        <v>3.8591336629000002</v>
      </c>
    </row>
    <row r="8634" spans="1:2">
      <c r="A8634" s="1">
        <v>1.9134839267999999</v>
      </c>
      <c r="B8634">
        <v>-8.4021288153999993</v>
      </c>
    </row>
    <row r="8635" spans="1:2">
      <c r="A8635" s="1">
        <v>3.4012794040999998</v>
      </c>
      <c r="B8635">
        <v>-8.7952565657000008</v>
      </c>
    </row>
    <row r="8636" spans="1:2">
      <c r="A8636" s="1">
        <f>-10.7641958924</f>
        <v>-10.7641958924</v>
      </c>
      <c r="B8636">
        <v>-5.2440484841000004</v>
      </c>
    </row>
    <row r="8637" spans="1:2">
      <c r="A8637" s="1">
        <f>-10.7102209836</f>
        <v>-10.710220983599999</v>
      </c>
      <c r="B8637">
        <v>-6.6876231662999999</v>
      </c>
    </row>
    <row r="8638" spans="1:2">
      <c r="A8638" s="1">
        <v>3.4592169620000002</v>
      </c>
      <c r="B8638">
        <v>2.6105797640000001</v>
      </c>
    </row>
    <row r="8639" spans="1:2">
      <c r="A8639" s="1">
        <v>2.5821968784</v>
      </c>
      <c r="B8639">
        <v>3.0834292530999998</v>
      </c>
    </row>
    <row r="8640" spans="1:2">
      <c r="A8640" s="1">
        <v>2.5823352575</v>
      </c>
      <c r="B8640">
        <v>-7.7166491652999998</v>
      </c>
    </row>
    <row r="8641" spans="1:2">
      <c r="A8641" s="1">
        <v>2.7436993153000002</v>
      </c>
      <c r="B8641">
        <v>2.6437844709</v>
      </c>
    </row>
    <row r="8642" spans="1:2">
      <c r="A8642" s="1">
        <v>1.4827962257</v>
      </c>
      <c r="B8642">
        <v>-9.9535925107000001</v>
      </c>
    </row>
    <row r="8643" spans="1:2">
      <c r="A8643" s="1">
        <v>3.4035086891000002</v>
      </c>
      <c r="B8643">
        <v>5.5651268549999999</v>
      </c>
    </row>
    <row r="8644" spans="1:2">
      <c r="A8644" s="1">
        <v>3.2332793829000002</v>
      </c>
      <c r="B8644">
        <v>3.2561681933000002</v>
      </c>
    </row>
    <row r="8645" spans="1:2">
      <c r="A8645" s="1">
        <v>2.8417060253000002</v>
      </c>
      <c r="B8645">
        <v>2.0596650276999999</v>
      </c>
    </row>
    <row r="8646" spans="1:2">
      <c r="A8646" s="1">
        <v>2.1695976467000002</v>
      </c>
      <c r="B8646">
        <v>-10.397110592700001</v>
      </c>
    </row>
    <row r="8647" spans="1:2">
      <c r="A8647" s="1">
        <v>2.5267881338999998</v>
      </c>
      <c r="B8647">
        <v>-8.9143783402000007</v>
      </c>
    </row>
    <row r="8648" spans="1:2">
      <c r="A8648" s="1">
        <f>-10.1048600771</f>
        <v>-10.1048600771</v>
      </c>
      <c r="B8648">
        <v>-4.8911716988</v>
      </c>
    </row>
    <row r="8649" spans="1:2">
      <c r="A8649" s="1">
        <v>2.4821492093000002</v>
      </c>
      <c r="B8649">
        <v>3.0957540473999998</v>
      </c>
    </row>
    <row r="8650" spans="1:2">
      <c r="A8650" s="1">
        <v>2.2447639342999999</v>
      </c>
      <c r="B8650">
        <v>-9.1113479218000002</v>
      </c>
    </row>
    <row r="8651" spans="1:2">
      <c r="A8651" s="1">
        <v>1.7709175604</v>
      </c>
      <c r="B8651">
        <v>-10.373338838900001</v>
      </c>
    </row>
    <row r="8652" spans="1:2">
      <c r="A8652" s="1">
        <v>2.8232966450000001</v>
      </c>
      <c r="B8652">
        <v>3.4977328440000002</v>
      </c>
    </row>
    <row r="8653" spans="1:2">
      <c r="A8653" s="1">
        <v>3.6463730372000001</v>
      </c>
      <c r="B8653">
        <v>-8.9804374278000001</v>
      </c>
    </row>
    <row r="8654" spans="1:2">
      <c r="A8654" s="1">
        <v>1.6090794545</v>
      </c>
      <c r="B8654">
        <v>-9.7420756133000008</v>
      </c>
    </row>
    <row r="8655" spans="1:2">
      <c r="A8655" s="1">
        <f>-9.7973298257</f>
        <v>-9.7973298257000003</v>
      </c>
      <c r="B8655">
        <v>-5.7298724034999999</v>
      </c>
    </row>
    <row r="8656" spans="1:2">
      <c r="A8656" s="1">
        <f>-10.4860874152</f>
        <v>-10.4860874152</v>
      </c>
      <c r="B8656">
        <v>-3.9729893999999999</v>
      </c>
    </row>
    <row r="8657" spans="1:2">
      <c r="A8657" s="1">
        <f>-9.6908303123</f>
        <v>-9.6908303122999992</v>
      </c>
      <c r="B8657">
        <v>-2.0152834340000001</v>
      </c>
    </row>
    <row r="8658" spans="1:2">
      <c r="A8658" s="1">
        <v>1.7852037894999999</v>
      </c>
      <c r="B8658">
        <v>4.2528396282000003</v>
      </c>
    </row>
    <row r="8659" spans="1:2">
      <c r="A8659" s="1">
        <v>1.4574257316999999</v>
      </c>
      <c r="B8659">
        <v>-11.1026597023</v>
      </c>
    </row>
    <row r="8660" spans="1:2">
      <c r="A8660" s="1">
        <v>1.662548038</v>
      </c>
      <c r="B8660">
        <v>5.0112532850999996</v>
      </c>
    </row>
    <row r="8661" spans="1:2">
      <c r="A8661" s="1">
        <v>3.1831047891000002</v>
      </c>
      <c r="B8661">
        <v>2.6651377181</v>
      </c>
    </row>
    <row r="8662" spans="1:2">
      <c r="A8662" s="1">
        <f>-11.2889015445</f>
        <v>-11.2889015445</v>
      </c>
      <c r="B8662">
        <v>-4.3645772465999997</v>
      </c>
    </row>
    <row r="8663" spans="1:2">
      <c r="A8663" s="1">
        <v>3.7009915802000002</v>
      </c>
      <c r="B8663">
        <v>4.5557243811000001</v>
      </c>
    </row>
    <row r="8664" spans="1:2">
      <c r="A8664" s="1">
        <v>1.9159614116999999</v>
      </c>
      <c r="B8664">
        <v>-8.3181781310999998</v>
      </c>
    </row>
    <row r="8665" spans="1:2">
      <c r="A8665" s="1">
        <v>3.5730135856</v>
      </c>
      <c r="B8665">
        <v>-7.7140294358999997</v>
      </c>
    </row>
    <row r="8666" spans="1:2">
      <c r="A8666" s="1">
        <v>4.1358337412999999</v>
      </c>
      <c r="B8666">
        <v>-8.3805654726000007</v>
      </c>
    </row>
    <row r="8667" spans="1:2">
      <c r="A8667" s="1">
        <v>2.4627437394</v>
      </c>
      <c r="B8667">
        <v>-8.7630966663999992</v>
      </c>
    </row>
    <row r="8668" spans="1:2">
      <c r="A8668" s="1">
        <f>-11.8016379829</f>
        <v>-11.801637982900001</v>
      </c>
      <c r="B8668">
        <v>-5.7237833949999999</v>
      </c>
    </row>
    <row r="8669" spans="1:2">
      <c r="A8669" s="1">
        <v>1.0281692626000001</v>
      </c>
      <c r="B8669">
        <v>-8.7692569714000008</v>
      </c>
    </row>
    <row r="8670" spans="1:2">
      <c r="A8670" s="1">
        <v>2.6400872094999999</v>
      </c>
      <c r="B8670">
        <v>-7.8175873213999996</v>
      </c>
    </row>
    <row r="8671" spans="1:2">
      <c r="A8671" s="1">
        <v>3.5355502970999999</v>
      </c>
      <c r="B8671">
        <v>-9.8239380450000002</v>
      </c>
    </row>
    <row r="8672" spans="1:2">
      <c r="A8672" s="1">
        <f>-9.7324060773</f>
        <v>-9.7324060773000003</v>
      </c>
      <c r="B8672">
        <v>-5.3827192763999996</v>
      </c>
    </row>
    <row r="8673" spans="1:2">
      <c r="A8673" s="1">
        <v>3.3031127856000002</v>
      </c>
      <c r="B8673">
        <v>2.5590374246000001</v>
      </c>
    </row>
    <row r="8674" spans="1:2">
      <c r="A8674" s="1">
        <v>2.8886737562999998</v>
      </c>
      <c r="B8674">
        <v>5.1563690458</v>
      </c>
    </row>
    <row r="8675" spans="1:2">
      <c r="A8675" s="1">
        <v>3.1540632070000001</v>
      </c>
      <c r="B8675">
        <v>-10.600337226800001</v>
      </c>
    </row>
    <row r="8676" spans="1:2">
      <c r="A8676" s="1">
        <v>3.9597146378999999</v>
      </c>
      <c r="B8676">
        <v>3.9808240125999999</v>
      </c>
    </row>
    <row r="8677" spans="1:2">
      <c r="A8677" s="1">
        <v>4.4809370475000003</v>
      </c>
      <c r="B8677">
        <v>2.7480037036999998</v>
      </c>
    </row>
    <row r="8678" spans="1:2">
      <c r="A8678" s="1">
        <v>3.0942712925000002</v>
      </c>
      <c r="B8678">
        <v>-8.0823635316000004</v>
      </c>
    </row>
    <row r="8679" spans="1:2">
      <c r="A8679" s="1">
        <v>3.6113264507</v>
      </c>
      <c r="B8679">
        <v>1.7432942677000001</v>
      </c>
    </row>
    <row r="8680" spans="1:2">
      <c r="A8680" s="1">
        <f>-7.8465798001</f>
        <v>-7.8465798000999998</v>
      </c>
      <c r="B8680">
        <v>-3.8824535844999999</v>
      </c>
    </row>
    <row r="8681" spans="1:2">
      <c r="A8681" s="1">
        <v>3.9244006476000002</v>
      </c>
      <c r="B8681">
        <v>-9.3278450099000008</v>
      </c>
    </row>
    <row r="8682" spans="1:2">
      <c r="A8682" s="1">
        <f>-11.1102740976</f>
        <v>-11.1102740976</v>
      </c>
      <c r="B8682">
        <v>-4.8867238258999999</v>
      </c>
    </row>
    <row r="8683" spans="1:2">
      <c r="A8683" s="1">
        <v>3.1136495335999999</v>
      </c>
      <c r="B8683">
        <v>-8.1345134382000008</v>
      </c>
    </row>
    <row r="8684" spans="1:2">
      <c r="A8684" s="1">
        <v>1.2433017604000001</v>
      </c>
      <c r="B8684">
        <v>-10.610305477600001</v>
      </c>
    </row>
    <row r="8685" spans="1:2">
      <c r="A8685" s="1">
        <v>2.5425745389999999</v>
      </c>
      <c r="B8685">
        <v>-8.5963620850000009</v>
      </c>
    </row>
    <row r="8686" spans="1:2">
      <c r="A8686" s="1">
        <v>1.8672735666</v>
      </c>
      <c r="B8686">
        <v>-9.9464525042999998</v>
      </c>
    </row>
    <row r="8687" spans="1:2">
      <c r="A8687" s="1">
        <v>3.3567461142999999</v>
      </c>
      <c r="B8687">
        <v>4.1602876094000001</v>
      </c>
    </row>
    <row r="8688" spans="1:2">
      <c r="A8688" s="1">
        <v>3.0818385042999998</v>
      </c>
      <c r="B8688">
        <v>-9.8855471310999992</v>
      </c>
    </row>
    <row r="8689" spans="1:2">
      <c r="A8689" s="1">
        <v>2.7594593972000001</v>
      </c>
      <c r="B8689">
        <v>-8.4019915180000009</v>
      </c>
    </row>
    <row r="8690" spans="1:2">
      <c r="A8690" s="1">
        <v>4.2572784094999996</v>
      </c>
      <c r="B8690">
        <v>-9.3924303678999994</v>
      </c>
    </row>
    <row r="8691" spans="1:2">
      <c r="A8691" s="1">
        <v>2.4533172411000002</v>
      </c>
      <c r="B8691">
        <v>3.090006297</v>
      </c>
    </row>
    <row r="8692" spans="1:2">
      <c r="A8692" s="1">
        <v>5.3827339937999996</v>
      </c>
      <c r="B8692">
        <v>3.3602089946000002</v>
      </c>
    </row>
    <row r="8693" spans="1:2">
      <c r="A8693" s="1">
        <v>1.0483377118999999</v>
      </c>
      <c r="B8693">
        <v>-9.3567943206000006</v>
      </c>
    </row>
    <row r="8694" spans="1:2">
      <c r="A8694" s="1">
        <v>2.5950126046999999</v>
      </c>
      <c r="B8694">
        <v>-7.6522242585000004</v>
      </c>
    </row>
    <row r="8695" spans="1:2">
      <c r="A8695" s="1">
        <f>-8.8132611692</f>
        <v>-8.8132611692000005</v>
      </c>
      <c r="B8695">
        <v>-4.9260825980999998</v>
      </c>
    </row>
    <row r="8696" spans="1:2">
      <c r="A8696" s="1">
        <v>3.3086388547999999</v>
      </c>
      <c r="B8696">
        <v>1.2567072208000001</v>
      </c>
    </row>
    <row r="8697" spans="1:2">
      <c r="A8697" s="1">
        <v>3.2844579170000001</v>
      </c>
      <c r="B8697">
        <v>3.0420894428</v>
      </c>
    </row>
    <row r="8698" spans="1:2">
      <c r="A8698" s="1">
        <v>4.5947378231</v>
      </c>
      <c r="B8698">
        <v>3.4268394028000002</v>
      </c>
    </row>
    <row r="8699" spans="1:2">
      <c r="A8699" s="1">
        <v>2.7497569502000001</v>
      </c>
      <c r="B8699">
        <v>-12.609092841700001</v>
      </c>
    </row>
    <row r="8700" spans="1:2">
      <c r="A8700" s="1">
        <f>-9.2207555004</f>
        <v>-9.2207555003999992</v>
      </c>
      <c r="B8700">
        <v>-4.9032254713999999</v>
      </c>
    </row>
    <row r="8701" spans="1:2">
      <c r="A8701" s="1">
        <f>-9.7267154899</f>
        <v>-9.7267154899000001</v>
      </c>
      <c r="B8701">
        <v>-3.4188757564999999</v>
      </c>
    </row>
    <row r="8702" spans="1:2">
      <c r="A8702" s="1">
        <v>4.6817860040000001</v>
      </c>
      <c r="B8702">
        <v>2.3838510935000001</v>
      </c>
    </row>
    <row r="8703" spans="1:2">
      <c r="A8703" s="1">
        <v>2.5333206435000002</v>
      </c>
      <c r="B8703">
        <v>4.0841709943</v>
      </c>
    </row>
    <row r="8704" spans="1:2">
      <c r="A8704" s="1">
        <v>2.6358353655000002</v>
      </c>
      <c r="B8704">
        <v>-8.7411045445000006</v>
      </c>
    </row>
    <row r="8705" spans="1:2">
      <c r="A8705" s="1">
        <v>3.0344622256</v>
      </c>
      <c r="B8705">
        <v>2.4263637021000002</v>
      </c>
    </row>
    <row r="8706" spans="1:2">
      <c r="A8706" s="1">
        <v>2.7436868982</v>
      </c>
      <c r="B8706">
        <v>2.9157626714</v>
      </c>
    </row>
    <row r="8707" spans="1:2">
      <c r="A8707" s="1">
        <v>4.0799108315000003</v>
      </c>
      <c r="B8707">
        <v>3.5445650401000002</v>
      </c>
    </row>
    <row r="8708" spans="1:2">
      <c r="A8708" s="1">
        <v>4.3958062499999997</v>
      </c>
      <c r="B8708">
        <v>3.5449459227000002</v>
      </c>
    </row>
    <row r="8709" spans="1:2">
      <c r="A8709" s="1">
        <v>2.6371824333</v>
      </c>
      <c r="B8709">
        <v>4.4884228689999999</v>
      </c>
    </row>
    <row r="8710" spans="1:2">
      <c r="A8710" s="1">
        <v>2.9464532833999999</v>
      </c>
      <c r="B8710">
        <v>2.6319257343000002</v>
      </c>
    </row>
    <row r="8711" spans="1:2">
      <c r="A8711" s="1">
        <f>-10.6465917946</f>
        <v>-10.646591794600001</v>
      </c>
      <c r="B8711">
        <v>-5.7583265199999998</v>
      </c>
    </row>
    <row r="8712" spans="1:2">
      <c r="A8712" s="1">
        <f>-11.0675682651</f>
        <v>-11.0675682651</v>
      </c>
      <c r="B8712">
        <v>-4.8041294508999997</v>
      </c>
    </row>
    <row r="8713" spans="1:2">
      <c r="A8713" s="1">
        <f>-8.9772831824</f>
        <v>-8.9772831824000008</v>
      </c>
      <c r="B8713">
        <v>-4.0783393419999996</v>
      </c>
    </row>
    <row r="8714" spans="1:2">
      <c r="A8714" s="1">
        <f>-11.0953089457</f>
        <v>-11.095308945699999</v>
      </c>
      <c r="B8714">
        <v>-6.5603527798999997</v>
      </c>
    </row>
    <row r="8715" spans="1:2">
      <c r="A8715" s="1">
        <v>3.7824850905999998</v>
      </c>
      <c r="B8715">
        <v>2.9241949951000001</v>
      </c>
    </row>
    <row r="8716" spans="1:2">
      <c r="A8716" s="1">
        <v>2.7740426436000001</v>
      </c>
      <c r="B8716">
        <v>-9.5530754937999998</v>
      </c>
    </row>
    <row r="8717" spans="1:2">
      <c r="A8717" s="1">
        <f>-11.0982641816</f>
        <v>-11.098264181599999</v>
      </c>
      <c r="B8717">
        <v>-5.2039841591</v>
      </c>
    </row>
    <row r="8718" spans="1:2">
      <c r="A8718" s="1">
        <v>3.2121552387999999</v>
      </c>
      <c r="B8718">
        <v>3.1655876730000001</v>
      </c>
    </row>
    <row r="8719" spans="1:2">
      <c r="A8719" s="1">
        <v>2.4082013219</v>
      </c>
      <c r="B8719">
        <v>-7.9864963802000002</v>
      </c>
    </row>
    <row r="8720" spans="1:2">
      <c r="A8720" s="1">
        <f>-10.4486055766</f>
        <v>-10.4486055766</v>
      </c>
      <c r="B8720">
        <v>-4.3840548936000001</v>
      </c>
    </row>
    <row r="8721" spans="1:2">
      <c r="A8721" s="1">
        <f>-8.2696479488</f>
        <v>-8.2696479487999994</v>
      </c>
      <c r="B8721">
        <v>-5.8603386870999996</v>
      </c>
    </row>
    <row r="8722" spans="1:2">
      <c r="A8722" s="1">
        <v>4.3210925188999996</v>
      </c>
      <c r="B8722">
        <v>-10.6707480913</v>
      </c>
    </row>
    <row r="8723" spans="1:2">
      <c r="A8723" s="1">
        <v>1.1914888190999999</v>
      </c>
      <c r="B8723">
        <v>-9.2406588646000003</v>
      </c>
    </row>
    <row r="8724" spans="1:2">
      <c r="A8724" s="1">
        <v>1.6132482248</v>
      </c>
      <c r="B8724">
        <v>-10.2156337209</v>
      </c>
    </row>
    <row r="8725" spans="1:2">
      <c r="A8725" s="1">
        <v>2.6996807665000002</v>
      </c>
      <c r="B8725">
        <v>2.7361352082999999</v>
      </c>
    </row>
    <row r="8726" spans="1:2">
      <c r="A8726" s="1">
        <v>4.1165265308999999</v>
      </c>
      <c r="B8726">
        <v>-9.5415613121000007</v>
      </c>
    </row>
    <row r="8727" spans="1:2">
      <c r="A8727" s="1">
        <v>3.5439844493999999</v>
      </c>
      <c r="B8727">
        <v>3.2329798743999998</v>
      </c>
    </row>
    <row r="8728" spans="1:2">
      <c r="A8728" s="1">
        <v>1.2301267023</v>
      </c>
      <c r="B8728">
        <v>3.0323085348999999</v>
      </c>
    </row>
    <row r="8729" spans="1:2">
      <c r="A8729" s="1">
        <v>2.1400634717</v>
      </c>
      <c r="B8729">
        <v>-9.7603157857999996</v>
      </c>
    </row>
    <row r="8730" spans="1:2">
      <c r="A8730" s="1">
        <v>4.6434747978999997</v>
      </c>
      <c r="B8730">
        <v>3.9431950774</v>
      </c>
    </row>
    <row r="8731" spans="1:2">
      <c r="A8731" s="1">
        <v>3.4773109934000002</v>
      </c>
      <c r="B8731">
        <v>-8.4965142346999993</v>
      </c>
    </row>
    <row r="8732" spans="1:2">
      <c r="A8732" s="1">
        <f>-10.9485565214</f>
        <v>-10.9485565214</v>
      </c>
      <c r="B8732">
        <v>-6.0153730039999997</v>
      </c>
    </row>
    <row r="8733" spans="1:2">
      <c r="A8733" s="1">
        <v>2.0724122559000002</v>
      </c>
      <c r="B8733">
        <v>-9.8686219246999993</v>
      </c>
    </row>
    <row r="8734" spans="1:2">
      <c r="A8734" s="1">
        <v>3.5090518549</v>
      </c>
      <c r="B8734">
        <v>0.87894728109999998</v>
      </c>
    </row>
    <row r="8735" spans="1:2">
      <c r="A8735" s="1">
        <v>2.2706895199999999</v>
      </c>
      <c r="B8735">
        <v>-9.9349899594999993</v>
      </c>
    </row>
    <row r="8736" spans="1:2">
      <c r="A8736" s="1">
        <v>2.9702065553999999</v>
      </c>
      <c r="B8736">
        <v>3.2134613479</v>
      </c>
    </row>
    <row r="8737" spans="1:2">
      <c r="A8737" s="1">
        <v>4.4422282683000001</v>
      </c>
      <c r="B8737">
        <v>4.0244039517000001</v>
      </c>
    </row>
    <row r="8738" spans="1:2">
      <c r="A8738" s="1">
        <v>2.7589620208999999</v>
      </c>
      <c r="B8738">
        <v>2.2952082911999998</v>
      </c>
    </row>
    <row r="8739" spans="1:2">
      <c r="A8739" s="1">
        <f>-8.9133447958</f>
        <v>-8.9133447958000005</v>
      </c>
      <c r="B8739">
        <v>-3.0682434111000001</v>
      </c>
    </row>
    <row r="8740" spans="1:2">
      <c r="A8740" s="1">
        <v>2.5934084624999998</v>
      </c>
      <c r="B8740">
        <v>-9.1916705205000007</v>
      </c>
    </row>
    <row r="8741" spans="1:2">
      <c r="A8741" s="1">
        <f>-11.7140025781</f>
        <v>-11.714002578100001</v>
      </c>
      <c r="B8741">
        <v>-3.3459513571000001</v>
      </c>
    </row>
    <row r="8742" spans="1:2">
      <c r="A8742" s="1">
        <f>-10.851076199</f>
        <v>-10.851076199</v>
      </c>
      <c r="B8742">
        <v>-5.4010173795999998</v>
      </c>
    </row>
    <row r="8743" spans="1:2">
      <c r="A8743" s="1">
        <f>-10.1276283632</f>
        <v>-10.127628363199999</v>
      </c>
      <c r="B8743">
        <v>-6.5659942073000002</v>
      </c>
    </row>
    <row r="8744" spans="1:2">
      <c r="A8744" s="1">
        <v>1.8207766275999999</v>
      </c>
      <c r="B8744">
        <v>-8.0148458028</v>
      </c>
    </row>
    <row r="8745" spans="1:2">
      <c r="A8745" s="1">
        <v>2.9964302075</v>
      </c>
      <c r="B8745">
        <v>-10.0781653774</v>
      </c>
    </row>
    <row r="8746" spans="1:2">
      <c r="A8746" s="1">
        <f>-9.5108212673</f>
        <v>-9.5108212673000008</v>
      </c>
      <c r="B8746">
        <v>-5.7507227232</v>
      </c>
    </row>
    <row r="8747" spans="1:2">
      <c r="A8747" s="1">
        <f>-10.2946925897</f>
        <v>-10.2946925897</v>
      </c>
      <c r="B8747">
        <v>-5.3967620670000001</v>
      </c>
    </row>
    <row r="8748" spans="1:2">
      <c r="A8748" s="1">
        <v>3.2470005631999999</v>
      </c>
      <c r="B8748">
        <v>4.8800266416999998</v>
      </c>
    </row>
    <row r="8749" spans="1:2">
      <c r="A8749" s="1">
        <f>-10.5414899142</f>
        <v>-10.5414899142</v>
      </c>
      <c r="B8749">
        <v>-4.9992416082000002</v>
      </c>
    </row>
    <row r="8750" spans="1:2">
      <c r="A8750" s="1">
        <v>1.87848014</v>
      </c>
      <c r="B8750">
        <v>5.2841649516000002</v>
      </c>
    </row>
    <row r="8751" spans="1:2">
      <c r="A8751" s="1">
        <f>-10.8944955314</f>
        <v>-10.8944955314</v>
      </c>
      <c r="B8751">
        <v>-2.2048883561000001</v>
      </c>
    </row>
    <row r="8752" spans="1:2">
      <c r="A8752" s="1">
        <v>2.7863833107999998</v>
      </c>
      <c r="B8752">
        <v>2.5213467390000002</v>
      </c>
    </row>
    <row r="8753" spans="1:2">
      <c r="A8753" s="1">
        <v>2.9164197333000001</v>
      </c>
      <c r="B8753">
        <v>2.9889649998999999</v>
      </c>
    </row>
    <row r="8754" spans="1:2">
      <c r="A8754" s="1">
        <f>-8.2832417589</f>
        <v>-8.2832417588999991</v>
      </c>
      <c r="B8754">
        <v>-4.5512427801999999</v>
      </c>
    </row>
    <row r="8755" spans="1:2">
      <c r="A8755" s="1">
        <v>1.8755316133</v>
      </c>
      <c r="B8755">
        <v>-9.6768687011000001</v>
      </c>
    </row>
    <row r="8756" spans="1:2">
      <c r="A8756" s="1">
        <f>-10.4411386399</f>
        <v>-10.4411386399</v>
      </c>
      <c r="B8756">
        <v>-5.3877762282999999</v>
      </c>
    </row>
    <row r="8757" spans="1:2">
      <c r="A8757" s="1">
        <v>4.3073429437000001</v>
      </c>
      <c r="B8757">
        <v>4.0283930871000004</v>
      </c>
    </row>
    <row r="8758" spans="1:2">
      <c r="A8758" s="1">
        <v>3.0868668422000001</v>
      </c>
      <c r="B8758">
        <v>-9.4788419840000007</v>
      </c>
    </row>
    <row r="8759" spans="1:2">
      <c r="A8759" s="1">
        <f>-12.2584516823</f>
        <v>-12.2584516823</v>
      </c>
      <c r="B8759">
        <v>-7.1471947722999998</v>
      </c>
    </row>
    <row r="8760" spans="1:2">
      <c r="A8760" s="1">
        <v>2.6613170864</v>
      </c>
      <c r="B8760">
        <v>2.9629040605000001</v>
      </c>
    </row>
    <row r="8761" spans="1:2">
      <c r="A8761" s="1">
        <v>3.0592027729</v>
      </c>
      <c r="B8761">
        <v>3.1386792372999999</v>
      </c>
    </row>
    <row r="8762" spans="1:2">
      <c r="A8762" s="1">
        <f>-10.8034903615</f>
        <v>-10.8034903615</v>
      </c>
      <c r="B8762">
        <v>-3.5058581313000001</v>
      </c>
    </row>
    <row r="8763" spans="1:2">
      <c r="A8763" s="1">
        <f>-9.7273048264</f>
        <v>-9.7273048263999993</v>
      </c>
      <c r="B8763">
        <v>-5.7771147646000003</v>
      </c>
    </row>
    <row r="8764" spans="1:2">
      <c r="A8764" s="1">
        <v>2.4797032869</v>
      </c>
      <c r="B8764">
        <v>-9.4460069928999992</v>
      </c>
    </row>
    <row r="8765" spans="1:2">
      <c r="A8765" s="1">
        <v>2.5367096943999998</v>
      </c>
      <c r="B8765">
        <v>-9.9262229505999997</v>
      </c>
    </row>
    <row r="8766" spans="1:2">
      <c r="A8766" s="1">
        <v>1.7485059454</v>
      </c>
      <c r="B8766">
        <v>-10.726044244600001</v>
      </c>
    </row>
    <row r="8767" spans="1:2">
      <c r="A8767" s="1">
        <f>-11.4211073665</f>
        <v>-11.421107366499999</v>
      </c>
      <c r="B8767">
        <v>-5.0880313228</v>
      </c>
    </row>
    <row r="8768" spans="1:2">
      <c r="A8768" s="1">
        <f>-10.8427500252</f>
        <v>-10.842750025200001</v>
      </c>
      <c r="B8768">
        <v>-5.0680308596000003</v>
      </c>
    </row>
    <row r="8769" spans="1:2">
      <c r="A8769" s="1">
        <f>-12.5245014911</f>
        <v>-12.524501491100001</v>
      </c>
      <c r="B8769">
        <v>-3.7035677742000002</v>
      </c>
    </row>
    <row r="8770" spans="1:2">
      <c r="A8770" s="1">
        <f>-8.8259653165</f>
        <v>-8.8259653164999996</v>
      </c>
      <c r="B8770">
        <v>-6.1796888418</v>
      </c>
    </row>
    <row r="8771" spans="1:2">
      <c r="A8771" s="1">
        <f>-9.8331415931</f>
        <v>-9.8331415931000006</v>
      </c>
      <c r="B8771">
        <v>-6.8405710393000003</v>
      </c>
    </row>
    <row r="8772" spans="1:2">
      <c r="A8772" s="1">
        <f>-10.6454756098</f>
        <v>-10.6454756098</v>
      </c>
      <c r="B8772">
        <v>-5.2814241900000001</v>
      </c>
    </row>
    <row r="8773" spans="1:2">
      <c r="A8773" s="1">
        <v>2.3570532231999999</v>
      </c>
      <c r="B8773">
        <v>4.4664719064999998</v>
      </c>
    </row>
    <row r="8774" spans="1:2">
      <c r="A8774" s="1">
        <v>3.8708804755999999</v>
      </c>
      <c r="B8774">
        <v>3.6678804973000001</v>
      </c>
    </row>
    <row r="8775" spans="1:2">
      <c r="A8775" s="1">
        <v>3.0370158797000002</v>
      </c>
      <c r="B8775">
        <v>-9.8250374256999997</v>
      </c>
    </row>
    <row r="8776" spans="1:2">
      <c r="A8776" s="1">
        <v>2.6428986498999998</v>
      </c>
      <c r="B8776">
        <v>-6.7995426283000002</v>
      </c>
    </row>
    <row r="8777" spans="1:2">
      <c r="A8777" s="1">
        <v>4.6702580806</v>
      </c>
      <c r="B8777">
        <v>3.1284657966</v>
      </c>
    </row>
    <row r="8778" spans="1:2">
      <c r="A8778" s="1">
        <v>3.3730105623000002</v>
      </c>
      <c r="B8778">
        <v>1.6152212889999999</v>
      </c>
    </row>
    <row r="8779" spans="1:2">
      <c r="A8779" s="1">
        <v>3.3517249991</v>
      </c>
      <c r="B8779">
        <v>-9.8292284142999993</v>
      </c>
    </row>
    <row r="8780" spans="1:2">
      <c r="A8780" s="1">
        <f>-9.6404730176</f>
        <v>-9.6404730175999997</v>
      </c>
      <c r="B8780">
        <v>-5.2299060503000003</v>
      </c>
    </row>
    <row r="8781" spans="1:2">
      <c r="A8781" s="1">
        <v>1.4647896177999999</v>
      </c>
      <c r="B8781">
        <v>-10.970722201999999</v>
      </c>
    </row>
    <row r="8782" spans="1:2">
      <c r="A8782" s="1">
        <f>-9.8825305297</f>
        <v>-9.8825305297000003</v>
      </c>
      <c r="B8782">
        <v>-7.0538861988999999</v>
      </c>
    </row>
    <row r="8783" spans="1:2">
      <c r="A8783" s="1">
        <f>-10.7423105559</f>
        <v>-10.7423105559</v>
      </c>
      <c r="B8783">
        <v>-4.7453000916999999</v>
      </c>
    </row>
    <row r="8784" spans="1:2">
      <c r="A8784" s="1">
        <f>-10.9568459367</f>
        <v>-10.956845936700001</v>
      </c>
      <c r="B8784">
        <v>-5.0089631452000001</v>
      </c>
    </row>
    <row r="8785" spans="1:2">
      <c r="A8785" s="1">
        <v>2.7245995253999999</v>
      </c>
      <c r="B8785">
        <v>-10.219491681499999</v>
      </c>
    </row>
    <row r="8786" spans="1:2">
      <c r="A8786" s="1">
        <f>-8.9370210576</f>
        <v>-8.9370210576000009</v>
      </c>
      <c r="B8786">
        <v>-6.2922172752999996</v>
      </c>
    </row>
    <row r="8787" spans="1:2">
      <c r="A8787" s="1">
        <v>3.8211880089000001</v>
      </c>
      <c r="B8787">
        <v>4.1589010984000003</v>
      </c>
    </row>
    <row r="8788" spans="1:2">
      <c r="A8788" s="1">
        <f>-9.8022968802</f>
        <v>-9.8022968802000001</v>
      </c>
      <c r="B8788">
        <v>-5.6210199715</v>
      </c>
    </row>
    <row r="8789" spans="1:2">
      <c r="A8789" s="1">
        <f>-11.2966304851</f>
        <v>-11.2966304851</v>
      </c>
      <c r="B8789">
        <v>-4.6943662995000004</v>
      </c>
    </row>
    <row r="8790" spans="1:2">
      <c r="A8790" s="1">
        <v>1.7161917281000001</v>
      </c>
      <c r="B8790">
        <v>-8.3245586142000008</v>
      </c>
    </row>
    <row r="8791" spans="1:2">
      <c r="A8791" s="1">
        <v>1.0708955667</v>
      </c>
      <c r="B8791">
        <v>-9.1924811281000007</v>
      </c>
    </row>
    <row r="8792" spans="1:2">
      <c r="A8792" s="1">
        <v>3.5012234851000001</v>
      </c>
      <c r="B8792">
        <v>4.1227273213000002</v>
      </c>
    </row>
    <row r="8793" spans="1:2">
      <c r="A8793" s="1">
        <f>-10.2688299429</f>
        <v>-10.2688299429</v>
      </c>
      <c r="B8793">
        <v>-5.3279433215000003</v>
      </c>
    </row>
    <row r="8794" spans="1:2">
      <c r="A8794" s="1">
        <f>-10.1151597969</f>
        <v>-10.1151597969</v>
      </c>
      <c r="B8794">
        <v>-3.8040358341</v>
      </c>
    </row>
    <row r="8795" spans="1:2">
      <c r="A8795" s="1">
        <f>-11.5572911287</f>
        <v>-11.557291128699999</v>
      </c>
      <c r="B8795">
        <v>-5.0951943166999998</v>
      </c>
    </row>
    <row r="8796" spans="1:2">
      <c r="A8796" s="1">
        <v>3.6915618220000002</v>
      </c>
      <c r="B8796">
        <v>1.8280792716000001</v>
      </c>
    </row>
    <row r="8797" spans="1:2">
      <c r="A8797" s="1">
        <v>3.2003958532999999</v>
      </c>
      <c r="B8797">
        <v>3.0003693027999998</v>
      </c>
    </row>
    <row r="8798" spans="1:2">
      <c r="A8798" s="1">
        <v>3.6855478625</v>
      </c>
      <c r="B8798">
        <v>4.2675293015999998</v>
      </c>
    </row>
    <row r="8799" spans="1:2">
      <c r="A8799" s="1">
        <f>-10.0190006885</f>
        <v>-10.0190006885</v>
      </c>
      <c r="B8799">
        <v>-4.7665457163999996</v>
      </c>
    </row>
    <row r="8800" spans="1:2">
      <c r="A8800" s="1">
        <v>2.3160926275999998</v>
      </c>
      <c r="B8800">
        <v>-9.1235957284999998</v>
      </c>
    </row>
    <row r="8801" spans="1:2">
      <c r="A8801" s="1">
        <v>1.5802641478999999</v>
      </c>
      <c r="B8801">
        <v>-9.0270295893999997</v>
      </c>
    </row>
    <row r="8802" spans="1:2">
      <c r="A8802" s="1">
        <v>2.1626116303999998</v>
      </c>
      <c r="B8802">
        <v>-9.2492831189999993</v>
      </c>
    </row>
    <row r="8803" spans="1:2">
      <c r="A8803" s="1">
        <f>-10.2996084898</f>
        <v>-10.299608489800001</v>
      </c>
      <c r="B8803">
        <v>-5.7332509765999999</v>
      </c>
    </row>
    <row r="8804" spans="1:2">
      <c r="A8804" s="1">
        <v>3.8049208794</v>
      </c>
      <c r="B8804">
        <v>3.1305059249</v>
      </c>
    </row>
    <row r="8805" spans="1:2">
      <c r="A8805" s="1">
        <f>-9.0591219355</f>
        <v>-9.0591219355000003</v>
      </c>
      <c r="B8805">
        <v>-5.7003116731999999</v>
      </c>
    </row>
    <row r="8806" spans="1:2">
      <c r="A8806" s="1">
        <v>4.3187122905999997</v>
      </c>
      <c r="B8806">
        <v>3.0961552660999998</v>
      </c>
    </row>
    <row r="8807" spans="1:2">
      <c r="A8807" s="1">
        <f>-11.7325355286</f>
        <v>-11.7325355286</v>
      </c>
      <c r="B8807">
        <v>-5.4412348622</v>
      </c>
    </row>
    <row r="8808" spans="1:2">
      <c r="A8808" s="1">
        <f>-11.7096036852</f>
        <v>-11.709603685199999</v>
      </c>
      <c r="B8808">
        <v>-4.0809736589999996</v>
      </c>
    </row>
    <row r="8809" spans="1:2">
      <c r="A8809" s="1">
        <v>1.5341985621000001</v>
      </c>
      <c r="B8809">
        <v>2.1912006269000002</v>
      </c>
    </row>
    <row r="8810" spans="1:2">
      <c r="A8810" s="1">
        <f>-11.0189023321</f>
        <v>-11.0189023321</v>
      </c>
      <c r="B8810">
        <v>-5.2699880333999998</v>
      </c>
    </row>
    <row r="8811" spans="1:2">
      <c r="A8811" s="1">
        <v>2.7449842636000001</v>
      </c>
      <c r="B8811">
        <v>-9.0504779082999995</v>
      </c>
    </row>
    <row r="8812" spans="1:2">
      <c r="A8812" s="1">
        <f>-10.9136771534</f>
        <v>-10.9136771534</v>
      </c>
      <c r="B8812">
        <v>-7.0934583083999998</v>
      </c>
    </row>
    <row r="8813" spans="1:2">
      <c r="A8813" s="1">
        <v>5.4609058640999999</v>
      </c>
      <c r="B8813">
        <v>-9.4559147500999998</v>
      </c>
    </row>
    <row r="8814" spans="1:2">
      <c r="A8814" s="1">
        <f>-11.4933920509</f>
        <v>-11.493392050900001</v>
      </c>
      <c r="B8814">
        <v>-3.4151858061999998</v>
      </c>
    </row>
    <row r="8815" spans="1:2">
      <c r="A8815" s="1">
        <v>3.6786649491999999</v>
      </c>
      <c r="B8815">
        <v>3.2968862910999999</v>
      </c>
    </row>
    <row r="8816" spans="1:2">
      <c r="A8816" s="1">
        <v>1.5580027621999999</v>
      </c>
      <c r="B8816">
        <v>-8.0721198186999992</v>
      </c>
    </row>
    <row r="8817" spans="1:2">
      <c r="A8817" s="1">
        <v>3.9182517674000001</v>
      </c>
      <c r="B8817">
        <v>-7.8781012808000002</v>
      </c>
    </row>
    <row r="8818" spans="1:2">
      <c r="A8818" s="1">
        <v>3.3076330005000001</v>
      </c>
      <c r="B8818">
        <v>-8.1592545676999997</v>
      </c>
    </row>
    <row r="8819" spans="1:2">
      <c r="A8819" s="1">
        <v>2.7883716009000001</v>
      </c>
      <c r="B8819">
        <v>3.3438271765000001</v>
      </c>
    </row>
    <row r="8820" spans="1:2">
      <c r="A8820" s="1">
        <v>3.5737056098000002</v>
      </c>
      <c r="B8820">
        <v>3.0899140420000002</v>
      </c>
    </row>
    <row r="8821" spans="1:2">
      <c r="A8821" s="1">
        <v>3.1275786604000002</v>
      </c>
      <c r="B8821">
        <v>-10.3722635139</v>
      </c>
    </row>
    <row r="8822" spans="1:2">
      <c r="A8822" s="1">
        <f>-11.3740797799</f>
        <v>-11.374079779900001</v>
      </c>
      <c r="B8822">
        <v>-5.8706363718999999</v>
      </c>
    </row>
    <row r="8823" spans="1:2">
      <c r="A8823" s="1">
        <v>1.9289711839000001</v>
      </c>
      <c r="B8823">
        <v>3.9920207179</v>
      </c>
    </row>
    <row r="8824" spans="1:2">
      <c r="A8824" s="1">
        <v>2.8750227482000001</v>
      </c>
      <c r="B8824">
        <v>-8.4947475616000006</v>
      </c>
    </row>
    <row r="8825" spans="1:2">
      <c r="A8825" s="1">
        <v>1.4536663984</v>
      </c>
      <c r="B8825">
        <v>-10.1832474281</v>
      </c>
    </row>
    <row r="8826" spans="1:2">
      <c r="A8826" s="1">
        <f>-10.1702583053</f>
        <v>-10.170258305300001</v>
      </c>
      <c r="B8826">
        <v>-6.3892189709</v>
      </c>
    </row>
    <row r="8827" spans="1:2">
      <c r="A8827" s="1">
        <v>1.2346924349999999</v>
      </c>
      <c r="B8827">
        <v>-9.4128262088000003</v>
      </c>
    </row>
    <row r="8828" spans="1:2">
      <c r="A8828" s="1">
        <f>-10.2618323803</f>
        <v>-10.2618323803</v>
      </c>
      <c r="B8828">
        <v>-5.9953007183000002</v>
      </c>
    </row>
    <row r="8829" spans="1:2">
      <c r="A8829" s="1">
        <f>-9.9375045093</f>
        <v>-9.9375045093000001</v>
      </c>
      <c r="B8829">
        <v>-4.1532515228999998</v>
      </c>
    </row>
    <row r="8830" spans="1:2">
      <c r="A8830" s="1">
        <v>1.4993451681000001</v>
      </c>
      <c r="B8830">
        <v>-9.0873995796999996</v>
      </c>
    </row>
    <row r="8831" spans="1:2">
      <c r="A8831" s="1">
        <v>3.4519266368000001</v>
      </c>
      <c r="B8831">
        <v>5.4917274233000004</v>
      </c>
    </row>
    <row r="8832" spans="1:2">
      <c r="A8832" s="1">
        <v>4.7418486938999997</v>
      </c>
      <c r="B8832">
        <v>1.1591068905999999</v>
      </c>
    </row>
    <row r="8833" spans="1:2">
      <c r="A8833" s="1">
        <f>-8.0978190038</f>
        <v>-8.0978190037999997</v>
      </c>
      <c r="B8833">
        <v>-4.5576043525000003</v>
      </c>
    </row>
    <row r="8834" spans="1:2">
      <c r="A8834" s="1">
        <v>5.3444900860000004</v>
      </c>
      <c r="B8834">
        <v>2.904077757</v>
      </c>
    </row>
    <row r="8835" spans="1:2">
      <c r="A8835" s="1">
        <v>1.8268930334</v>
      </c>
      <c r="B8835">
        <v>-8.6882081828000004</v>
      </c>
    </row>
    <row r="8836" spans="1:2">
      <c r="A8836" s="1">
        <v>3.5591851294999999</v>
      </c>
      <c r="B8836">
        <v>2.4196441541000002</v>
      </c>
    </row>
    <row r="8837" spans="1:2">
      <c r="A8837" s="1">
        <f>-11.6269304385</f>
        <v>-11.626930438500001</v>
      </c>
      <c r="B8837">
        <v>-3.6975729579999999</v>
      </c>
    </row>
    <row r="8838" spans="1:2">
      <c r="A8838" s="1">
        <f>-8.44613627</f>
        <v>-8.4461362700000002</v>
      </c>
      <c r="B8838">
        <v>-6.2639940419000002</v>
      </c>
    </row>
    <row r="8839" spans="1:2">
      <c r="A8839" s="1">
        <v>1.2635108463</v>
      </c>
      <c r="B8839">
        <v>-8.6200011931000002</v>
      </c>
    </row>
    <row r="8840" spans="1:2">
      <c r="A8840" s="1">
        <v>3.7544729625</v>
      </c>
      <c r="B8840">
        <v>3.3777180000999998</v>
      </c>
    </row>
    <row r="8841" spans="1:2">
      <c r="A8841" s="1">
        <f>-11.562764579</f>
        <v>-11.562764579</v>
      </c>
      <c r="B8841">
        <v>-5.4619218351000001</v>
      </c>
    </row>
    <row r="8842" spans="1:2">
      <c r="A8842" s="1">
        <v>3.7912837965000001</v>
      </c>
      <c r="B8842">
        <v>-11.2004919252</v>
      </c>
    </row>
    <row r="8843" spans="1:2">
      <c r="A8843" s="1">
        <f>-11.2736604432</f>
        <v>-11.273660443200001</v>
      </c>
      <c r="B8843">
        <v>-4.3968517928999997</v>
      </c>
    </row>
    <row r="8844" spans="1:2">
      <c r="A8844" s="1">
        <v>4.0329323355</v>
      </c>
      <c r="B8844">
        <v>2.8180674286</v>
      </c>
    </row>
    <row r="8845" spans="1:2">
      <c r="A8845" s="1">
        <v>1.7637779897000001</v>
      </c>
      <c r="B8845">
        <v>-8.4745031157999993</v>
      </c>
    </row>
    <row r="8846" spans="1:2">
      <c r="A8846" s="1">
        <v>4.0996312149999996</v>
      </c>
      <c r="B8846">
        <v>2.6059207401000002</v>
      </c>
    </row>
    <row r="8847" spans="1:2">
      <c r="A8847" s="1">
        <v>5.1723703684000002</v>
      </c>
      <c r="B8847">
        <v>3.9173230804000001</v>
      </c>
    </row>
    <row r="8848" spans="1:2">
      <c r="A8848" s="1">
        <v>3.5845313202</v>
      </c>
      <c r="B8848">
        <v>3.0808719664000002</v>
      </c>
    </row>
    <row r="8849" spans="1:2">
      <c r="A8849" s="1">
        <v>5.3778451376999996</v>
      </c>
      <c r="B8849">
        <v>2.5302081894000001</v>
      </c>
    </row>
    <row r="8850" spans="1:2">
      <c r="A8850" s="1">
        <v>3.8783513894000001</v>
      </c>
      <c r="B8850">
        <v>-9.9080669494000002</v>
      </c>
    </row>
    <row r="8851" spans="1:2">
      <c r="A8851" s="1">
        <f>-9.7131377075</f>
        <v>-9.7131377074999996</v>
      </c>
      <c r="B8851">
        <v>-6.3268077985</v>
      </c>
    </row>
    <row r="8852" spans="1:2">
      <c r="A8852" s="1">
        <v>2.5191058886</v>
      </c>
      <c r="B8852">
        <v>3.3207885605</v>
      </c>
    </row>
    <row r="8853" spans="1:2">
      <c r="A8853" s="1">
        <v>5.6792648253999998</v>
      </c>
      <c r="B8853">
        <v>3.2794278808000001</v>
      </c>
    </row>
    <row r="8854" spans="1:2">
      <c r="A8854" s="1">
        <v>1.3176453696999999</v>
      </c>
      <c r="B8854">
        <v>-9.2234509133000007</v>
      </c>
    </row>
    <row r="8855" spans="1:2">
      <c r="A8855" s="1">
        <v>4.3755934090000004</v>
      </c>
      <c r="B8855">
        <v>-10.5803449811</v>
      </c>
    </row>
    <row r="8856" spans="1:2">
      <c r="A8856" s="1">
        <v>2.8881640117999998</v>
      </c>
      <c r="B8856">
        <v>-8.9628155343000007</v>
      </c>
    </row>
    <row r="8857" spans="1:2">
      <c r="A8857" s="1">
        <f>-10.7634952014</f>
        <v>-10.7634952014</v>
      </c>
      <c r="B8857">
        <v>-6.4714142292999997</v>
      </c>
    </row>
    <row r="8858" spans="1:2">
      <c r="A8858" s="1">
        <f>-9.3928157251</f>
        <v>-9.3928157251000002</v>
      </c>
      <c r="B8858">
        <v>-4.3701372383999999</v>
      </c>
    </row>
    <row r="8859" spans="1:2">
      <c r="A8859" s="1">
        <v>3.0228184328999999</v>
      </c>
      <c r="B8859">
        <v>-7.8648138742000002</v>
      </c>
    </row>
    <row r="8860" spans="1:2">
      <c r="A8860" s="1">
        <v>4.9540129878999997</v>
      </c>
      <c r="B8860">
        <v>1.2861656443</v>
      </c>
    </row>
    <row r="8861" spans="1:2">
      <c r="A8861" s="1">
        <v>2.9789371704000001</v>
      </c>
      <c r="B8861">
        <v>3.7755757055000001</v>
      </c>
    </row>
    <row r="8862" spans="1:2">
      <c r="A8862" s="1">
        <v>5.1955969599999996</v>
      </c>
      <c r="B8862">
        <v>3.9220949665</v>
      </c>
    </row>
    <row r="8863" spans="1:2">
      <c r="A8863" s="1">
        <v>4.8487140649000002</v>
      </c>
      <c r="B8863">
        <v>3.5895230919999999</v>
      </c>
    </row>
    <row r="8864" spans="1:2">
      <c r="A8864" s="1">
        <f>-10.5964013586</f>
        <v>-10.5964013586</v>
      </c>
      <c r="B8864">
        <v>-4.8578860644999997</v>
      </c>
    </row>
    <row r="8865" spans="1:2">
      <c r="A8865" s="1">
        <v>1.9737954696</v>
      </c>
      <c r="B8865">
        <v>-10.2856180285</v>
      </c>
    </row>
    <row r="8866" spans="1:2">
      <c r="A8866" s="1">
        <v>3.5487264977000001</v>
      </c>
      <c r="B8866">
        <v>4.1940311773000003</v>
      </c>
    </row>
    <row r="8867" spans="1:2">
      <c r="A8867" s="1">
        <v>4.0069730945000002</v>
      </c>
      <c r="B8867">
        <v>3.8401514784000002</v>
      </c>
    </row>
    <row r="8868" spans="1:2">
      <c r="A8868" s="1">
        <v>2.1018199253000001</v>
      </c>
      <c r="B8868">
        <v>-7.5151647593000002</v>
      </c>
    </row>
    <row r="8869" spans="1:2">
      <c r="A8869" s="1">
        <v>2.4833945351</v>
      </c>
      <c r="B8869">
        <v>2.2871763964</v>
      </c>
    </row>
    <row r="8870" spans="1:2">
      <c r="A8870" s="1">
        <f>-8.7836452992</f>
        <v>-8.7836452991999998</v>
      </c>
      <c r="B8870">
        <v>-5.2632583459999998</v>
      </c>
    </row>
    <row r="8871" spans="1:2">
      <c r="A8871" s="1">
        <v>2.7530702900000001</v>
      </c>
      <c r="B8871">
        <v>-8.9252273400999993</v>
      </c>
    </row>
    <row r="8872" spans="1:2">
      <c r="A8872" s="1">
        <f>-10.7888579491</f>
        <v>-10.788857949100001</v>
      </c>
      <c r="B8872">
        <v>-4.6572720115999999</v>
      </c>
    </row>
    <row r="8873" spans="1:2">
      <c r="A8873" s="1">
        <v>2.0705937911999999</v>
      </c>
      <c r="B8873">
        <v>-12.2174709365</v>
      </c>
    </row>
    <row r="8874" spans="1:2">
      <c r="A8874" s="1">
        <v>2.3219334494999999</v>
      </c>
      <c r="B8874">
        <v>-10.205896000899999</v>
      </c>
    </row>
    <row r="8875" spans="1:2">
      <c r="A8875" s="1">
        <v>4.0926373599000003</v>
      </c>
      <c r="B8875">
        <v>4.3008860060999998</v>
      </c>
    </row>
    <row r="8876" spans="1:2">
      <c r="A8876" s="1">
        <v>4.7396525877000002</v>
      </c>
      <c r="B8876">
        <v>2.8261827603</v>
      </c>
    </row>
    <row r="8877" spans="1:2">
      <c r="A8877" s="1">
        <f>-9.272075488</f>
        <v>-9.2720754880000005</v>
      </c>
      <c r="B8877">
        <v>-4.8518166774000004</v>
      </c>
    </row>
    <row r="8878" spans="1:2">
      <c r="A8878" s="1">
        <v>3.8645839306999998</v>
      </c>
      <c r="B8878">
        <v>3.3857434699</v>
      </c>
    </row>
    <row r="8879" spans="1:2">
      <c r="A8879" s="1">
        <f>-10.4090510766</f>
        <v>-10.409051076600001</v>
      </c>
      <c r="B8879">
        <v>-5.7839423831000003</v>
      </c>
    </row>
    <row r="8880" spans="1:2">
      <c r="A8880" s="1">
        <f>-11.4340309601</f>
        <v>-11.434030960099999</v>
      </c>
      <c r="B8880">
        <v>-6.3520636007000002</v>
      </c>
    </row>
    <row r="8881" spans="1:2">
      <c r="A8881" s="1">
        <v>1.2596431077000001</v>
      </c>
      <c r="B8881">
        <v>-10.180452900100001</v>
      </c>
    </row>
    <row r="8882" spans="1:2">
      <c r="A8882" s="1">
        <v>4.4197460419999999</v>
      </c>
      <c r="B8882">
        <v>4.8190434917999996</v>
      </c>
    </row>
    <row r="8883" spans="1:2">
      <c r="A8883" s="1">
        <f>-11.1360738939</f>
        <v>-11.136073893900001</v>
      </c>
      <c r="B8883">
        <v>-5.4087553004000002</v>
      </c>
    </row>
    <row r="8884" spans="1:2">
      <c r="A8884" s="1">
        <v>2.5779107147000002</v>
      </c>
      <c r="B8884">
        <v>-8.4521347196000001</v>
      </c>
    </row>
    <row r="8885" spans="1:2">
      <c r="A8885" s="1">
        <v>2.7568360062999999</v>
      </c>
      <c r="B8885">
        <v>-8.4937372076000006</v>
      </c>
    </row>
    <row r="8886" spans="1:2">
      <c r="A8886" s="1">
        <f>-10.4393462196</f>
        <v>-10.439346219600001</v>
      </c>
      <c r="B8886">
        <v>-4.8051516784999997</v>
      </c>
    </row>
    <row r="8887" spans="1:2">
      <c r="A8887" s="1">
        <v>5.459183457</v>
      </c>
      <c r="B8887">
        <v>3.6187413419999999</v>
      </c>
    </row>
    <row r="8888" spans="1:2">
      <c r="A8888" s="1">
        <v>5.9011301512000003</v>
      </c>
      <c r="B8888">
        <v>2.5815539797999998</v>
      </c>
    </row>
    <row r="8889" spans="1:2">
      <c r="A8889" s="1">
        <v>3.1204156023</v>
      </c>
      <c r="B8889">
        <v>-8.1643861544000007</v>
      </c>
    </row>
    <row r="8890" spans="1:2">
      <c r="A8890" s="1">
        <f>-10.9503149738</f>
        <v>-10.950314973799999</v>
      </c>
      <c r="B8890">
        <v>-4.3872885302000002</v>
      </c>
    </row>
    <row r="8891" spans="1:2">
      <c r="A8891" s="1">
        <v>3.2363781675999999</v>
      </c>
      <c r="B8891">
        <v>3.2115210040000002</v>
      </c>
    </row>
    <row r="8892" spans="1:2">
      <c r="A8892" s="1">
        <f>-10.756585237</f>
        <v>-10.756585236999999</v>
      </c>
      <c r="B8892">
        <v>-4.6062157241000001</v>
      </c>
    </row>
    <row r="8893" spans="1:2">
      <c r="A8893" s="1">
        <v>1.3792284558000001</v>
      </c>
      <c r="B8893">
        <v>-9.4104184720999999</v>
      </c>
    </row>
    <row r="8894" spans="1:2">
      <c r="A8894" s="1">
        <f>-9.790060085</f>
        <v>-9.7900600850000004</v>
      </c>
      <c r="B8894">
        <v>-6.0321329218999997</v>
      </c>
    </row>
    <row r="8895" spans="1:2">
      <c r="A8895" s="1">
        <f>-11.7016829667</f>
        <v>-11.7016829667</v>
      </c>
      <c r="B8895">
        <v>-5.1755137979999999</v>
      </c>
    </row>
    <row r="8896" spans="1:2">
      <c r="A8896" s="1">
        <f>-10.0939049415</f>
        <v>-10.0939049415</v>
      </c>
      <c r="B8896">
        <v>-4.5946140996000002</v>
      </c>
    </row>
    <row r="8897" spans="1:2">
      <c r="A8897" s="1">
        <f>-10.1500381667</f>
        <v>-10.1500381667</v>
      </c>
      <c r="B8897">
        <v>-5.6662549795999997</v>
      </c>
    </row>
    <row r="8898" spans="1:2">
      <c r="A8898" s="1">
        <f>-10.8358275773</f>
        <v>-10.8358275773</v>
      </c>
      <c r="B8898">
        <v>-3.1761341225000002</v>
      </c>
    </row>
    <row r="8899" spans="1:2">
      <c r="A8899" s="1">
        <f>-11.2215184192</f>
        <v>-11.221518419200001</v>
      </c>
      <c r="B8899">
        <v>-5.6180683002</v>
      </c>
    </row>
    <row r="8900" spans="1:2">
      <c r="A8900" s="1">
        <v>4.9926241019999997</v>
      </c>
      <c r="B8900">
        <v>3.6662808243999998</v>
      </c>
    </row>
    <row r="8901" spans="1:2">
      <c r="A8901" s="1">
        <v>2.2541917393999999</v>
      </c>
      <c r="B8901">
        <v>2.7166550715</v>
      </c>
    </row>
    <row r="8902" spans="1:2">
      <c r="A8902" s="1">
        <v>3.2531026669999998</v>
      </c>
      <c r="B8902">
        <v>3.6978585903000001</v>
      </c>
    </row>
    <row r="8903" spans="1:2">
      <c r="A8903" s="1">
        <v>4.1526869282999996</v>
      </c>
      <c r="B8903">
        <v>3.2526616350999999</v>
      </c>
    </row>
    <row r="8904" spans="1:2">
      <c r="A8904" s="1">
        <f>-10.7264614368</f>
        <v>-10.726461436799999</v>
      </c>
      <c r="B8904">
        <v>-4.8973654100999999</v>
      </c>
    </row>
    <row r="8905" spans="1:2">
      <c r="A8905" s="1">
        <v>3.0524612611999999</v>
      </c>
      <c r="B8905">
        <v>2.5385654953999999</v>
      </c>
    </row>
    <row r="8906" spans="1:2">
      <c r="A8906" s="1">
        <f>-10.4889824105</f>
        <v>-10.4889824105</v>
      </c>
      <c r="B8906">
        <v>-4.3341795946000001</v>
      </c>
    </row>
    <row r="8907" spans="1:2">
      <c r="A8907" s="1">
        <v>3.3277379777</v>
      </c>
      <c r="B8907">
        <v>3.0490423247999998</v>
      </c>
    </row>
    <row r="8908" spans="1:2">
      <c r="A8908" s="1">
        <v>3.8594086586</v>
      </c>
      <c r="B8908">
        <v>3.0891713208999998</v>
      </c>
    </row>
    <row r="8909" spans="1:2">
      <c r="A8909" s="1">
        <f>-10.2346213089</f>
        <v>-10.2346213089</v>
      </c>
      <c r="B8909">
        <v>-5.5001114201999997</v>
      </c>
    </row>
    <row r="8910" spans="1:2">
      <c r="A8910" s="1">
        <v>3.1163249988000001</v>
      </c>
      <c r="B8910">
        <v>3.2251462219999998</v>
      </c>
    </row>
    <row r="8911" spans="1:2">
      <c r="A8911" s="1">
        <v>3.7244666116</v>
      </c>
      <c r="B8911">
        <v>-9.6626274240000001</v>
      </c>
    </row>
    <row r="8912" spans="1:2">
      <c r="A8912" s="1">
        <v>2.7754370852000001</v>
      </c>
      <c r="B8912">
        <v>-8.8454747790999999</v>
      </c>
    </row>
    <row r="8913" spans="1:2">
      <c r="A8913" s="1">
        <v>2.0147826287999999</v>
      </c>
      <c r="B8913">
        <v>3.4881102342000001</v>
      </c>
    </row>
    <row r="8914" spans="1:2">
      <c r="A8914" s="1">
        <v>4.0439485348000002</v>
      </c>
      <c r="B8914">
        <v>3.3442623923000001</v>
      </c>
    </row>
    <row r="8915" spans="1:2">
      <c r="A8915" s="1">
        <v>4.0203894193999998</v>
      </c>
      <c r="B8915">
        <v>2.8756763762999999</v>
      </c>
    </row>
    <row r="8916" spans="1:2">
      <c r="A8916" s="1">
        <v>2.9413585229999999</v>
      </c>
      <c r="B8916">
        <v>2.335260152</v>
      </c>
    </row>
    <row r="8917" spans="1:2">
      <c r="A8917" s="1">
        <f>-10.9669652319</f>
        <v>-10.9669652319</v>
      </c>
      <c r="B8917">
        <v>-4.7970126566999998</v>
      </c>
    </row>
    <row r="8918" spans="1:2">
      <c r="A8918" s="1">
        <v>2.1657538923000001</v>
      </c>
      <c r="B8918">
        <v>-9.1118899222999996</v>
      </c>
    </row>
    <row r="8919" spans="1:2">
      <c r="A8919" s="1">
        <f>-11.3875271021</f>
        <v>-11.3875271021</v>
      </c>
      <c r="B8919">
        <v>-4.7751885162000001</v>
      </c>
    </row>
    <row r="8920" spans="1:2">
      <c r="A8920" s="1">
        <f>-8.718360367</f>
        <v>-8.7183603670000007</v>
      </c>
      <c r="B8920">
        <v>-3.8396156283999998</v>
      </c>
    </row>
    <row r="8921" spans="1:2">
      <c r="A8921" s="1">
        <f>-8.82498867</f>
        <v>-8.8249886699999998</v>
      </c>
      <c r="B8921">
        <v>-5.2134828307000003</v>
      </c>
    </row>
    <row r="8922" spans="1:2">
      <c r="A8922" s="1">
        <f>-9.8047705061</f>
        <v>-9.8047705061000006</v>
      </c>
      <c r="B8922">
        <v>-5.6639941403999998</v>
      </c>
    </row>
    <row r="8923" spans="1:2">
      <c r="A8923" s="1">
        <f>-9.9515896452</f>
        <v>-9.9515896452000003</v>
      </c>
      <c r="B8923">
        <v>-6.6022879021999996</v>
      </c>
    </row>
    <row r="8924" spans="1:2">
      <c r="A8924" s="1">
        <f>-9.8348125921</f>
        <v>-9.8348125921000005</v>
      </c>
      <c r="B8924">
        <v>-6.2361852422000004</v>
      </c>
    </row>
    <row r="8925" spans="1:2">
      <c r="A8925" s="1">
        <f>-9.3200845946</f>
        <v>-9.3200845946000008</v>
      </c>
      <c r="B8925">
        <v>-6.0479260256999998</v>
      </c>
    </row>
    <row r="8926" spans="1:2">
      <c r="A8926" s="1">
        <f>-11.8678820974</f>
        <v>-11.867882097400001</v>
      </c>
      <c r="B8926">
        <v>-6.3089704865999998</v>
      </c>
    </row>
    <row r="8927" spans="1:2">
      <c r="A8927" s="1">
        <f>-9.6279974021</f>
        <v>-9.6279974021000001</v>
      </c>
      <c r="B8927">
        <v>-6.4177060809000004</v>
      </c>
    </row>
    <row r="8928" spans="1:2">
      <c r="A8928" s="1">
        <f>-8.8351272378</f>
        <v>-8.8351272378000001</v>
      </c>
      <c r="B8928">
        <v>-3.9076935218000002</v>
      </c>
    </row>
    <row r="8929" spans="1:2">
      <c r="A8929" s="1">
        <v>1.2076476511000001</v>
      </c>
      <c r="B8929">
        <v>-8.0017781770000003</v>
      </c>
    </row>
    <row r="8930" spans="1:2">
      <c r="A8930" s="1">
        <v>3.6619901600000002</v>
      </c>
      <c r="B8930">
        <v>2.0542275904</v>
      </c>
    </row>
    <row r="8931" spans="1:2">
      <c r="A8931" s="1">
        <f>-10.4563692022</f>
        <v>-10.456369202199999</v>
      </c>
      <c r="B8931">
        <v>-3.9070874601000001</v>
      </c>
    </row>
    <row r="8932" spans="1:2">
      <c r="A8932" s="1">
        <v>4.8562160732999997</v>
      </c>
      <c r="B8932">
        <v>2.3921756014</v>
      </c>
    </row>
    <row r="8933" spans="1:2">
      <c r="A8933" s="1">
        <f>-12.6760538418</f>
        <v>-12.6760538418</v>
      </c>
      <c r="B8933">
        <v>-6.3806761461999999</v>
      </c>
    </row>
    <row r="8934" spans="1:2">
      <c r="A8934" s="1">
        <f>-11.6796157701</f>
        <v>-11.6796157701</v>
      </c>
      <c r="B8934">
        <v>-5.2063421833000003</v>
      </c>
    </row>
    <row r="8935" spans="1:2">
      <c r="A8935" s="1">
        <v>2.3288559318000002</v>
      </c>
      <c r="B8935">
        <v>3.538893335</v>
      </c>
    </row>
    <row r="8936" spans="1:2">
      <c r="A8936" s="1">
        <v>3.2753827012999999</v>
      </c>
      <c r="B8936">
        <v>2.9540695373000001</v>
      </c>
    </row>
    <row r="8937" spans="1:2">
      <c r="A8937" s="1">
        <v>3.9123840391</v>
      </c>
      <c r="B8937">
        <v>1.4442075056000001</v>
      </c>
    </row>
    <row r="8938" spans="1:2">
      <c r="A8938" s="1">
        <v>1.2739209216</v>
      </c>
      <c r="B8938">
        <v>-10.8729243137</v>
      </c>
    </row>
    <row r="8939" spans="1:2">
      <c r="A8939" s="1">
        <f>-8.5875064267</f>
        <v>-8.5875064266999992</v>
      </c>
      <c r="B8939">
        <v>-3.7828894238999999</v>
      </c>
    </row>
    <row r="8940" spans="1:2">
      <c r="A8940" s="1">
        <f>-10.3879870536</f>
        <v>-10.3879870536</v>
      </c>
      <c r="B8940">
        <v>-1.3085104778000001</v>
      </c>
    </row>
    <row r="8941" spans="1:2">
      <c r="A8941" s="1">
        <v>5.0180875171999997</v>
      </c>
      <c r="B8941">
        <v>-11.1275144708</v>
      </c>
    </row>
    <row r="8942" spans="1:2">
      <c r="A8942" s="1">
        <v>4.7113632602999997</v>
      </c>
      <c r="B8942">
        <v>2.8733185892000002</v>
      </c>
    </row>
    <row r="8943" spans="1:2">
      <c r="A8943" s="1">
        <f>-10.9098624362</f>
        <v>-10.909862436199999</v>
      </c>
      <c r="B8943">
        <v>-4.8116943113000001</v>
      </c>
    </row>
    <row r="8944" spans="1:2">
      <c r="A8944" s="1">
        <v>2.6918531583999998</v>
      </c>
      <c r="B8944">
        <v>-9.6236648576999997</v>
      </c>
    </row>
    <row r="8945" spans="1:2">
      <c r="A8945" s="1">
        <f>-11.102383028</f>
        <v>-11.102383028</v>
      </c>
      <c r="B8945">
        <v>-4.9479630826000003</v>
      </c>
    </row>
    <row r="8946" spans="1:2">
      <c r="A8946" s="1">
        <v>3.1374453668000002</v>
      </c>
      <c r="B8946">
        <v>-9.2766717766000006</v>
      </c>
    </row>
    <row r="8947" spans="1:2">
      <c r="A8947" s="1">
        <v>2.4103411874999998</v>
      </c>
      <c r="B8947">
        <v>1.4918530604</v>
      </c>
    </row>
    <row r="8948" spans="1:2">
      <c r="A8948" s="1">
        <f>-0.3397236756</f>
        <v>-0.3397236756</v>
      </c>
      <c r="B8948">
        <v>-9.1973945198999996</v>
      </c>
    </row>
    <row r="8949" spans="1:2">
      <c r="A8949" s="1">
        <v>1.5379728301</v>
      </c>
      <c r="B8949">
        <v>2.6727795766</v>
      </c>
    </row>
    <row r="8950" spans="1:2">
      <c r="A8950" s="1">
        <v>4.4903882030000002</v>
      </c>
      <c r="B8950">
        <v>5.4914379413000001</v>
      </c>
    </row>
    <row r="8951" spans="1:2">
      <c r="A8951" s="1">
        <f>-9.8716310774</f>
        <v>-9.8716310774</v>
      </c>
      <c r="B8951">
        <v>-4.7896401696000002</v>
      </c>
    </row>
    <row r="8952" spans="1:2">
      <c r="A8952" s="1">
        <v>3.3572458104999998</v>
      </c>
      <c r="B8952">
        <v>3.1064593599000001</v>
      </c>
    </row>
    <row r="8953" spans="1:2">
      <c r="A8953" s="1">
        <f>-10.1553886236</f>
        <v>-10.1553886236</v>
      </c>
      <c r="B8953">
        <v>-5.1072138770000004</v>
      </c>
    </row>
    <row r="8954" spans="1:2">
      <c r="A8954" s="1">
        <v>3.7827143733000002</v>
      </c>
      <c r="B8954">
        <v>3.1785755880000002</v>
      </c>
    </row>
    <row r="8955" spans="1:2">
      <c r="A8955" s="1">
        <f>-11.1144059101</f>
        <v>-11.1144059101</v>
      </c>
      <c r="B8955">
        <v>-5.9741877156000003</v>
      </c>
    </row>
    <row r="8956" spans="1:2">
      <c r="A8956" s="1">
        <v>3.5121088552000002</v>
      </c>
      <c r="B8956">
        <v>2.2849594923000001</v>
      </c>
    </row>
    <row r="8957" spans="1:2">
      <c r="A8957" s="1">
        <v>1.9928223676000001</v>
      </c>
      <c r="B8957">
        <v>-10.158606601300001</v>
      </c>
    </row>
    <row r="8958" spans="1:2">
      <c r="A8958" s="1">
        <v>2.2213430243999999</v>
      </c>
      <c r="B8958">
        <v>-10.592388140500001</v>
      </c>
    </row>
    <row r="8959" spans="1:2">
      <c r="A8959" s="1">
        <v>3.2102453415999999</v>
      </c>
      <c r="B8959">
        <v>-8.7069233098000005</v>
      </c>
    </row>
    <row r="8960" spans="1:2">
      <c r="A8960" s="1">
        <v>4.2418493946</v>
      </c>
      <c r="B8960">
        <v>-9.0128979205000004</v>
      </c>
    </row>
    <row r="8961" spans="1:2">
      <c r="A8961" s="1">
        <f>-10.4879419573</f>
        <v>-10.4879419573</v>
      </c>
      <c r="B8961">
        <v>-5.1726824127000004</v>
      </c>
    </row>
    <row r="8962" spans="1:2">
      <c r="A8962" s="1">
        <v>2.4004189333000001</v>
      </c>
      <c r="B8962">
        <v>2.8133209756999999</v>
      </c>
    </row>
    <row r="8963" spans="1:2">
      <c r="A8963" s="1">
        <v>3.4324742356</v>
      </c>
      <c r="B8963">
        <v>-10.5707501686</v>
      </c>
    </row>
    <row r="8964" spans="1:2">
      <c r="A8964" s="1">
        <v>2.7672667467999998</v>
      </c>
      <c r="B8964">
        <v>0.8282427067</v>
      </c>
    </row>
    <row r="8965" spans="1:2">
      <c r="A8965" s="1">
        <v>2.6315226520000001</v>
      </c>
      <c r="B8965">
        <v>3.3068687258999998</v>
      </c>
    </row>
    <row r="8966" spans="1:2">
      <c r="A8966" s="1">
        <v>3.5045929235000002</v>
      </c>
      <c r="B8966">
        <v>1.7981841814999999</v>
      </c>
    </row>
    <row r="8967" spans="1:2">
      <c r="A8967" s="1">
        <v>2.9105921636000001</v>
      </c>
      <c r="B8967">
        <v>-8.5957034557000007</v>
      </c>
    </row>
    <row r="8968" spans="1:2">
      <c r="A8968" s="1">
        <v>3.5630334259000001</v>
      </c>
      <c r="B8968">
        <v>3.0114552951000002</v>
      </c>
    </row>
    <row r="8969" spans="1:2">
      <c r="A8969" s="1">
        <v>1.94109887</v>
      </c>
      <c r="B8969">
        <v>-9.2627123222000005</v>
      </c>
    </row>
    <row r="8970" spans="1:2">
      <c r="A8970" s="1">
        <f>-11.9745003848</f>
        <v>-11.974500384800001</v>
      </c>
      <c r="B8970">
        <v>-3.8876112549999999</v>
      </c>
    </row>
    <row r="8971" spans="1:2">
      <c r="A8971" s="1">
        <v>3.3108021661000002</v>
      </c>
      <c r="B8971">
        <v>-9.6115359560999991</v>
      </c>
    </row>
    <row r="8972" spans="1:2">
      <c r="A8972" s="1">
        <v>5.3452518840999996</v>
      </c>
      <c r="B8972">
        <v>3.0040377016000002</v>
      </c>
    </row>
    <row r="8973" spans="1:2">
      <c r="A8973" s="1">
        <v>2.6127399901000001</v>
      </c>
      <c r="B8973">
        <v>2.4565004628999998</v>
      </c>
    </row>
    <row r="8974" spans="1:2">
      <c r="A8974" s="1">
        <f>-10.9191678389</f>
        <v>-10.9191678389</v>
      </c>
      <c r="B8974">
        <v>-3.52376764</v>
      </c>
    </row>
    <row r="8975" spans="1:2">
      <c r="A8975" s="1">
        <f>-10.5880905373</f>
        <v>-10.588090537299999</v>
      </c>
      <c r="B8975">
        <v>-4.4955699065000001</v>
      </c>
    </row>
    <row r="8976" spans="1:2">
      <c r="A8976" s="1">
        <f>-10.0443321886</f>
        <v>-10.0443321886</v>
      </c>
      <c r="B8976">
        <v>-4.6962371473999998</v>
      </c>
    </row>
    <row r="8977" spans="1:2">
      <c r="A8977" s="1">
        <f>-11.220229633</f>
        <v>-11.220229633000001</v>
      </c>
      <c r="B8977">
        <v>-4.7021690285000002</v>
      </c>
    </row>
    <row r="8978" spans="1:2">
      <c r="A8978" s="1">
        <v>0.99139245090000006</v>
      </c>
      <c r="B8978">
        <v>4.4542650006000004</v>
      </c>
    </row>
    <row r="8979" spans="1:2">
      <c r="A8979" s="1">
        <v>2.7140378601999999</v>
      </c>
      <c r="B8979">
        <v>4.6080734087000002</v>
      </c>
    </row>
    <row r="8980" spans="1:2">
      <c r="A8980" s="1">
        <v>2.3742587713000001</v>
      </c>
      <c r="B8980">
        <v>-8.1758050023000006</v>
      </c>
    </row>
    <row r="8981" spans="1:2">
      <c r="A8981" s="1">
        <v>2.92063724E-2</v>
      </c>
      <c r="B8981">
        <v>-9.6992395207000008</v>
      </c>
    </row>
    <row r="8982" spans="1:2">
      <c r="A8982" s="1">
        <f>-10.8248496534</f>
        <v>-10.824849653399999</v>
      </c>
      <c r="B8982">
        <v>-5.6850931790999999</v>
      </c>
    </row>
    <row r="8983" spans="1:2">
      <c r="A8983" s="1">
        <v>3.7966805146999998</v>
      </c>
      <c r="B8983">
        <v>4.1404654263999996</v>
      </c>
    </row>
    <row r="8984" spans="1:2">
      <c r="A8984" s="1">
        <v>1.9260385942</v>
      </c>
      <c r="B8984">
        <v>-11.2693526468</v>
      </c>
    </row>
    <row r="8985" spans="1:2">
      <c r="A8985" s="1">
        <v>1.6613613378000001</v>
      </c>
      <c r="B8985">
        <v>3.2674844108999999</v>
      </c>
    </row>
    <row r="8986" spans="1:2">
      <c r="A8986" s="1">
        <v>2.9034955142999999</v>
      </c>
      <c r="B8986">
        <v>-8.0256634864999992</v>
      </c>
    </row>
    <row r="8987" spans="1:2">
      <c r="A8987" s="1">
        <f>-10.7338360255</f>
        <v>-10.7338360255</v>
      </c>
      <c r="B8987">
        <v>-4.7220443263999998</v>
      </c>
    </row>
    <row r="8988" spans="1:2">
      <c r="A8988" s="1">
        <f>-10.0485265253</f>
        <v>-10.0485265253</v>
      </c>
      <c r="B8988">
        <v>-7.1040171723999999</v>
      </c>
    </row>
    <row r="8989" spans="1:2">
      <c r="A8989" s="1">
        <v>3.4107851740999999</v>
      </c>
      <c r="B8989">
        <v>4.8864200042999997</v>
      </c>
    </row>
    <row r="8990" spans="1:2">
      <c r="A8990" s="1">
        <f>-10.8134343889</f>
        <v>-10.813434388899999</v>
      </c>
      <c r="B8990">
        <v>-5.4332140308000003</v>
      </c>
    </row>
    <row r="8991" spans="1:2">
      <c r="A8991" s="1">
        <v>3.8042012500000002</v>
      </c>
      <c r="B8991">
        <v>-9.7053863191000005</v>
      </c>
    </row>
    <row r="8992" spans="1:2">
      <c r="A8992" s="1">
        <v>5.1280506509999997</v>
      </c>
      <c r="B8992">
        <v>2.3054830721999999</v>
      </c>
    </row>
    <row r="8993" spans="1:2">
      <c r="A8993" s="1">
        <v>3.6198696455000001</v>
      </c>
      <c r="B8993">
        <v>-10.2052861417</v>
      </c>
    </row>
    <row r="8994" spans="1:2">
      <c r="A8994" s="1">
        <v>4.3787333142999998</v>
      </c>
      <c r="B8994">
        <v>2.8738712202999999</v>
      </c>
    </row>
    <row r="8995" spans="1:2">
      <c r="A8995" s="1">
        <v>1.8288997525999999</v>
      </c>
      <c r="B8995">
        <v>-10.561144002500001</v>
      </c>
    </row>
    <row r="8996" spans="1:2">
      <c r="A8996" s="1">
        <v>3.7104855818</v>
      </c>
      <c r="B8996">
        <v>-10.7104341822</v>
      </c>
    </row>
    <row r="8997" spans="1:2">
      <c r="A8997" s="1">
        <v>2.3694178677000002</v>
      </c>
      <c r="B8997">
        <v>-8.5941502995000008</v>
      </c>
    </row>
    <row r="8998" spans="1:2">
      <c r="A8998" s="1">
        <f>-11.9898844451</f>
        <v>-11.9898844451</v>
      </c>
      <c r="B8998">
        <v>-5.2924415625999996</v>
      </c>
    </row>
    <row r="8999" spans="1:2">
      <c r="A8999" s="1">
        <v>3.2816568196000002</v>
      </c>
      <c r="B8999">
        <v>2.9410525694</v>
      </c>
    </row>
    <row r="9000" spans="1:2">
      <c r="A9000" s="1">
        <v>4.0467790602999996</v>
      </c>
      <c r="B9000">
        <v>-11.7398389333</v>
      </c>
    </row>
    <row r="9001" spans="1:2">
      <c r="A9001" s="1">
        <f>-9.3104259219</f>
        <v>-9.3104259219000003</v>
      </c>
      <c r="B9001">
        <v>-5.7616743863000002</v>
      </c>
    </row>
    <row r="9002" spans="1:2">
      <c r="A9002" s="1">
        <v>3.4990962326999999</v>
      </c>
      <c r="B9002">
        <v>3.5263446777</v>
      </c>
    </row>
    <row r="9003" spans="1:2">
      <c r="A9003" s="1">
        <v>1.7527620922</v>
      </c>
      <c r="B9003">
        <v>-10.2972302473</v>
      </c>
    </row>
    <row r="9004" spans="1:2">
      <c r="A9004" s="1">
        <f>-9.8661254133</f>
        <v>-9.8661254133000007</v>
      </c>
      <c r="B9004">
        <v>-6.4190919469000001</v>
      </c>
    </row>
    <row r="9005" spans="1:2">
      <c r="A9005" s="1">
        <f>-8.5955335665</f>
        <v>-8.5955335665000003</v>
      </c>
      <c r="B9005">
        <v>-3.0540216507000002</v>
      </c>
    </row>
    <row r="9006" spans="1:2">
      <c r="A9006" s="1">
        <v>3.7050089611999999</v>
      </c>
      <c r="B9006">
        <v>1.7769830954000001</v>
      </c>
    </row>
    <row r="9007" spans="1:2">
      <c r="A9007" s="1">
        <f>-11.4524312153</f>
        <v>-11.452431215300001</v>
      </c>
      <c r="B9007">
        <v>-5.6289932462000003</v>
      </c>
    </row>
    <row r="9008" spans="1:2">
      <c r="A9008" s="1">
        <v>3.0490300434000002</v>
      </c>
      <c r="B9008">
        <v>3.8861558070000002</v>
      </c>
    </row>
    <row r="9009" spans="1:2">
      <c r="A9009" s="1">
        <v>2.3664741662000002</v>
      </c>
      <c r="B9009">
        <v>5.6017747083999998</v>
      </c>
    </row>
    <row r="9010" spans="1:2">
      <c r="A9010" s="1">
        <f>-11.5752894879</f>
        <v>-11.575289487899999</v>
      </c>
      <c r="B9010">
        <v>-6.5633569433999996</v>
      </c>
    </row>
    <row r="9011" spans="1:2">
      <c r="A9011" s="1">
        <v>3.7941454671999999</v>
      </c>
      <c r="B9011">
        <v>1.9954864869</v>
      </c>
    </row>
    <row r="9012" spans="1:2">
      <c r="A9012" s="1">
        <v>3.8445755930000001</v>
      </c>
      <c r="B9012">
        <v>2.3861900734999999</v>
      </c>
    </row>
    <row r="9013" spans="1:2">
      <c r="A9013" s="1">
        <f>-11.0682821002</f>
        <v>-11.068282100199999</v>
      </c>
      <c r="B9013">
        <v>-7.4377130105999996</v>
      </c>
    </row>
    <row r="9014" spans="1:2">
      <c r="A9014" s="1">
        <v>1.3961377308</v>
      </c>
      <c r="B9014">
        <v>-9.5958514477999994</v>
      </c>
    </row>
    <row r="9015" spans="1:2">
      <c r="A9015" s="1">
        <v>3.8726332105000001</v>
      </c>
      <c r="B9015">
        <v>3.7948299829000001</v>
      </c>
    </row>
    <row r="9016" spans="1:2">
      <c r="A9016" s="1">
        <v>2.0717526982000001</v>
      </c>
      <c r="B9016">
        <v>4.2173042153000004</v>
      </c>
    </row>
    <row r="9017" spans="1:2">
      <c r="A9017" s="1">
        <f>-9.935046601</f>
        <v>-9.9350466009999998</v>
      </c>
      <c r="B9017">
        <v>-4.9839580688999998</v>
      </c>
    </row>
    <row r="9018" spans="1:2">
      <c r="A9018" s="1">
        <v>3.8745289074000002</v>
      </c>
      <c r="B9018">
        <v>2.8425569092999998</v>
      </c>
    </row>
    <row r="9019" spans="1:2">
      <c r="A9019" s="1">
        <v>2.8458615013999999</v>
      </c>
      <c r="B9019">
        <v>2.3763639981</v>
      </c>
    </row>
    <row r="9020" spans="1:2">
      <c r="A9020" s="1">
        <v>2.0324825993000002</v>
      </c>
      <c r="B9020">
        <v>4.3704566366000002</v>
      </c>
    </row>
    <row r="9021" spans="1:2">
      <c r="A9021" s="1">
        <f>-10.6880631344</f>
        <v>-10.6880631344</v>
      </c>
      <c r="B9021">
        <v>-2.7348901373999999</v>
      </c>
    </row>
    <row r="9022" spans="1:2">
      <c r="A9022" s="1">
        <f>-9.0344279672</f>
        <v>-9.0344279671999992</v>
      </c>
      <c r="B9022">
        <v>-5.1583134477000003</v>
      </c>
    </row>
    <row r="9023" spans="1:2">
      <c r="A9023" s="1">
        <v>2.9242861796000001</v>
      </c>
      <c r="B9023">
        <v>-9.4092576918000006</v>
      </c>
    </row>
    <row r="9024" spans="1:2">
      <c r="A9024" s="1">
        <v>2.7190937483000002</v>
      </c>
      <c r="B9024">
        <v>3.3500734334</v>
      </c>
    </row>
    <row r="9025" spans="1:2">
      <c r="A9025" s="1">
        <v>3.6297811583000001</v>
      </c>
      <c r="B9025">
        <v>2.5793506831999999</v>
      </c>
    </row>
    <row r="9026" spans="1:2">
      <c r="A9026" s="1">
        <f>-9.7236356242</f>
        <v>-9.7236356241999999</v>
      </c>
      <c r="B9026">
        <v>-5.5385331257999999</v>
      </c>
    </row>
    <row r="9027" spans="1:2">
      <c r="A9027" s="1">
        <v>3.8175671023</v>
      </c>
      <c r="B9027">
        <v>3.2197189929999999</v>
      </c>
    </row>
    <row r="9028" spans="1:2">
      <c r="A9028" s="1">
        <f>-10.2496223997</f>
        <v>-10.2496223997</v>
      </c>
      <c r="B9028">
        <v>-4.0269396766999996</v>
      </c>
    </row>
    <row r="9029" spans="1:2">
      <c r="A9029" s="1">
        <f>-12.1709517762</f>
        <v>-12.170951776200001</v>
      </c>
      <c r="B9029">
        <v>-5.4351930928999996</v>
      </c>
    </row>
    <row r="9030" spans="1:2">
      <c r="A9030" s="1">
        <f>-12.9233247863</f>
        <v>-12.9233247863</v>
      </c>
      <c r="B9030">
        <v>-6.9169774160999999</v>
      </c>
    </row>
    <row r="9031" spans="1:2">
      <c r="A9031" s="1">
        <v>2.9687941105000002</v>
      </c>
      <c r="B9031">
        <v>-9.1576670104000009</v>
      </c>
    </row>
    <row r="9032" spans="1:2">
      <c r="A9032" s="1">
        <v>1.1665214401999999</v>
      </c>
      <c r="B9032">
        <v>1.6057231650999999</v>
      </c>
    </row>
    <row r="9033" spans="1:2">
      <c r="A9033" s="1">
        <v>2.8898671409999999</v>
      </c>
      <c r="B9033">
        <v>1.9830961497999999</v>
      </c>
    </row>
    <row r="9034" spans="1:2">
      <c r="A9034" s="1">
        <f>-10.3076871934</f>
        <v>-10.3076871934</v>
      </c>
      <c r="B9034">
        <v>-3.3739833752999999</v>
      </c>
    </row>
    <row r="9035" spans="1:2">
      <c r="A9035" s="1">
        <v>2.4536686786000002</v>
      </c>
      <c r="B9035">
        <v>-8.7332876302999995</v>
      </c>
    </row>
    <row r="9036" spans="1:2">
      <c r="A9036" s="1">
        <v>1.1089627147000001</v>
      </c>
      <c r="B9036">
        <v>-10.681265335300001</v>
      </c>
    </row>
    <row r="9037" spans="1:2">
      <c r="A9037" s="1">
        <v>2.4271095418000002</v>
      </c>
      <c r="B9037">
        <v>4.3482101593999998</v>
      </c>
    </row>
    <row r="9038" spans="1:2">
      <c r="A9038" s="1">
        <f>-11.8791037082</f>
        <v>-11.879103708200001</v>
      </c>
      <c r="B9038">
        <v>-6.0035425698999996</v>
      </c>
    </row>
    <row r="9039" spans="1:2">
      <c r="A9039" s="1">
        <f>-10.4707353816</f>
        <v>-10.470735381600001</v>
      </c>
      <c r="B9039">
        <v>-6.1706530236999999</v>
      </c>
    </row>
    <row r="9040" spans="1:2">
      <c r="A9040" s="1">
        <f>-10.9117628722</f>
        <v>-10.911762872200001</v>
      </c>
      <c r="B9040">
        <v>-2.9245322735000001</v>
      </c>
    </row>
    <row r="9041" spans="1:2">
      <c r="A9041" s="1">
        <v>4.5796232186000001</v>
      </c>
      <c r="B9041">
        <v>3.7143456701000002</v>
      </c>
    </row>
    <row r="9042" spans="1:2">
      <c r="A9042" s="1">
        <v>4.0906537785000001</v>
      </c>
      <c r="B9042">
        <v>2.6588177839</v>
      </c>
    </row>
    <row r="9043" spans="1:2">
      <c r="A9043" s="1">
        <v>2.1310197002</v>
      </c>
      <c r="B9043">
        <v>-10.927450428</v>
      </c>
    </row>
    <row r="9044" spans="1:2">
      <c r="A9044" s="1">
        <v>1.9077139127</v>
      </c>
      <c r="B9044">
        <v>-8.8204483695999993</v>
      </c>
    </row>
    <row r="9045" spans="1:2">
      <c r="A9045" s="1">
        <v>2.6134530775</v>
      </c>
      <c r="B9045">
        <v>2.7039163943000002</v>
      </c>
    </row>
    <row r="9046" spans="1:2">
      <c r="A9046" s="1">
        <v>1.9306911409</v>
      </c>
      <c r="B9046">
        <v>-8.7792872230000008</v>
      </c>
    </row>
    <row r="9047" spans="1:2">
      <c r="A9047" s="1">
        <v>1.5837369563999999</v>
      </c>
      <c r="B9047">
        <v>-10.5430699377</v>
      </c>
    </row>
    <row r="9048" spans="1:2">
      <c r="A9048" s="1">
        <f>-9.6409362176</f>
        <v>-9.6409362176000002</v>
      </c>
      <c r="B9048">
        <v>-4.2663935255999998</v>
      </c>
    </row>
    <row r="9049" spans="1:2">
      <c r="A9049" s="1">
        <f>-11.3032597761</f>
        <v>-11.303259776100001</v>
      </c>
      <c r="B9049">
        <v>-4.4486806243999997</v>
      </c>
    </row>
    <row r="9050" spans="1:2">
      <c r="A9050" s="1">
        <v>0.81593916720000004</v>
      </c>
      <c r="B9050">
        <v>-9.8153751444000008</v>
      </c>
    </row>
    <row r="9051" spans="1:2">
      <c r="A9051" s="1">
        <v>3.6296072390999998</v>
      </c>
      <c r="B9051">
        <v>1.1434465310999999</v>
      </c>
    </row>
    <row r="9052" spans="1:2">
      <c r="A9052" s="1">
        <f>-11.3678736953</f>
        <v>-11.3678736953</v>
      </c>
      <c r="B9052">
        <v>-4.4777865699000001</v>
      </c>
    </row>
    <row r="9053" spans="1:2">
      <c r="A9053" s="1">
        <v>2.6781643364000001</v>
      </c>
      <c r="B9053">
        <v>2.7648728299999998</v>
      </c>
    </row>
    <row r="9054" spans="1:2">
      <c r="A9054" s="1">
        <v>3.2821739337000002</v>
      </c>
      <c r="B9054">
        <v>-9.3783362213999997</v>
      </c>
    </row>
    <row r="9055" spans="1:2">
      <c r="A9055" s="1">
        <v>3.7521052943000002</v>
      </c>
      <c r="B9055">
        <v>2.7418222743</v>
      </c>
    </row>
    <row r="9056" spans="1:2">
      <c r="A9056" s="1">
        <v>3.4877037447000001</v>
      </c>
      <c r="B9056">
        <v>2.6047171422000002</v>
      </c>
    </row>
    <row r="9057" spans="1:2">
      <c r="A9057" s="1">
        <v>2.4312087084999998</v>
      </c>
      <c r="B9057">
        <v>2.7752381085</v>
      </c>
    </row>
    <row r="9058" spans="1:2">
      <c r="A9058" s="1">
        <f>-11.4826086251</f>
        <v>-11.482608625099999</v>
      </c>
      <c r="B9058">
        <v>-4.8627225543000003</v>
      </c>
    </row>
    <row r="9059" spans="1:2">
      <c r="A9059" s="1">
        <f>-11.2774755134</f>
        <v>-11.277475513400001</v>
      </c>
      <c r="B9059">
        <v>-6.2092766807000004</v>
      </c>
    </row>
    <row r="9060" spans="1:2">
      <c r="A9060" s="1">
        <v>2.9055184161000001</v>
      </c>
      <c r="B9060">
        <v>4.0039421028</v>
      </c>
    </row>
    <row r="9061" spans="1:2">
      <c r="A9061" s="1">
        <v>3.7386344186999998</v>
      </c>
      <c r="B9061">
        <v>3.1225483993999998</v>
      </c>
    </row>
    <row r="9062" spans="1:2">
      <c r="A9062" s="1">
        <f>-12.0483339412</f>
        <v>-12.048333941199999</v>
      </c>
      <c r="B9062">
        <v>-4.6362261648</v>
      </c>
    </row>
    <row r="9063" spans="1:2">
      <c r="A9063" s="1">
        <v>1.1281959285000001</v>
      </c>
      <c r="B9063">
        <v>-9.7663560770999993</v>
      </c>
    </row>
    <row r="9064" spans="1:2">
      <c r="A9064" s="1">
        <v>3.2516581711999999</v>
      </c>
      <c r="B9064">
        <v>3.6948748481</v>
      </c>
    </row>
    <row r="9065" spans="1:2">
      <c r="A9065" s="1">
        <v>2.4402638382999999</v>
      </c>
      <c r="B9065">
        <v>-8.1905393168000007</v>
      </c>
    </row>
    <row r="9066" spans="1:2">
      <c r="A9066" s="1">
        <f>-10.9276519268</f>
        <v>-10.927651926799999</v>
      </c>
      <c r="B9066">
        <v>-4.4638263365000004</v>
      </c>
    </row>
    <row r="9067" spans="1:2">
      <c r="A9067" s="1">
        <f>-12.3550078582</f>
        <v>-12.3550078582</v>
      </c>
      <c r="B9067">
        <v>-5.9003892790999997</v>
      </c>
    </row>
    <row r="9068" spans="1:2">
      <c r="A9068" s="1">
        <v>3.8778834408999998</v>
      </c>
      <c r="B9068">
        <v>-10.1349730999</v>
      </c>
    </row>
    <row r="9069" spans="1:2">
      <c r="A9069" s="1">
        <v>4.3245879515999999</v>
      </c>
      <c r="B9069">
        <v>2.0772626387000002</v>
      </c>
    </row>
    <row r="9070" spans="1:2">
      <c r="A9070" s="1">
        <v>4.5418279845000002</v>
      </c>
      <c r="B9070">
        <v>-11.502313618900001</v>
      </c>
    </row>
    <row r="9071" spans="1:2">
      <c r="A9071" s="1">
        <v>1.6013199116000001</v>
      </c>
      <c r="B9071">
        <v>-8.4524042612999999</v>
      </c>
    </row>
    <row r="9072" spans="1:2">
      <c r="A9072" s="1">
        <f>-10.3582116769</f>
        <v>-10.3582116769</v>
      </c>
      <c r="B9072">
        <v>-6.0292506496999998</v>
      </c>
    </row>
    <row r="9073" spans="1:2">
      <c r="A9073" s="1">
        <v>4.0025877635000002</v>
      </c>
      <c r="B9073">
        <v>2.6084502731999999</v>
      </c>
    </row>
    <row r="9074" spans="1:2">
      <c r="A9074" s="1">
        <v>1.7237338966</v>
      </c>
      <c r="B9074">
        <v>1.6833813056</v>
      </c>
    </row>
    <row r="9075" spans="1:2">
      <c r="A9075" s="1">
        <f>-9.6286950469</f>
        <v>-9.6286950469000008</v>
      </c>
      <c r="B9075">
        <v>-5.0163508347999999</v>
      </c>
    </row>
    <row r="9076" spans="1:2">
      <c r="A9076" s="1">
        <v>0.85344722139999996</v>
      </c>
      <c r="B9076">
        <v>-9.2522538440000002</v>
      </c>
    </row>
    <row r="9077" spans="1:2">
      <c r="A9077" s="1">
        <f>-10.2433493277</f>
        <v>-10.243349327700001</v>
      </c>
      <c r="B9077">
        <v>-5.4883483438000003</v>
      </c>
    </row>
    <row r="9078" spans="1:2">
      <c r="A9078" s="1">
        <f>-8.4319248338</f>
        <v>-8.4319248338000001</v>
      </c>
      <c r="B9078">
        <v>-6.5208767931000002</v>
      </c>
    </row>
    <row r="9079" spans="1:2">
      <c r="A9079" s="1">
        <v>2.1271026627</v>
      </c>
      <c r="B9079">
        <v>-8.5680071981000001</v>
      </c>
    </row>
    <row r="9080" spans="1:2">
      <c r="A9080" s="1">
        <f>-12.4269577842</f>
        <v>-12.426957784200001</v>
      </c>
      <c r="B9080">
        <v>-4.6448975714999996</v>
      </c>
    </row>
    <row r="9081" spans="1:2">
      <c r="A9081" s="1">
        <f>-10.4953965669</f>
        <v>-10.4953965669</v>
      </c>
      <c r="B9081">
        <v>-4.7023064687999998</v>
      </c>
    </row>
    <row r="9082" spans="1:2">
      <c r="A9082" s="1">
        <v>3.619377574</v>
      </c>
      <c r="B9082">
        <v>2.5137424926</v>
      </c>
    </row>
    <row r="9083" spans="1:2">
      <c r="A9083" s="1">
        <v>3.1652135917000002</v>
      </c>
      <c r="B9083">
        <v>-9.4613232702999994</v>
      </c>
    </row>
    <row r="9084" spans="1:2">
      <c r="A9084" s="1">
        <v>2.9223160349000001</v>
      </c>
      <c r="B9084">
        <v>3.3759219312000002</v>
      </c>
    </row>
    <row r="9085" spans="1:2">
      <c r="A9085" s="1">
        <v>3.1637706554</v>
      </c>
      <c r="B9085">
        <v>2.7954938255999999</v>
      </c>
    </row>
    <row r="9086" spans="1:2">
      <c r="A9086" s="1">
        <f>-11.2595485935</f>
        <v>-11.2595485935</v>
      </c>
      <c r="B9086">
        <v>-4.2950361708000004</v>
      </c>
    </row>
    <row r="9087" spans="1:2">
      <c r="A9087" s="1">
        <f>-10.8617158908</f>
        <v>-10.861715890799999</v>
      </c>
      <c r="B9087">
        <v>-4.7144877545000003</v>
      </c>
    </row>
    <row r="9088" spans="1:2">
      <c r="A9088" s="1">
        <v>2.4216755473</v>
      </c>
      <c r="B9088">
        <v>-10.4359408066</v>
      </c>
    </row>
    <row r="9089" spans="1:2">
      <c r="A9089" s="1">
        <v>0.98855325689999995</v>
      </c>
      <c r="B9089">
        <v>-9.8250017919000001</v>
      </c>
    </row>
    <row r="9090" spans="1:2">
      <c r="A9090" s="1">
        <f>-9.659485164</f>
        <v>-9.6594851639999995</v>
      </c>
      <c r="B9090">
        <v>-3.0826281592</v>
      </c>
    </row>
    <row r="9091" spans="1:2">
      <c r="A9091" s="1">
        <v>3.1075599641</v>
      </c>
      <c r="B9091">
        <v>-9.2820063739999998</v>
      </c>
    </row>
    <row r="9092" spans="1:2">
      <c r="A9092" s="1">
        <v>2.0569907962</v>
      </c>
      <c r="B9092">
        <v>3.2825381905</v>
      </c>
    </row>
    <row r="9093" spans="1:2">
      <c r="A9093" s="1">
        <v>4.0260736715999998</v>
      </c>
      <c r="B9093">
        <v>2.7340686507999998</v>
      </c>
    </row>
    <row r="9094" spans="1:2">
      <c r="A9094" s="1">
        <f>-11.0856073394</f>
        <v>-11.085607339399999</v>
      </c>
      <c r="B9094">
        <v>-5.7450054804999997</v>
      </c>
    </row>
    <row r="9095" spans="1:2">
      <c r="A9095" s="1">
        <f>-10.1683061157</f>
        <v>-10.1683061157</v>
      </c>
      <c r="B9095">
        <v>-5.0332902339999999</v>
      </c>
    </row>
    <row r="9096" spans="1:2">
      <c r="A9096" s="1">
        <f>-10.7081455739</f>
        <v>-10.7081455739</v>
      </c>
      <c r="B9096">
        <v>-5.5372536632999996</v>
      </c>
    </row>
    <row r="9097" spans="1:2">
      <c r="A9097" s="1">
        <v>4.1117983272999998</v>
      </c>
      <c r="B9097">
        <v>4.3384437935999998</v>
      </c>
    </row>
    <row r="9098" spans="1:2">
      <c r="A9098" s="1">
        <v>1.4737417537999999</v>
      </c>
      <c r="B9098">
        <v>4.4283127408</v>
      </c>
    </row>
    <row r="9099" spans="1:2">
      <c r="A9099" s="1">
        <v>3.6583480135999999</v>
      </c>
      <c r="B9099">
        <v>-8.1696664080999994</v>
      </c>
    </row>
    <row r="9100" spans="1:2">
      <c r="A9100" s="1">
        <v>3.4176331961000002</v>
      </c>
      <c r="B9100">
        <v>2.7724898534000002</v>
      </c>
    </row>
    <row r="9101" spans="1:2">
      <c r="A9101" s="1">
        <v>3.3434334913999999</v>
      </c>
      <c r="B9101">
        <v>1.7895921544</v>
      </c>
    </row>
    <row r="9102" spans="1:2">
      <c r="A9102" s="1">
        <v>2.3758342140000002</v>
      </c>
      <c r="B9102">
        <v>-8.3165863406000007</v>
      </c>
    </row>
    <row r="9103" spans="1:2">
      <c r="A9103" s="1">
        <f>-0.0104410486</f>
        <v>-1.0441048600000001E-2</v>
      </c>
      <c r="B9103">
        <v>-9.3084472092000006</v>
      </c>
    </row>
    <row r="9104" spans="1:2">
      <c r="A9104" s="1">
        <f>-9.69252688</f>
        <v>-9.6925268800000008</v>
      </c>
      <c r="B9104">
        <v>-4.9921156280999996</v>
      </c>
    </row>
    <row r="9105" spans="1:2">
      <c r="A9105" s="1">
        <v>3.1004742917999999</v>
      </c>
      <c r="B9105">
        <v>3.9177681607000001</v>
      </c>
    </row>
    <row r="9106" spans="1:2">
      <c r="A9106" s="1">
        <v>2.2992977553</v>
      </c>
      <c r="B9106">
        <v>4.8492133937000004</v>
      </c>
    </row>
    <row r="9107" spans="1:2">
      <c r="A9107" s="1">
        <f>-10.2109545144</f>
        <v>-10.210954514399999</v>
      </c>
      <c r="B9107">
        <v>-4.8356895466000003</v>
      </c>
    </row>
    <row r="9108" spans="1:2">
      <c r="A9108" s="1">
        <v>3.4861940822999999</v>
      </c>
      <c r="B9108">
        <v>-8.6543643687999996</v>
      </c>
    </row>
    <row r="9109" spans="1:2">
      <c r="A9109" s="1">
        <f>-10.7914664375</f>
        <v>-10.7914664375</v>
      </c>
      <c r="B9109">
        <v>-3.8818895363000001</v>
      </c>
    </row>
    <row r="9110" spans="1:2">
      <c r="A9110" s="1">
        <v>4.0163777372</v>
      </c>
      <c r="B9110">
        <v>3.3856622390000002</v>
      </c>
    </row>
    <row r="9111" spans="1:2">
      <c r="A9111" s="1">
        <v>4.7311866595999996</v>
      </c>
      <c r="B9111">
        <v>4.2905236023000004</v>
      </c>
    </row>
    <row r="9112" spans="1:2">
      <c r="A9112" s="1">
        <f>-12.6620055363</f>
        <v>-12.662005536300001</v>
      </c>
      <c r="B9112">
        <v>-6.4405238945000001</v>
      </c>
    </row>
    <row r="9113" spans="1:2">
      <c r="A9113" s="1">
        <f>-9.008755753</f>
        <v>-9.0087557530000009</v>
      </c>
      <c r="B9113">
        <v>-5.1327718208000004</v>
      </c>
    </row>
    <row r="9114" spans="1:2">
      <c r="A9114" s="1">
        <v>4.2527540937000001</v>
      </c>
      <c r="B9114">
        <v>-8.1125174587999993</v>
      </c>
    </row>
    <row r="9115" spans="1:2">
      <c r="A9115" s="1">
        <v>2.4888759587</v>
      </c>
      <c r="B9115">
        <v>-8.4304950962999996</v>
      </c>
    </row>
    <row r="9116" spans="1:2">
      <c r="A9116" s="1">
        <v>1.4404282487</v>
      </c>
      <c r="B9116">
        <v>-10.4378017101</v>
      </c>
    </row>
    <row r="9117" spans="1:2">
      <c r="A9117" s="1">
        <v>3.4686296284</v>
      </c>
      <c r="B9117">
        <v>1.3329256072</v>
      </c>
    </row>
    <row r="9118" spans="1:2">
      <c r="A9118" s="1">
        <v>3.1022008024000001</v>
      </c>
      <c r="B9118">
        <v>-8.7985403731999998</v>
      </c>
    </row>
    <row r="9119" spans="1:2">
      <c r="A9119" s="1">
        <v>2.0247699819</v>
      </c>
      <c r="B9119">
        <v>-9.6890903414</v>
      </c>
    </row>
    <row r="9120" spans="1:2">
      <c r="A9120" s="1">
        <v>4.4893397313000003</v>
      </c>
      <c r="B9120">
        <v>4.5170679948999997</v>
      </c>
    </row>
    <row r="9121" spans="1:2">
      <c r="A9121" s="1">
        <v>3.4514126223999999</v>
      </c>
      <c r="B9121">
        <v>2.0204406105000001</v>
      </c>
    </row>
    <row r="9122" spans="1:2">
      <c r="A9122" s="1">
        <v>3.4212439204999998</v>
      </c>
      <c r="B9122">
        <v>2.1098232506999999</v>
      </c>
    </row>
    <row r="9123" spans="1:2">
      <c r="A9123" s="1">
        <v>2.5107857803</v>
      </c>
      <c r="B9123">
        <v>-9.2939295712999996</v>
      </c>
    </row>
    <row r="9124" spans="1:2">
      <c r="A9124" s="1">
        <f>-12.1751380326</f>
        <v>-12.1751380326</v>
      </c>
      <c r="B9124">
        <v>-5.3445156829</v>
      </c>
    </row>
    <row r="9125" spans="1:2">
      <c r="A9125" s="1">
        <f>-9.8646526573</f>
        <v>-9.8646526573000006</v>
      </c>
      <c r="B9125">
        <v>-3.3111599009999999</v>
      </c>
    </row>
    <row r="9126" spans="1:2">
      <c r="A9126" s="1">
        <v>1.4811318217</v>
      </c>
      <c r="B9126">
        <v>-9.6474926883999998</v>
      </c>
    </row>
    <row r="9127" spans="1:2">
      <c r="A9127" s="1">
        <v>2.5468467535000001</v>
      </c>
      <c r="B9127">
        <v>-9.0667157338000006</v>
      </c>
    </row>
    <row r="9128" spans="1:2">
      <c r="A9128" s="1">
        <v>4.0145457019000004</v>
      </c>
      <c r="B9128">
        <v>2.0375020257999998</v>
      </c>
    </row>
    <row r="9129" spans="1:2">
      <c r="A9129" s="1">
        <v>0.21057318829999999</v>
      </c>
      <c r="B9129">
        <v>-9.9225758572</v>
      </c>
    </row>
    <row r="9130" spans="1:2">
      <c r="A9130" s="1">
        <v>2.6604012055999999</v>
      </c>
      <c r="B9130">
        <v>1.5611428609</v>
      </c>
    </row>
    <row r="9131" spans="1:2">
      <c r="A9131" s="1">
        <v>1.9558068929000001</v>
      </c>
      <c r="B9131">
        <v>1.6798222235</v>
      </c>
    </row>
    <row r="9132" spans="1:2">
      <c r="A9132" s="1">
        <v>2.8502886601999999</v>
      </c>
      <c r="B9132">
        <v>-9.7136790109</v>
      </c>
    </row>
    <row r="9133" spans="1:2">
      <c r="A9133" s="1">
        <v>4.7223698127000002</v>
      </c>
      <c r="B9133">
        <v>4.3367408616000001</v>
      </c>
    </row>
    <row r="9134" spans="1:2">
      <c r="A9134" s="1">
        <v>1.3286494132</v>
      </c>
      <c r="B9134">
        <v>-8.6091885008000002</v>
      </c>
    </row>
    <row r="9135" spans="1:2">
      <c r="A9135" s="1">
        <v>3.3564348690000001</v>
      </c>
      <c r="B9135">
        <v>-9.4204368810000005</v>
      </c>
    </row>
    <row r="9136" spans="1:2">
      <c r="A9136" s="1">
        <v>3.8873712064000001</v>
      </c>
      <c r="B9136">
        <v>2.4386468548</v>
      </c>
    </row>
    <row r="9137" spans="1:2">
      <c r="A9137" s="1">
        <v>3.7604019434999998</v>
      </c>
      <c r="B9137">
        <v>-8.1154548685000005</v>
      </c>
    </row>
    <row r="9138" spans="1:2">
      <c r="A9138" s="1">
        <v>3.2687747518000001</v>
      </c>
      <c r="B9138">
        <v>-7.9618188063000002</v>
      </c>
    </row>
    <row r="9139" spans="1:2">
      <c r="A9139" s="1">
        <v>1.3961626423</v>
      </c>
      <c r="B9139">
        <v>-10.0174399949</v>
      </c>
    </row>
    <row r="9140" spans="1:2">
      <c r="A9140" s="1">
        <v>7.98611771E-2</v>
      </c>
      <c r="B9140">
        <v>-9.4098189570000006</v>
      </c>
    </row>
    <row r="9141" spans="1:2">
      <c r="A9141" s="1">
        <v>0.80137561130000001</v>
      </c>
      <c r="B9141">
        <v>-10.6485302216</v>
      </c>
    </row>
    <row r="9142" spans="1:2">
      <c r="A9142" s="1">
        <v>2.6065343368999998</v>
      </c>
      <c r="B9142">
        <v>-8.8820960395000004</v>
      </c>
    </row>
    <row r="9143" spans="1:2">
      <c r="A9143" s="1">
        <v>2.1533155860000002</v>
      </c>
      <c r="B9143">
        <v>-9.3033311217999994</v>
      </c>
    </row>
    <row r="9144" spans="1:2">
      <c r="A9144" s="1">
        <v>2.9785216128999998</v>
      </c>
      <c r="B9144">
        <v>2.8921708183999999</v>
      </c>
    </row>
    <row r="9145" spans="1:2">
      <c r="A9145" s="1">
        <v>2.4400719554000001</v>
      </c>
      <c r="B9145">
        <v>2.0120626595000002</v>
      </c>
    </row>
    <row r="9146" spans="1:2">
      <c r="A9146" s="1">
        <v>3.2270799488000002</v>
      </c>
      <c r="B9146">
        <v>3.1308824864</v>
      </c>
    </row>
    <row r="9147" spans="1:2">
      <c r="A9147" s="1">
        <f>-11.3519365438</f>
        <v>-11.351936543800001</v>
      </c>
      <c r="B9147">
        <v>-4.3344614287000001</v>
      </c>
    </row>
    <row r="9148" spans="1:2">
      <c r="A9148" s="1">
        <v>1.7688747893000001</v>
      </c>
      <c r="B9148">
        <v>-8.4637112985999998</v>
      </c>
    </row>
    <row r="9149" spans="1:2">
      <c r="A9149" s="1">
        <f>-9.7786411101</f>
        <v>-9.7786411101000006</v>
      </c>
      <c r="B9149">
        <v>-3.2354570143000001</v>
      </c>
    </row>
    <row r="9150" spans="1:2">
      <c r="A9150" s="1">
        <v>1.6481477286999999</v>
      </c>
      <c r="B9150">
        <v>-10.768725502100001</v>
      </c>
    </row>
    <row r="9151" spans="1:2">
      <c r="A9151" s="1">
        <f>-9.3959795003</f>
        <v>-9.3959795002999993</v>
      </c>
      <c r="B9151">
        <v>-3.7426410752999999</v>
      </c>
    </row>
    <row r="9152" spans="1:2">
      <c r="A9152" s="1">
        <v>1.5145444782999999</v>
      </c>
      <c r="B9152">
        <v>-9.9988267233000006</v>
      </c>
    </row>
    <row r="9153" spans="1:2">
      <c r="A9153" s="1">
        <v>1.1382497317</v>
      </c>
      <c r="B9153">
        <v>-10.696276991</v>
      </c>
    </row>
    <row r="9154" spans="1:2">
      <c r="A9154" s="1">
        <v>4.5649777035000003</v>
      </c>
      <c r="B9154">
        <v>2.9590727657999998</v>
      </c>
    </row>
    <row r="9155" spans="1:2">
      <c r="A9155" s="1">
        <f>-12.2325874136</f>
        <v>-12.232587413599999</v>
      </c>
      <c r="B9155">
        <v>-4.7690407298000004</v>
      </c>
    </row>
    <row r="9156" spans="1:2">
      <c r="A9156" s="1">
        <v>3.2707309717999999</v>
      </c>
      <c r="B9156">
        <v>-8.1814990801</v>
      </c>
    </row>
    <row r="9157" spans="1:2">
      <c r="A9157" s="1">
        <v>4.9455550913000002</v>
      </c>
      <c r="B9157">
        <v>1.6362339653</v>
      </c>
    </row>
    <row r="9158" spans="1:2">
      <c r="A9158" s="1">
        <v>4.1035304930000001</v>
      </c>
      <c r="B9158">
        <v>4.7361419284000004</v>
      </c>
    </row>
    <row r="9159" spans="1:2">
      <c r="A9159" s="1">
        <v>2.9517256562999998</v>
      </c>
      <c r="B9159">
        <v>4.2048054724000004</v>
      </c>
    </row>
    <row r="9160" spans="1:2">
      <c r="A9160" s="1">
        <v>3.4851656443999999</v>
      </c>
      <c r="B9160">
        <v>-7.4292169228000002</v>
      </c>
    </row>
    <row r="9161" spans="1:2">
      <c r="A9161" s="1">
        <v>1.5179900647</v>
      </c>
      <c r="B9161">
        <v>2.6059922871999999</v>
      </c>
    </row>
    <row r="9162" spans="1:2">
      <c r="A9162" s="1">
        <f>-9.4762568809</f>
        <v>-9.4762568808999994</v>
      </c>
      <c r="B9162">
        <v>-5.2307762034999996</v>
      </c>
    </row>
    <row r="9163" spans="1:2">
      <c r="A9163" s="1">
        <f>-10.8590667211</f>
        <v>-10.8590667211</v>
      </c>
      <c r="B9163">
        <v>-6.0285516010000002</v>
      </c>
    </row>
    <row r="9164" spans="1:2">
      <c r="A9164" s="1">
        <v>2.6722115914</v>
      </c>
      <c r="B9164">
        <v>3.9519472541999998</v>
      </c>
    </row>
    <row r="9165" spans="1:2">
      <c r="A9165" s="1">
        <f>-12.3340252898</f>
        <v>-12.3340252898</v>
      </c>
      <c r="B9165">
        <v>-5.0460544260000004</v>
      </c>
    </row>
    <row r="9166" spans="1:2">
      <c r="A9166" s="1">
        <v>2.4406448532999998</v>
      </c>
      <c r="B9166">
        <v>-8.8819526064000005</v>
      </c>
    </row>
    <row r="9167" spans="1:2">
      <c r="A9167" s="1">
        <f>-11.1303598829</f>
        <v>-11.130359882900001</v>
      </c>
      <c r="B9167">
        <v>-6.2899850988999999</v>
      </c>
    </row>
    <row r="9168" spans="1:2">
      <c r="A9168" s="1">
        <v>2.4214506102</v>
      </c>
      <c r="B9168">
        <v>-6.8510470681999998</v>
      </c>
    </row>
    <row r="9169" spans="1:2">
      <c r="A9169" s="1">
        <f>-9.6113834933</f>
        <v>-9.6113834933</v>
      </c>
      <c r="B9169">
        <v>-6.6170543858000004</v>
      </c>
    </row>
    <row r="9170" spans="1:2">
      <c r="A9170" s="1">
        <f>-11.4589351431</f>
        <v>-11.4589351431</v>
      </c>
      <c r="B9170">
        <v>-4.3804259131999999</v>
      </c>
    </row>
    <row r="9171" spans="1:2">
      <c r="A9171" s="1">
        <f>-9.7053338065</f>
        <v>-9.7053338065000005</v>
      </c>
      <c r="B9171">
        <v>-3.8248044137999999</v>
      </c>
    </row>
    <row r="9172" spans="1:2">
      <c r="A9172" s="1">
        <v>4.1221490530000002</v>
      </c>
      <c r="B9172">
        <v>-9.2125299846999997</v>
      </c>
    </row>
    <row r="9173" spans="1:2">
      <c r="A9173" s="1">
        <f>-9.9647893517</f>
        <v>-9.9647893517000004</v>
      </c>
      <c r="B9173">
        <v>-4.6102033470999997</v>
      </c>
    </row>
    <row r="9174" spans="1:2">
      <c r="A9174" s="1">
        <v>3.4622771046</v>
      </c>
      <c r="B9174">
        <v>-9.8132670061000002</v>
      </c>
    </row>
    <row r="9175" spans="1:2">
      <c r="A9175" s="1">
        <v>2.6082891432999999</v>
      </c>
      <c r="B9175">
        <v>-8.6291550249999993</v>
      </c>
    </row>
    <row r="9176" spans="1:2">
      <c r="A9176" s="1">
        <v>3.4661697030999998</v>
      </c>
      <c r="B9176">
        <v>2.3626844609000002</v>
      </c>
    </row>
    <row r="9177" spans="1:2">
      <c r="A9177" s="1">
        <v>2.7898513078999998</v>
      </c>
      <c r="B9177">
        <v>-9.1124131449999997</v>
      </c>
    </row>
    <row r="9178" spans="1:2">
      <c r="A9178" s="1">
        <v>0.97642208890000004</v>
      </c>
      <c r="B9178">
        <v>5.3149777459000003</v>
      </c>
    </row>
    <row r="9179" spans="1:2">
      <c r="A9179" s="1">
        <v>3.6498526620999998</v>
      </c>
      <c r="B9179">
        <v>-9.8017624636999994</v>
      </c>
    </row>
    <row r="9180" spans="1:2">
      <c r="A9180" s="1">
        <v>4.2369701403000004</v>
      </c>
      <c r="B9180">
        <v>-9.6432939278000003</v>
      </c>
    </row>
    <row r="9181" spans="1:2">
      <c r="A9181" s="1">
        <f>-9.0391293405</f>
        <v>-9.0391293405000006</v>
      </c>
      <c r="B9181">
        <v>-4.2589928397000003</v>
      </c>
    </row>
    <row r="9182" spans="1:2">
      <c r="A9182" s="1">
        <f>-11.4682100717</f>
        <v>-11.4682100717</v>
      </c>
      <c r="B9182">
        <v>-6.1030136874999998</v>
      </c>
    </row>
    <row r="9183" spans="1:2">
      <c r="A9183" s="1">
        <v>4.2595539696999998</v>
      </c>
      <c r="B9183">
        <v>2.8897678077000002</v>
      </c>
    </row>
    <row r="9184" spans="1:2">
      <c r="A9184" s="1">
        <v>1.3604012235</v>
      </c>
      <c r="B9184">
        <v>-7.3290331962000002</v>
      </c>
    </row>
    <row r="9185" spans="1:2">
      <c r="A9185" s="1">
        <v>2.2535296890000001</v>
      </c>
      <c r="B9185">
        <v>-10.428866064999999</v>
      </c>
    </row>
    <row r="9186" spans="1:2">
      <c r="A9186" s="1">
        <v>1.137078746</v>
      </c>
      <c r="B9186">
        <v>-10.011544090299999</v>
      </c>
    </row>
    <row r="9187" spans="1:2">
      <c r="A9187" s="1">
        <f>-10.3861163727</f>
        <v>-10.3861163727</v>
      </c>
      <c r="B9187">
        <v>-6.0568368426000001</v>
      </c>
    </row>
    <row r="9188" spans="1:2">
      <c r="A9188" s="1">
        <f>-10.4013339437</f>
        <v>-10.401333943699999</v>
      </c>
      <c r="B9188">
        <v>-6.0808872925999999</v>
      </c>
    </row>
    <row r="9189" spans="1:2">
      <c r="A9189" s="1">
        <v>2.7716029008</v>
      </c>
      <c r="B9189">
        <v>-9.1870495022000007</v>
      </c>
    </row>
    <row r="9190" spans="1:2">
      <c r="A9190" s="1">
        <v>3.6337074163</v>
      </c>
      <c r="B9190">
        <v>3.085340242</v>
      </c>
    </row>
    <row r="9191" spans="1:2">
      <c r="A9191" s="1">
        <v>4.7131147091000001</v>
      </c>
      <c r="B9191">
        <v>1.7075610903</v>
      </c>
    </row>
    <row r="9192" spans="1:2">
      <c r="A9192" s="1">
        <f>-11.5212249147</f>
        <v>-11.521224914699999</v>
      </c>
      <c r="B9192">
        <v>-3.1309902766</v>
      </c>
    </row>
    <row r="9193" spans="1:2">
      <c r="A9193" s="1">
        <f>-9.2674084385</f>
        <v>-9.2674084385000004</v>
      </c>
      <c r="B9193">
        <v>-3.9000340412000001</v>
      </c>
    </row>
    <row r="9194" spans="1:2">
      <c r="A9194" s="1">
        <v>2.3668408352000001</v>
      </c>
      <c r="B9194">
        <v>-11.1665997534</v>
      </c>
    </row>
    <row r="9195" spans="1:2">
      <c r="A9195" s="1">
        <v>2.7129903398000002</v>
      </c>
      <c r="B9195">
        <v>2.9619687738999998</v>
      </c>
    </row>
    <row r="9196" spans="1:2">
      <c r="A9196" s="1">
        <v>1.9193532723</v>
      </c>
      <c r="B9196">
        <v>-9.1348993726999996</v>
      </c>
    </row>
    <row r="9197" spans="1:2">
      <c r="A9197" s="1">
        <v>4.9912041748</v>
      </c>
      <c r="B9197">
        <v>5.5189455525</v>
      </c>
    </row>
    <row r="9198" spans="1:2">
      <c r="A9198" s="1">
        <v>3.9257695153999999</v>
      </c>
      <c r="B9198">
        <v>3.8695219482000001</v>
      </c>
    </row>
    <row r="9199" spans="1:2">
      <c r="A9199" s="1">
        <v>3.0325311001999999</v>
      </c>
      <c r="B9199">
        <v>2.8529325058000001</v>
      </c>
    </row>
    <row r="9200" spans="1:2">
      <c r="A9200" s="1">
        <v>3.6802518801000002</v>
      </c>
      <c r="B9200">
        <v>-10.203587863299999</v>
      </c>
    </row>
    <row r="9201" spans="1:2">
      <c r="A9201" s="1">
        <v>4.1855594451</v>
      </c>
      <c r="B9201">
        <v>-7.9023732245999998</v>
      </c>
    </row>
    <row r="9202" spans="1:2">
      <c r="A9202" s="1">
        <v>1.9311988023</v>
      </c>
      <c r="B9202">
        <v>-9.2112582161999992</v>
      </c>
    </row>
    <row r="9203" spans="1:2">
      <c r="A9203" s="1">
        <v>1.4509205761999999</v>
      </c>
      <c r="B9203">
        <v>-7.7041812561</v>
      </c>
    </row>
    <row r="9204" spans="1:2">
      <c r="A9204" s="1">
        <v>1.3705030432</v>
      </c>
      <c r="B9204">
        <v>-10.4340137513</v>
      </c>
    </row>
    <row r="9205" spans="1:2">
      <c r="A9205" s="1">
        <v>2.3618790783999999</v>
      </c>
      <c r="B9205">
        <v>-8.2389644278999992</v>
      </c>
    </row>
    <row r="9206" spans="1:2">
      <c r="A9206" s="1">
        <f>-11.0276818537</f>
        <v>-11.027681853700001</v>
      </c>
      <c r="B9206">
        <v>-5.2453655030000004</v>
      </c>
    </row>
    <row r="9207" spans="1:2">
      <c r="A9207" s="1">
        <v>2.8959313340000001</v>
      </c>
      <c r="B9207">
        <v>-8.6586560611000003</v>
      </c>
    </row>
    <row r="9208" spans="1:2">
      <c r="A9208" s="1">
        <f>-12.1908217139</f>
        <v>-12.1908217139</v>
      </c>
      <c r="B9208">
        <v>-6.9734067025000002</v>
      </c>
    </row>
    <row r="9209" spans="1:2">
      <c r="A9209" s="1">
        <f>-9.9762854104</f>
        <v>-9.9762854103999992</v>
      </c>
      <c r="B9209">
        <v>-5.3128733088000004</v>
      </c>
    </row>
    <row r="9210" spans="1:2">
      <c r="A9210" s="1">
        <f>-10.3265636306</f>
        <v>-10.326563630600001</v>
      </c>
      <c r="B9210">
        <v>-5.2808128930000002</v>
      </c>
    </row>
    <row r="9211" spans="1:2">
      <c r="A9211" s="1">
        <v>2.8627156933000002</v>
      </c>
      <c r="B9211">
        <v>-8.3985068744000007</v>
      </c>
    </row>
    <row r="9212" spans="1:2">
      <c r="A9212" s="1">
        <v>0.81249733859999995</v>
      </c>
      <c r="B9212">
        <v>-7.4681690441999997</v>
      </c>
    </row>
    <row r="9213" spans="1:2">
      <c r="A9213" s="1">
        <v>2.8359911951000001</v>
      </c>
      <c r="B9213">
        <v>3.0895508667999998</v>
      </c>
    </row>
    <row r="9214" spans="1:2">
      <c r="A9214" s="1">
        <v>2.8845936535000001</v>
      </c>
      <c r="B9214">
        <v>-8.8108539918000002</v>
      </c>
    </row>
    <row r="9215" spans="1:2">
      <c r="A9215" s="1">
        <v>4.8432838313</v>
      </c>
      <c r="B9215">
        <v>2.9667922935000002</v>
      </c>
    </row>
    <row r="9216" spans="1:2">
      <c r="A9216" s="1">
        <f>-11.5560666901</f>
        <v>-11.5560666901</v>
      </c>
      <c r="B9216">
        <v>-4.2370455210999998</v>
      </c>
    </row>
    <row r="9217" spans="1:2">
      <c r="A9217" s="1">
        <v>2.4612247155999998</v>
      </c>
      <c r="B9217">
        <v>-10.966381138799999</v>
      </c>
    </row>
    <row r="9218" spans="1:2">
      <c r="A9218" s="1">
        <f>-10.520402982</f>
        <v>-10.520402982</v>
      </c>
      <c r="B9218">
        <v>-4.1639769711000003</v>
      </c>
    </row>
    <row r="9219" spans="1:2">
      <c r="A9219" s="1">
        <f>-10.9424952944</f>
        <v>-10.9424952944</v>
      </c>
      <c r="B9219">
        <v>-5.7501764708999996</v>
      </c>
    </row>
    <row r="9220" spans="1:2">
      <c r="A9220" s="1">
        <v>1.6984756551</v>
      </c>
      <c r="B9220">
        <v>-9.2947591079999992</v>
      </c>
    </row>
    <row r="9221" spans="1:2">
      <c r="A9221" s="1">
        <v>3.7203434752</v>
      </c>
      <c r="B9221">
        <v>3.8392347999999998</v>
      </c>
    </row>
    <row r="9222" spans="1:2">
      <c r="A9222" s="1">
        <f>-10.8644028498</f>
        <v>-10.864402849799999</v>
      </c>
      <c r="B9222">
        <v>-6.9841005450000004</v>
      </c>
    </row>
    <row r="9223" spans="1:2">
      <c r="A9223" s="1">
        <f>-12.0249862892</f>
        <v>-12.024986289199999</v>
      </c>
      <c r="B9223">
        <v>-5.3416696828000001</v>
      </c>
    </row>
    <row r="9224" spans="1:2">
      <c r="A9224" s="1">
        <f>-10.0649601142</f>
        <v>-10.0649601142</v>
      </c>
      <c r="B9224">
        <v>-4.7795215943000002</v>
      </c>
    </row>
    <row r="9225" spans="1:2">
      <c r="A9225" s="1">
        <v>2.0235550705000001</v>
      </c>
      <c r="B9225">
        <v>-9.7411112970999998</v>
      </c>
    </row>
    <row r="9226" spans="1:2">
      <c r="A9226" s="1">
        <f>-11.5171181299</f>
        <v>-11.5171181299</v>
      </c>
      <c r="B9226">
        <v>-4.6593532383999996</v>
      </c>
    </row>
    <row r="9227" spans="1:2">
      <c r="A9227" s="1">
        <v>1.2509022499</v>
      </c>
      <c r="B9227">
        <v>2.4592719848</v>
      </c>
    </row>
    <row r="9228" spans="1:2">
      <c r="A9228" s="1">
        <f>-10.3506458111</f>
        <v>-10.3506458111</v>
      </c>
      <c r="B9228">
        <v>-5.0861690193999998</v>
      </c>
    </row>
    <row r="9229" spans="1:2">
      <c r="A9229" s="1">
        <v>4.3443936014000002</v>
      </c>
      <c r="B9229">
        <v>3.3463575031000001</v>
      </c>
    </row>
    <row r="9230" spans="1:2">
      <c r="A9230" s="1">
        <f>-11.4546247574</f>
        <v>-11.4546247574</v>
      </c>
      <c r="B9230">
        <v>-4.7838904883</v>
      </c>
    </row>
    <row r="9231" spans="1:2">
      <c r="A9231" s="1">
        <f>-9.4584393881</f>
        <v>-9.4584393881000004</v>
      </c>
      <c r="B9231">
        <v>-5.6002381352999997</v>
      </c>
    </row>
    <row r="9232" spans="1:2">
      <c r="A9232" s="1">
        <v>2.0730335272999998</v>
      </c>
      <c r="B9232">
        <v>-10.5518640879</v>
      </c>
    </row>
    <row r="9233" spans="1:2">
      <c r="A9233" s="1">
        <f>-10.6891171031</f>
        <v>-10.689117103099999</v>
      </c>
      <c r="B9233">
        <v>-4.1174282029000002</v>
      </c>
    </row>
    <row r="9234" spans="1:2">
      <c r="A9234" s="1">
        <v>3.0687589930999999</v>
      </c>
      <c r="B9234">
        <v>-11.490000692500001</v>
      </c>
    </row>
    <row r="9235" spans="1:2">
      <c r="A9235" s="1">
        <v>3.4539716323</v>
      </c>
      <c r="B9235">
        <v>-8.1155275114999998</v>
      </c>
    </row>
    <row r="9236" spans="1:2">
      <c r="A9236" s="1">
        <v>2.4036672233999998</v>
      </c>
      <c r="B9236">
        <v>-9.3519065481000005</v>
      </c>
    </row>
    <row r="9237" spans="1:2">
      <c r="A9237" s="1">
        <v>2.5535982307</v>
      </c>
      <c r="B9237">
        <v>1.6720809435999999</v>
      </c>
    </row>
    <row r="9238" spans="1:2">
      <c r="A9238" s="1">
        <v>1.5052626484</v>
      </c>
      <c r="B9238">
        <v>-9.6370176396999998</v>
      </c>
    </row>
    <row r="9239" spans="1:2">
      <c r="A9239" s="1">
        <v>2.253415634</v>
      </c>
      <c r="B9239">
        <v>-11.3852247776</v>
      </c>
    </row>
    <row r="9240" spans="1:2">
      <c r="A9240" s="1">
        <v>1.9553296862</v>
      </c>
      <c r="B9240">
        <v>-9.5979689681</v>
      </c>
    </row>
    <row r="9241" spans="1:2">
      <c r="A9241" s="1">
        <v>3.1009197516000002</v>
      </c>
      <c r="B9241">
        <v>-9.5483535900999996</v>
      </c>
    </row>
    <row r="9242" spans="1:2">
      <c r="A9242" s="1">
        <v>3.7773542235000002</v>
      </c>
      <c r="B9242">
        <v>4.0782618704000004</v>
      </c>
    </row>
    <row r="9243" spans="1:2">
      <c r="A9243" s="1">
        <f>-8.5254481586</f>
        <v>-8.5254481585999997</v>
      </c>
      <c r="B9243">
        <v>-5.5378923398</v>
      </c>
    </row>
    <row r="9244" spans="1:2">
      <c r="A9244" s="1">
        <v>3.4683199104</v>
      </c>
      <c r="B9244">
        <v>4.4634640784000004</v>
      </c>
    </row>
    <row r="9245" spans="1:2">
      <c r="A9245" s="1">
        <f>-10.0515405805</f>
        <v>-10.051540580499999</v>
      </c>
      <c r="B9245">
        <v>-5.0999778656999997</v>
      </c>
    </row>
    <row r="9246" spans="1:2">
      <c r="A9246" s="1">
        <f>-10.3943081367</f>
        <v>-10.394308136699999</v>
      </c>
      <c r="B9246">
        <v>-4.0555422316999996</v>
      </c>
    </row>
    <row r="9247" spans="1:2">
      <c r="A9247" s="1">
        <v>3.7117004218999998</v>
      </c>
      <c r="B9247">
        <v>-8.7616000868999997</v>
      </c>
    </row>
    <row r="9248" spans="1:2">
      <c r="A9248" s="1">
        <v>4.2963787901000003</v>
      </c>
      <c r="B9248">
        <v>3.9884810777999999</v>
      </c>
    </row>
    <row r="9249" spans="1:2">
      <c r="A9249" s="1">
        <v>1.7715370695999999</v>
      </c>
      <c r="B9249">
        <v>-9.8163282412000008</v>
      </c>
    </row>
    <row r="9250" spans="1:2">
      <c r="A9250" s="1">
        <v>2.5021776179000002</v>
      </c>
      <c r="B9250">
        <v>-10.032674634799999</v>
      </c>
    </row>
    <row r="9251" spans="1:2">
      <c r="A9251" s="1">
        <v>1.9404898875000001</v>
      </c>
      <c r="B9251">
        <v>-7.6555987101999996</v>
      </c>
    </row>
    <row r="9252" spans="1:2">
      <c r="A9252" s="1">
        <v>5.6719547926000002</v>
      </c>
      <c r="B9252">
        <v>5.4211805500999999</v>
      </c>
    </row>
    <row r="9253" spans="1:2">
      <c r="A9253" s="1">
        <v>3.44584051</v>
      </c>
      <c r="B9253">
        <v>1.8887516988999999</v>
      </c>
    </row>
    <row r="9254" spans="1:2">
      <c r="A9254" s="1">
        <v>4.2447828951000002</v>
      </c>
      <c r="B9254">
        <v>2.7035998632</v>
      </c>
    </row>
    <row r="9255" spans="1:2">
      <c r="A9255" s="1">
        <f>-11.5596765146</f>
        <v>-11.5596765146</v>
      </c>
      <c r="B9255">
        <v>-4.8808654085000001</v>
      </c>
    </row>
    <row r="9256" spans="1:2">
      <c r="A9256" s="1">
        <f>-11.1335111257</f>
        <v>-11.1335111257</v>
      </c>
      <c r="B9256">
        <v>-6.1867472774000003</v>
      </c>
    </row>
    <row r="9257" spans="1:2">
      <c r="A9257" s="1">
        <f>-12.1728073496</f>
        <v>-12.172807349599999</v>
      </c>
      <c r="B9257">
        <v>-6.2449114331000004</v>
      </c>
    </row>
    <row r="9258" spans="1:2">
      <c r="A9258" s="1">
        <v>2.8437039031000002</v>
      </c>
      <c r="B9258">
        <v>4.5006686776000002</v>
      </c>
    </row>
    <row r="9259" spans="1:2">
      <c r="A9259" s="1">
        <v>2.6461501671000001</v>
      </c>
      <c r="B9259">
        <v>2.4705966610000001</v>
      </c>
    </row>
    <row r="9260" spans="1:2">
      <c r="A9260" s="1">
        <v>2.4637551695000002</v>
      </c>
      <c r="B9260">
        <v>3.7471636453000001</v>
      </c>
    </row>
    <row r="9261" spans="1:2">
      <c r="A9261" s="1">
        <f>-10.9549684107</f>
        <v>-10.954968410699999</v>
      </c>
      <c r="B9261">
        <v>-4.4115232158</v>
      </c>
    </row>
    <row r="9262" spans="1:2">
      <c r="A9262" s="1">
        <v>0.69291281000000005</v>
      </c>
      <c r="B9262">
        <v>-11.5069994203</v>
      </c>
    </row>
    <row r="9263" spans="1:2">
      <c r="A9263" s="1">
        <f>-9.2397421644</f>
        <v>-9.2397421644000008</v>
      </c>
      <c r="B9263">
        <v>-5.6384126417999996</v>
      </c>
    </row>
    <row r="9264" spans="1:2">
      <c r="A9264" s="1">
        <f>-11.5678522182</f>
        <v>-11.567852218200001</v>
      </c>
      <c r="B9264">
        <v>-6.6407711945000001</v>
      </c>
    </row>
    <row r="9265" spans="1:2">
      <c r="A9265" s="1">
        <v>0.97339417269999995</v>
      </c>
      <c r="B9265">
        <v>-8.2482207959</v>
      </c>
    </row>
    <row r="9266" spans="1:2">
      <c r="A9266" s="1">
        <f>-9.7909136463</f>
        <v>-9.7909136462999999</v>
      </c>
      <c r="B9266">
        <v>-2.5695887461</v>
      </c>
    </row>
    <row r="9267" spans="1:2">
      <c r="A9267" s="1">
        <v>2.2348504901999999</v>
      </c>
      <c r="B9267">
        <v>-8.7021775513000001</v>
      </c>
    </row>
    <row r="9268" spans="1:2">
      <c r="A9268" s="1">
        <f>-11.0932221985</f>
        <v>-11.093222198499999</v>
      </c>
      <c r="B9268">
        <v>-5.4727298744999997</v>
      </c>
    </row>
    <row r="9269" spans="1:2">
      <c r="A9269" s="1">
        <v>1.4250197339999999</v>
      </c>
      <c r="B9269">
        <v>-9.6132358118999992</v>
      </c>
    </row>
    <row r="9270" spans="1:2">
      <c r="A9270" s="1">
        <v>2.2765773722999998</v>
      </c>
      <c r="B9270">
        <v>-11.0843678152</v>
      </c>
    </row>
    <row r="9271" spans="1:2">
      <c r="A9271" s="1">
        <f>-10.8982792006</f>
        <v>-10.898279200599999</v>
      </c>
      <c r="B9271">
        <v>-6.4671715419</v>
      </c>
    </row>
    <row r="9272" spans="1:2">
      <c r="A9272" s="1">
        <v>3.7760556609</v>
      </c>
      <c r="B9272">
        <v>3.8585647053000001</v>
      </c>
    </row>
    <row r="9273" spans="1:2">
      <c r="A9273" s="1">
        <v>3.5256727671000001</v>
      </c>
      <c r="B9273">
        <v>3.3197234815000001</v>
      </c>
    </row>
    <row r="9274" spans="1:2">
      <c r="A9274" s="1">
        <v>3.5390311485999999</v>
      </c>
      <c r="B9274">
        <v>-11.398976494899999</v>
      </c>
    </row>
    <row r="9275" spans="1:2">
      <c r="A9275" s="1">
        <f>-10.3127873948</f>
        <v>-10.312787394800001</v>
      </c>
      <c r="B9275">
        <v>-4.7097948169999997</v>
      </c>
    </row>
    <row r="9276" spans="1:2">
      <c r="A9276" s="1">
        <v>2.8159318623999998</v>
      </c>
      <c r="B9276">
        <v>3.8952791893000001</v>
      </c>
    </row>
    <row r="9277" spans="1:2">
      <c r="A9277" s="1">
        <v>3.1813885208000001</v>
      </c>
      <c r="B9277">
        <v>2.3198140553000002</v>
      </c>
    </row>
    <row r="9278" spans="1:2">
      <c r="A9278" s="1">
        <v>4.2471355073000003</v>
      </c>
      <c r="B9278">
        <v>2.2017713067</v>
      </c>
    </row>
    <row r="9279" spans="1:2">
      <c r="A9279" s="1">
        <v>3.0294191614999999</v>
      </c>
      <c r="B9279">
        <v>-9.4249669111000003</v>
      </c>
    </row>
    <row r="9280" spans="1:2">
      <c r="A9280" s="1">
        <f>-11.1713879074</f>
        <v>-11.1713879074</v>
      </c>
      <c r="B9280">
        <v>-4.9303520628999999</v>
      </c>
    </row>
    <row r="9281" spans="1:2">
      <c r="A9281" s="1">
        <v>2.1221080958999998</v>
      </c>
      <c r="B9281">
        <v>1.2450197727000001</v>
      </c>
    </row>
    <row r="9282" spans="1:2">
      <c r="A9282" s="1">
        <v>4.8263334202000001</v>
      </c>
      <c r="B9282">
        <v>3.5593646357000002</v>
      </c>
    </row>
    <row r="9283" spans="1:2">
      <c r="A9283" s="1">
        <v>0.61245952530000003</v>
      </c>
      <c r="B9283">
        <v>-10.5660819615</v>
      </c>
    </row>
    <row r="9284" spans="1:2">
      <c r="A9284" s="1">
        <v>1.7199711263999999</v>
      </c>
      <c r="B9284">
        <v>1.7632866429</v>
      </c>
    </row>
    <row r="9285" spans="1:2">
      <c r="A9285" s="1">
        <v>1.8757366272</v>
      </c>
      <c r="B9285">
        <v>-10.191750409200001</v>
      </c>
    </row>
    <row r="9286" spans="1:2">
      <c r="A9286" s="1">
        <f>-11.1891961363</f>
        <v>-11.1891961363</v>
      </c>
      <c r="B9286">
        <v>-6.3429861382999997</v>
      </c>
    </row>
    <row r="9287" spans="1:2">
      <c r="A9287" s="1">
        <f>-10.4004661917</f>
        <v>-10.4004661917</v>
      </c>
      <c r="B9287">
        <v>-3.4897673318</v>
      </c>
    </row>
    <row r="9288" spans="1:2">
      <c r="A9288" s="1">
        <v>0.92548230720000002</v>
      </c>
      <c r="B9288">
        <v>-7.2167795403000001</v>
      </c>
    </row>
    <row r="9289" spans="1:2">
      <c r="A9289" s="1">
        <v>3.1228471831000002</v>
      </c>
      <c r="B9289">
        <v>1.9509009845</v>
      </c>
    </row>
    <row r="9290" spans="1:2">
      <c r="A9290" s="1">
        <f>-9.6620306647</f>
        <v>-9.6620306646999996</v>
      </c>
      <c r="B9290">
        <v>-6.1996757749000002</v>
      </c>
    </row>
    <row r="9291" spans="1:2">
      <c r="A9291" s="1">
        <v>3.0663984353</v>
      </c>
      <c r="B9291">
        <v>2.0650113831999999</v>
      </c>
    </row>
    <row r="9292" spans="1:2">
      <c r="A9292" s="1">
        <v>2.0765206919999999</v>
      </c>
      <c r="B9292">
        <v>2.8888585093999999</v>
      </c>
    </row>
    <row r="9293" spans="1:2">
      <c r="A9293" s="1">
        <v>4.2778297102999998</v>
      </c>
      <c r="B9293">
        <v>3.8985395932000002</v>
      </c>
    </row>
    <row r="9294" spans="1:2">
      <c r="A9294" s="1">
        <v>3.2043990245999998</v>
      </c>
      <c r="B9294">
        <v>-9.4706864240000002</v>
      </c>
    </row>
    <row r="9295" spans="1:2">
      <c r="A9295" s="1">
        <v>1.2094450295000001</v>
      </c>
      <c r="B9295">
        <v>-9.0640958078999994</v>
      </c>
    </row>
    <row r="9296" spans="1:2">
      <c r="A9296" s="1">
        <v>3.2898600024000002</v>
      </c>
      <c r="B9296">
        <v>-10.1912093572</v>
      </c>
    </row>
    <row r="9297" spans="1:2">
      <c r="A9297" s="1">
        <v>2.3574159131000001</v>
      </c>
      <c r="B9297">
        <v>-10.7179488843</v>
      </c>
    </row>
    <row r="9298" spans="1:2">
      <c r="A9298" s="1">
        <v>2.1966972543000001</v>
      </c>
      <c r="B9298">
        <v>2.5897047167</v>
      </c>
    </row>
    <row r="9299" spans="1:2">
      <c r="A9299" s="1">
        <v>4.2255680287999997</v>
      </c>
      <c r="B9299">
        <v>2.4630520511</v>
      </c>
    </row>
    <row r="9300" spans="1:2">
      <c r="A9300" s="1">
        <v>2.0046966267999999</v>
      </c>
      <c r="B9300">
        <v>-10.0771100752</v>
      </c>
    </row>
    <row r="9301" spans="1:2">
      <c r="A9301" s="1">
        <v>4.6973383669000004</v>
      </c>
      <c r="B9301">
        <v>3.0866841911999998</v>
      </c>
    </row>
    <row r="9302" spans="1:2">
      <c r="A9302" s="1">
        <v>2.8190678460999998</v>
      </c>
      <c r="B9302">
        <v>-8.6099967474000003</v>
      </c>
    </row>
    <row r="9303" spans="1:2">
      <c r="A9303" s="1">
        <v>3.2542659566999999</v>
      </c>
      <c r="B9303">
        <v>3.7955359230000001</v>
      </c>
    </row>
    <row r="9304" spans="1:2">
      <c r="A9304" s="1">
        <f>-11.9963260046</f>
        <v>-11.9963260046</v>
      </c>
      <c r="B9304">
        <v>-4.1997914371</v>
      </c>
    </row>
    <row r="9305" spans="1:2">
      <c r="A9305" s="1">
        <f>-9.7515120194</f>
        <v>-9.7515120193999998</v>
      </c>
      <c r="B9305">
        <v>-4.5859210055000004</v>
      </c>
    </row>
    <row r="9306" spans="1:2">
      <c r="A9306" s="1">
        <v>3.4450642830999998</v>
      </c>
      <c r="B9306">
        <v>-10.494526350899999</v>
      </c>
    </row>
    <row r="9307" spans="1:2">
      <c r="A9307" s="1">
        <v>2.7666711638999999</v>
      </c>
      <c r="B9307">
        <v>3.2897570888000001</v>
      </c>
    </row>
    <row r="9308" spans="1:2">
      <c r="A9308" s="1">
        <v>4.4878394839000002</v>
      </c>
      <c r="B9308">
        <v>1.745713297</v>
      </c>
    </row>
    <row r="9309" spans="1:2">
      <c r="A9309" s="1">
        <v>1.9157511293</v>
      </c>
      <c r="B9309">
        <v>-9.8928796582</v>
      </c>
    </row>
    <row r="9310" spans="1:2">
      <c r="A9310" s="1">
        <f>-8.8657333508</f>
        <v>-8.8657333507999994</v>
      </c>
      <c r="B9310">
        <v>-5.3192211580000004</v>
      </c>
    </row>
    <row r="9311" spans="1:2">
      <c r="A9311" s="1">
        <v>4.7816505438999997</v>
      </c>
      <c r="B9311">
        <v>3.6249044878999999</v>
      </c>
    </row>
    <row r="9312" spans="1:2">
      <c r="A9312" s="1">
        <f>-11.4878044047</f>
        <v>-11.4878044047</v>
      </c>
      <c r="B9312">
        <v>-5.9284392119999998</v>
      </c>
    </row>
    <row r="9313" spans="1:2">
      <c r="A9313" s="1">
        <v>4.3611986620999996</v>
      </c>
      <c r="B9313">
        <v>4.8897028474999997</v>
      </c>
    </row>
    <row r="9314" spans="1:2">
      <c r="A9314" s="1">
        <v>1.7764932157</v>
      </c>
      <c r="B9314">
        <v>-9.5491139157999996</v>
      </c>
    </row>
    <row r="9315" spans="1:2">
      <c r="A9315" s="1">
        <f>-12.0025970193</f>
        <v>-12.0025970193</v>
      </c>
      <c r="B9315">
        <v>-5.4608957625999999</v>
      </c>
    </row>
    <row r="9316" spans="1:2">
      <c r="A9316" s="1">
        <v>1.0994418211999999</v>
      </c>
      <c r="B9316">
        <v>-8.8389284780999997</v>
      </c>
    </row>
    <row r="9317" spans="1:2">
      <c r="A9317" s="1">
        <v>3.5283614904</v>
      </c>
      <c r="B9317">
        <v>3.6958732442</v>
      </c>
    </row>
    <row r="9318" spans="1:2">
      <c r="A9318" s="1">
        <v>2.1053352344</v>
      </c>
      <c r="B9318">
        <v>2.9005930843000001</v>
      </c>
    </row>
    <row r="9319" spans="1:2">
      <c r="A9319" s="1">
        <v>3.9482943065999998</v>
      </c>
      <c r="B9319">
        <v>3.0040339140999999</v>
      </c>
    </row>
    <row r="9320" spans="1:2">
      <c r="A9320" s="1">
        <v>2.5713036408000001</v>
      </c>
      <c r="B9320">
        <v>-9.2717233474</v>
      </c>
    </row>
    <row r="9321" spans="1:2">
      <c r="A9321" s="1">
        <f>-10.9277030646</f>
        <v>-10.927703064599999</v>
      </c>
      <c r="B9321">
        <v>-4.4485670003999997</v>
      </c>
    </row>
    <row r="9322" spans="1:2">
      <c r="A9322" s="1">
        <v>4.3815336279999997</v>
      </c>
      <c r="B9322">
        <v>5.0124013907</v>
      </c>
    </row>
    <row r="9323" spans="1:2">
      <c r="A9323" s="1">
        <f>-10.8069503203</f>
        <v>-10.8069503203</v>
      </c>
      <c r="B9323">
        <v>-4.9720814366999999</v>
      </c>
    </row>
    <row r="9324" spans="1:2">
      <c r="A9324" s="1">
        <f>-10.2632459997</f>
        <v>-10.263245999700001</v>
      </c>
      <c r="B9324">
        <v>-5.3921665610999998</v>
      </c>
    </row>
    <row r="9325" spans="1:2">
      <c r="A9325" s="1">
        <v>3.2324388668999999</v>
      </c>
      <c r="B9325">
        <v>2.8571761277999999</v>
      </c>
    </row>
    <row r="9326" spans="1:2">
      <c r="A9326" s="1">
        <v>3.7034946693999999</v>
      </c>
      <c r="B9326">
        <v>-9.8451893785000006</v>
      </c>
    </row>
    <row r="9327" spans="1:2">
      <c r="A9327" s="1">
        <v>3.6176597979</v>
      </c>
      <c r="B9327">
        <v>-9.7416497442000001</v>
      </c>
    </row>
    <row r="9328" spans="1:2">
      <c r="A9328" s="1">
        <f>-11.4183870305</f>
        <v>-11.4183870305</v>
      </c>
      <c r="B9328">
        <v>-4.0717386743999997</v>
      </c>
    </row>
    <row r="9329" spans="1:2">
      <c r="A9329" s="1">
        <v>4.4857478229999996</v>
      </c>
      <c r="B9329">
        <v>1.9372658494999999</v>
      </c>
    </row>
    <row r="9330" spans="1:2">
      <c r="A9330" s="1">
        <v>1.5719432697</v>
      </c>
      <c r="B9330">
        <v>-9.5596444179999995</v>
      </c>
    </row>
    <row r="9331" spans="1:2">
      <c r="A9331" s="1">
        <v>2.4206121412999999</v>
      </c>
      <c r="B9331">
        <v>2.7951854349</v>
      </c>
    </row>
    <row r="9332" spans="1:2">
      <c r="A9332" s="1">
        <v>2.5932089007000001</v>
      </c>
      <c r="B9332">
        <v>-10.806430282399999</v>
      </c>
    </row>
    <row r="9333" spans="1:2">
      <c r="A9333" s="1">
        <f>-10.991727329</f>
        <v>-10.991727329</v>
      </c>
      <c r="B9333">
        <v>-5.3196384714000002</v>
      </c>
    </row>
    <row r="9334" spans="1:2">
      <c r="A9334" s="1">
        <v>2.3579805629999999</v>
      </c>
      <c r="B9334">
        <v>-10.0424344939</v>
      </c>
    </row>
    <row r="9335" spans="1:2">
      <c r="A9335" s="1">
        <v>1.5847215188999999</v>
      </c>
      <c r="B9335">
        <v>-9.7878278545999997</v>
      </c>
    </row>
    <row r="9336" spans="1:2">
      <c r="A9336" s="1">
        <v>2.6234377214000002</v>
      </c>
      <c r="B9336">
        <v>4.9980474808000004</v>
      </c>
    </row>
    <row r="9337" spans="1:2">
      <c r="A9337" s="1">
        <v>2.7534102097000002</v>
      </c>
      <c r="B9337">
        <v>-8.9594227336000003</v>
      </c>
    </row>
    <row r="9338" spans="1:2">
      <c r="A9338" s="1">
        <v>4.2739820757000002</v>
      </c>
      <c r="B9338">
        <v>3.9739804713</v>
      </c>
    </row>
    <row r="9339" spans="1:2">
      <c r="A9339" s="1">
        <f>-9.7602886723</f>
        <v>-9.7602886722999997</v>
      </c>
      <c r="B9339">
        <v>-4.6507138368999996</v>
      </c>
    </row>
    <row r="9340" spans="1:2">
      <c r="A9340" s="1">
        <v>1.9931597512999999</v>
      </c>
      <c r="B9340">
        <v>-7.7231509499</v>
      </c>
    </row>
    <row r="9341" spans="1:2">
      <c r="A9341" s="1">
        <v>2.2140180799000002</v>
      </c>
      <c r="B9341">
        <v>-11.281097302799999</v>
      </c>
    </row>
    <row r="9342" spans="1:2">
      <c r="A9342" s="1">
        <f>-11.5107223151</f>
        <v>-11.510722315100001</v>
      </c>
      <c r="B9342">
        <v>-3.7417107032999999</v>
      </c>
    </row>
    <row r="9343" spans="1:2">
      <c r="A9343" s="1">
        <v>4.7292092498000002</v>
      </c>
      <c r="B9343">
        <v>3.1083640187000001</v>
      </c>
    </row>
    <row r="9344" spans="1:2">
      <c r="A9344" s="1">
        <v>5.0806911636000001</v>
      </c>
      <c r="B9344">
        <v>3.5580584817999998</v>
      </c>
    </row>
    <row r="9345" spans="1:2">
      <c r="A9345" s="1">
        <v>3.5415657789999999</v>
      </c>
      <c r="B9345">
        <v>-9.7357658893999997</v>
      </c>
    </row>
    <row r="9346" spans="1:2">
      <c r="A9346" s="1">
        <v>3.9446747470000001</v>
      </c>
      <c r="B9346">
        <v>2.5008562727000001</v>
      </c>
    </row>
    <row r="9347" spans="1:2">
      <c r="A9347" s="1">
        <v>2.0609847498999998</v>
      </c>
      <c r="B9347">
        <v>-9.2693968844000008</v>
      </c>
    </row>
    <row r="9348" spans="1:2">
      <c r="A9348" s="1">
        <v>3.1641856918000002</v>
      </c>
      <c r="B9348">
        <v>-8.3072671617000005</v>
      </c>
    </row>
    <row r="9349" spans="1:2">
      <c r="A9349" s="1">
        <v>1.6666470530999999</v>
      </c>
      <c r="B9349">
        <v>-9.3536087084999995</v>
      </c>
    </row>
    <row r="9350" spans="1:2">
      <c r="A9350" s="1">
        <v>3.0549875142</v>
      </c>
      <c r="B9350">
        <v>3.2417477322999999</v>
      </c>
    </row>
    <row r="9351" spans="1:2">
      <c r="A9351" s="1">
        <v>4.0268496281999999</v>
      </c>
      <c r="B9351">
        <v>3.4408012319000001</v>
      </c>
    </row>
    <row r="9352" spans="1:2">
      <c r="A9352" s="1">
        <f>-9.9657134843</f>
        <v>-9.9657134843000001</v>
      </c>
      <c r="B9352">
        <v>-5.1812234494</v>
      </c>
    </row>
    <row r="9353" spans="1:2">
      <c r="A9353" s="1">
        <v>3.9478869607</v>
      </c>
      <c r="B9353">
        <v>3.6242856372999999</v>
      </c>
    </row>
    <row r="9354" spans="1:2">
      <c r="A9354" s="1">
        <v>5.0546358786000001</v>
      </c>
      <c r="B9354">
        <v>3.3220080511000001</v>
      </c>
    </row>
    <row r="9355" spans="1:2">
      <c r="A9355" s="1">
        <v>3.7017463286000001</v>
      </c>
      <c r="B9355">
        <v>3.1438927784000001</v>
      </c>
    </row>
    <row r="9356" spans="1:2">
      <c r="A9356" s="1">
        <v>0.30010599980000002</v>
      </c>
      <c r="B9356">
        <v>-10.187322453</v>
      </c>
    </row>
    <row r="9357" spans="1:2">
      <c r="A9357" s="1">
        <f>-12.1178197731</f>
        <v>-12.117819773100001</v>
      </c>
      <c r="B9357">
        <v>-6.2850740992</v>
      </c>
    </row>
    <row r="9358" spans="1:2">
      <c r="A9358" s="1">
        <v>2.6351971912000001</v>
      </c>
      <c r="B9358">
        <v>-9.2814472497999994</v>
      </c>
    </row>
    <row r="9359" spans="1:2">
      <c r="A9359" s="1">
        <v>4.5994541128000002</v>
      </c>
      <c r="B9359">
        <v>3.5916446514000002</v>
      </c>
    </row>
    <row r="9360" spans="1:2">
      <c r="A9360" s="1">
        <v>1.2183961863999999</v>
      </c>
      <c r="B9360">
        <v>-9.8641341662999995</v>
      </c>
    </row>
    <row r="9361" spans="1:2">
      <c r="A9361" s="1">
        <f>-11.0775784188</f>
        <v>-11.0775784188</v>
      </c>
      <c r="B9361">
        <v>-3.8895332920999999</v>
      </c>
    </row>
    <row r="9362" spans="1:2">
      <c r="A9362" s="1">
        <f>-11.4233863395</f>
        <v>-11.4233863395</v>
      </c>
      <c r="B9362">
        <v>-5.0776318349</v>
      </c>
    </row>
    <row r="9363" spans="1:2">
      <c r="A9363" s="1">
        <v>1.5577599485</v>
      </c>
      <c r="B9363">
        <v>3.5041419990999998</v>
      </c>
    </row>
    <row r="9364" spans="1:2">
      <c r="A9364" s="1">
        <v>3.3729856109999998</v>
      </c>
      <c r="B9364">
        <v>3.5726778502999998</v>
      </c>
    </row>
    <row r="9365" spans="1:2">
      <c r="A9365" s="1">
        <f>-10.1481899082</f>
        <v>-10.148189908200001</v>
      </c>
      <c r="B9365">
        <v>-5.0511499136999998</v>
      </c>
    </row>
    <row r="9366" spans="1:2">
      <c r="A9366" s="1">
        <v>3.3254481469999999</v>
      </c>
      <c r="B9366">
        <v>3.5491172908999999</v>
      </c>
    </row>
    <row r="9367" spans="1:2">
      <c r="A9367" s="1">
        <f>-10.2212139941</f>
        <v>-10.221213994099999</v>
      </c>
      <c r="B9367">
        <v>-4.8602899515000004</v>
      </c>
    </row>
    <row r="9368" spans="1:2">
      <c r="A9368" s="1">
        <v>5.3707966755000003</v>
      </c>
      <c r="B9368">
        <v>3.0471804826</v>
      </c>
    </row>
    <row r="9369" spans="1:2">
      <c r="A9369" s="1">
        <f>-9.5467147672</f>
        <v>-9.5467147671999992</v>
      </c>
      <c r="B9369">
        <v>-5.8968409276999996</v>
      </c>
    </row>
    <row r="9370" spans="1:2">
      <c r="A9370" s="1">
        <f>-11.3191895866</f>
        <v>-11.3191895866</v>
      </c>
      <c r="B9370">
        <v>-6.5700881819000001</v>
      </c>
    </row>
    <row r="9371" spans="1:2">
      <c r="A9371" s="1">
        <v>2.4647444719</v>
      </c>
      <c r="B9371">
        <v>1.0657120646</v>
      </c>
    </row>
    <row r="9372" spans="1:2">
      <c r="A9372" s="1">
        <v>3.6344986057000002</v>
      </c>
      <c r="B9372">
        <v>4.3965861864000004</v>
      </c>
    </row>
    <row r="9373" spans="1:2">
      <c r="A9373" s="1">
        <f>-10.8662348609</f>
        <v>-10.866234860900001</v>
      </c>
      <c r="B9373">
        <v>-4.3728896813000002</v>
      </c>
    </row>
    <row r="9374" spans="1:2">
      <c r="A9374" s="1">
        <v>3.5530164343999999</v>
      </c>
      <c r="B9374">
        <v>5.4280284047</v>
      </c>
    </row>
    <row r="9375" spans="1:2">
      <c r="A9375" s="1">
        <f>-10.0932780966</f>
        <v>-10.093278096600001</v>
      </c>
      <c r="B9375">
        <v>-6.9227446223999998</v>
      </c>
    </row>
    <row r="9376" spans="1:2">
      <c r="A9376" s="1">
        <f>-12.380484565</f>
        <v>-12.380484565</v>
      </c>
      <c r="B9376">
        <v>-5.5089130280000003</v>
      </c>
    </row>
    <row r="9377" spans="1:2">
      <c r="A9377" s="1">
        <v>1.3124345458</v>
      </c>
      <c r="B9377">
        <v>-11.4951326859</v>
      </c>
    </row>
    <row r="9378" spans="1:2">
      <c r="A9378" s="1">
        <v>2.7276369407000001</v>
      </c>
      <c r="B9378">
        <v>-9.3341323350999996</v>
      </c>
    </row>
    <row r="9379" spans="1:2">
      <c r="A9379" s="1">
        <f>-10.7035679055</f>
        <v>-10.7035679055</v>
      </c>
      <c r="B9379">
        <v>-6.0067105682999999</v>
      </c>
    </row>
    <row r="9380" spans="1:2">
      <c r="A9380" s="1">
        <v>3.5258480589999999</v>
      </c>
      <c r="B9380">
        <v>3.9317141112999998</v>
      </c>
    </row>
    <row r="9381" spans="1:2">
      <c r="A9381" s="1">
        <v>3.6667337556000001</v>
      </c>
      <c r="B9381">
        <v>-8.3595168769000008</v>
      </c>
    </row>
    <row r="9382" spans="1:2">
      <c r="A9382" s="1">
        <v>4.9780404237000004</v>
      </c>
      <c r="B9382">
        <v>1.3786556952</v>
      </c>
    </row>
    <row r="9383" spans="1:2">
      <c r="A9383" s="1">
        <v>2.9247482087000001</v>
      </c>
      <c r="B9383">
        <v>-10.553439342300001</v>
      </c>
    </row>
    <row r="9384" spans="1:2">
      <c r="A9384" s="1">
        <f>-10.6606469014</f>
        <v>-10.6606469014</v>
      </c>
      <c r="B9384">
        <v>-5.4172470380000002</v>
      </c>
    </row>
    <row r="9385" spans="1:2">
      <c r="A9385" s="1">
        <f>-9.136259956</f>
        <v>-9.136259956</v>
      </c>
      <c r="B9385">
        <v>-6.0214833512999997</v>
      </c>
    </row>
    <row r="9386" spans="1:2">
      <c r="A9386" s="1">
        <v>3.8802359380999998</v>
      </c>
      <c r="B9386">
        <v>3.5280906694</v>
      </c>
    </row>
    <row r="9387" spans="1:2">
      <c r="A9387" s="1">
        <v>1.9186891456999999</v>
      </c>
      <c r="B9387">
        <v>-11.696476301900001</v>
      </c>
    </row>
    <row r="9388" spans="1:2">
      <c r="A9388" s="1">
        <v>4.9058335442000001</v>
      </c>
      <c r="B9388">
        <v>1.5787367872</v>
      </c>
    </row>
    <row r="9389" spans="1:2">
      <c r="A9389" s="1">
        <v>3.3823474117000001</v>
      </c>
      <c r="B9389">
        <v>2.5410904717</v>
      </c>
    </row>
    <row r="9390" spans="1:2">
      <c r="A9390" s="1">
        <v>1.7698097457999999</v>
      </c>
      <c r="B9390">
        <v>-9.2079884860999996</v>
      </c>
    </row>
    <row r="9391" spans="1:2">
      <c r="A9391" s="1">
        <v>3.4954824235999999</v>
      </c>
      <c r="B9391">
        <v>-8.5637382072000001</v>
      </c>
    </row>
    <row r="9392" spans="1:2">
      <c r="A9392" s="1">
        <v>1.9917487171999999</v>
      </c>
      <c r="B9392">
        <v>-8.2960149795000007</v>
      </c>
    </row>
    <row r="9393" spans="1:2">
      <c r="A9393" s="1">
        <f>-11.2852706683</f>
        <v>-11.285270668300001</v>
      </c>
      <c r="B9393">
        <v>-3.8833756794999998</v>
      </c>
    </row>
    <row r="9394" spans="1:2">
      <c r="A9394" s="1">
        <v>2.8515973862999999</v>
      </c>
      <c r="B9394">
        <v>-9.3704052944999994</v>
      </c>
    </row>
    <row r="9395" spans="1:2">
      <c r="A9395" s="1">
        <f>-10.2109785256</f>
        <v>-10.2109785256</v>
      </c>
      <c r="B9395">
        <v>-5.6036665986000003</v>
      </c>
    </row>
    <row r="9396" spans="1:2">
      <c r="A9396" s="1">
        <f>-9.4363971885</f>
        <v>-9.4363971885000009</v>
      </c>
      <c r="B9396">
        <v>-4.1352942189000004</v>
      </c>
    </row>
    <row r="9397" spans="1:2">
      <c r="A9397" s="1">
        <v>1.9519468463</v>
      </c>
      <c r="B9397">
        <v>-10.0179948207</v>
      </c>
    </row>
    <row r="9398" spans="1:2">
      <c r="A9398" s="1">
        <f>-9.9759039413</f>
        <v>-9.9759039413000004</v>
      </c>
      <c r="B9398">
        <v>-5.0966854853000001</v>
      </c>
    </row>
    <row r="9399" spans="1:2">
      <c r="A9399" s="1">
        <v>2.1542805476</v>
      </c>
      <c r="B9399">
        <v>-6.7731463190000003</v>
      </c>
    </row>
    <row r="9400" spans="1:2">
      <c r="A9400" s="1">
        <v>3.0462471336000001</v>
      </c>
      <c r="B9400">
        <v>3.4016086345000001</v>
      </c>
    </row>
    <row r="9401" spans="1:2">
      <c r="A9401" s="1">
        <v>2.7549995374999998</v>
      </c>
      <c r="B9401">
        <v>4.3080491859999999</v>
      </c>
    </row>
    <row r="9402" spans="1:2">
      <c r="A9402" s="1">
        <f>-8.2204312078</f>
        <v>-8.2204312078000008</v>
      </c>
      <c r="B9402">
        <v>-4.8256562899000004</v>
      </c>
    </row>
    <row r="9403" spans="1:2">
      <c r="A9403" s="1">
        <f>-11.3569664347</f>
        <v>-11.3569664347</v>
      </c>
      <c r="B9403">
        <v>-4.7533180176999998</v>
      </c>
    </row>
    <row r="9404" spans="1:2">
      <c r="A9404" s="1">
        <v>1.5298041249000001</v>
      </c>
      <c r="B9404">
        <v>1.3627516479999999</v>
      </c>
    </row>
    <row r="9405" spans="1:2">
      <c r="A9405" s="1">
        <v>5.0969207762000002</v>
      </c>
      <c r="B9405">
        <v>4.5510498977999996</v>
      </c>
    </row>
    <row r="9406" spans="1:2">
      <c r="A9406" s="1">
        <f>-12.2105967953</f>
        <v>-12.210596795300001</v>
      </c>
      <c r="B9406">
        <v>-3.6444436849000001</v>
      </c>
    </row>
    <row r="9407" spans="1:2">
      <c r="A9407" s="1">
        <f>-9.3644631343</f>
        <v>-9.3644631342999993</v>
      </c>
      <c r="B9407">
        <v>-5.5405648996999997</v>
      </c>
    </row>
    <row r="9408" spans="1:2">
      <c r="A9408" s="1">
        <v>4.6436251679999998</v>
      </c>
      <c r="B9408">
        <v>3.3216036205999999</v>
      </c>
    </row>
    <row r="9409" spans="1:2">
      <c r="A9409" s="1">
        <f>-11.419389831</f>
        <v>-11.419389831</v>
      </c>
      <c r="B9409">
        <v>-5.0625990025999998</v>
      </c>
    </row>
    <row r="9410" spans="1:2">
      <c r="A9410" s="1">
        <v>3.5547912896999998</v>
      </c>
      <c r="B9410">
        <v>3.4812390706</v>
      </c>
    </row>
    <row r="9411" spans="1:2">
      <c r="A9411" s="1">
        <v>3.1858050018999999</v>
      </c>
      <c r="B9411">
        <v>-8.7298821912999998</v>
      </c>
    </row>
    <row r="9412" spans="1:2">
      <c r="A9412" s="1">
        <f>-9.9933549066</f>
        <v>-9.9933549066000005</v>
      </c>
      <c r="B9412">
        <v>-4.0294548455000001</v>
      </c>
    </row>
    <row r="9413" spans="1:2">
      <c r="A9413" s="1">
        <v>2.2774385545000002</v>
      </c>
      <c r="B9413">
        <v>2.9899310746999999</v>
      </c>
    </row>
    <row r="9414" spans="1:2">
      <c r="A9414" s="1">
        <v>4.1975957246000002</v>
      </c>
      <c r="B9414">
        <v>4.6127638459</v>
      </c>
    </row>
    <row r="9415" spans="1:2">
      <c r="A9415" s="1">
        <v>2.5549354193</v>
      </c>
      <c r="B9415">
        <v>-8.8927860020999994</v>
      </c>
    </row>
    <row r="9416" spans="1:2">
      <c r="A9416" s="1">
        <f>-11.3670790603</f>
        <v>-11.3670790603</v>
      </c>
      <c r="B9416">
        <v>-4.4372987468999998</v>
      </c>
    </row>
    <row r="9417" spans="1:2">
      <c r="A9417" s="1">
        <v>3.3393287761999999</v>
      </c>
      <c r="B9417">
        <v>2.7780060474999999</v>
      </c>
    </row>
    <row r="9418" spans="1:2">
      <c r="A9418" s="1">
        <v>4.7455795458000001</v>
      </c>
      <c r="B9418">
        <v>1.7625605141</v>
      </c>
    </row>
    <row r="9419" spans="1:2">
      <c r="A9419" s="1">
        <v>1.3712378343</v>
      </c>
      <c r="B9419">
        <v>-10.387447165999999</v>
      </c>
    </row>
    <row r="9420" spans="1:2">
      <c r="A9420" s="1">
        <v>1.6328258809</v>
      </c>
      <c r="B9420">
        <v>-10.611991161400001</v>
      </c>
    </row>
    <row r="9421" spans="1:2">
      <c r="A9421" s="1">
        <f>-10.2247376891</f>
        <v>-10.224737689099999</v>
      </c>
      <c r="B9421">
        <v>-4.5719687816999999</v>
      </c>
    </row>
    <row r="9422" spans="1:2">
      <c r="A9422" s="1">
        <v>3.6222185155000002</v>
      </c>
      <c r="B9422">
        <v>2.8108902858000002</v>
      </c>
    </row>
    <row r="9423" spans="1:2">
      <c r="A9423" s="1">
        <f>-11.1164763148</f>
        <v>-11.1164763148</v>
      </c>
      <c r="B9423">
        <v>-5.7740058780999997</v>
      </c>
    </row>
    <row r="9424" spans="1:2">
      <c r="A9424" s="1">
        <f>-11.0061646725</f>
        <v>-11.006164672500001</v>
      </c>
      <c r="B9424">
        <v>-6.1075789689000004</v>
      </c>
    </row>
    <row r="9425" spans="1:2">
      <c r="A9425" s="1">
        <v>2.8351575562</v>
      </c>
      <c r="B9425">
        <v>-9.1449209757999999</v>
      </c>
    </row>
    <row r="9426" spans="1:2">
      <c r="A9426" s="1">
        <f>-10.6237041919</f>
        <v>-10.6237041919</v>
      </c>
      <c r="B9426">
        <v>-5.6256110602999998</v>
      </c>
    </row>
    <row r="9427" spans="1:2">
      <c r="A9427" s="1">
        <f>-10.7194919445</f>
        <v>-10.7194919445</v>
      </c>
      <c r="B9427">
        <v>-2.7912153798000001</v>
      </c>
    </row>
    <row r="9428" spans="1:2">
      <c r="A9428" s="1">
        <v>2.1478014667999998</v>
      </c>
      <c r="B9428">
        <v>-9.3417835073000006</v>
      </c>
    </row>
    <row r="9429" spans="1:2">
      <c r="A9429" s="1">
        <v>2.3724904268999998</v>
      </c>
      <c r="B9429">
        <v>-8.8701603553999995</v>
      </c>
    </row>
    <row r="9430" spans="1:2">
      <c r="A9430" s="1">
        <f>-12.3250642319</f>
        <v>-12.325064231900001</v>
      </c>
      <c r="B9430">
        <v>-4.6900210639999997</v>
      </c>
    </row>
    <row r="9431" spans="1:2">
      <c r="A9431" s="1">
        <v>4.7130335561000001</v>
      </c>
      <c r="B9431">
        <v>2.4993787418000002</v>
      </c>
    </row>
    <row r="9432" spans="1:2">
      <c r="A9432" s="1">
        <f>-10.6673407668</f>
        <v>-10.667340766800001</v>
      </c>
      <c r="B9432">
        <v>-4.5502661131000002</v>
      </c>
    </row>
    <row r="9433" spans="1:2">
      <c r="A9433" s="1">
        <v>3.2850635340999998</v>
      </c>
      <c r="B9433">
        <v>4.1513742367999997</v>
      </c>
    </row>
    <row r="9434" spans="1:2">
      <c r="A9434" s="1">
        <f>-12.2809023991</f>
        <v>-12.2809023991</v>
      </c>
      <c r="B9434">
        <v>-3.8506372881000002</v>
      </c>
    </row>
    <row r="9435" spans="1:2">
      <c r="A9435" s="1">
        <f>-12.4205252622</f>
        <v>-12.4205252622</v>
      </c>
      <c r="B9435">
        <v>-6.2260392698000002</v>
      </c>
    </row>
    <row r="9436" spans="1:2">
      <c r="A9436" s="1">
        <f>-12.2097856916</f>
        <v>-12.2097856916</v>
      </c>
      <c r="B9436">
        <v>-2.4674013908000001</v>
      </c>
    </row>
    <row r="9437" spans="1:2">
      <c r="A9437" s="1">
        <f>-11.7881127308</f>
        <v>-11.7881127308</v>
      </c>
      <c r="B9437">
        <v>-4.8189258836000004</v>
      </c>
    </row>
    <row r="9438" spans="1:2">
      <c r="A9438" s="1">
        <v>2.9696049454</v>
      </c>
      <c r="B9438">
        <v>2.8007816373000001</v>
      </c>
    </row>
    <row r="9439" spans="1:2">
      <c r="A9439" s="1">
        <f>-10.7482079926</f>
        <v>-10.748207992599999</v>
      </c>
      <c r="B9439">
        <v>-5.5212431566999998</v>
      </c>
    </row>
    <row r="9440" spans="1:2">
      <c r="A9440" s="1">
        <f>-11.4474938131</f>
        <v>-11.447493813099999</v>
      </c>
      <c r="B9440">
        <v>-6.4671594373000003</v>
      </c>
    </row>
    <row r="9441" spans="1:2">
      <c r="A9441" s="1">
        <v>2.6724263145</v>
      </c>
      <c r="B9441">
        <v>-9.9974477636000003</v>
      </c>
    </row>
    <row r="9442" spans="1:2">
      <c r="A9442" s="1">
        <v>2.5644342203999999</v>
      </c>
      <c r="B9442">
        <v>2.6434870485999999</v>
      </c>
    </row>
    <row r="9443" spans="1:2">
      <c r="A9443" s="1">
        <v>3.0011222992</v>
      </c>
      <c r="B9443">
        <v>2.1921866154999998</v>
      </c>
    </row>
    <row r="9444" spans="1:2">
      <c r="A9444" s="1">
        <v>2.8399849378000002</v>
      </c>
      <c r="B9444">
        <v>-9.6053915235999998</v>
      </c>
    </row>
    <row r="9445" spans="1:2">
      <c r="A9445" s="1">
        <f>-9.0350070101</f>
        <v>-9.0350070100999993</v>
      </c>
      <c r="B9445">
        <v>-5.0089806057999997</v>
      </c>
    </row>
    <row r="9446" spans="1:2">
      <c r="A9446" s="1">
        <v>0.96441463969999996</v>
      </c>
      <c r="B9446">
        <v>-9.8876986575999997</v>
      </c>
    </row>
    <row r="9447" spans="1:2">
      <c r="A9447" s="1">
        <f>-10.5775514748</f>
        <v>-10.5775514748</v>
      </c>
      <c r="B9447">
        <v>-6.3600450370999999</v>
      </c>
    </row>
    <row r="9448" spans="1:2">
      <c r="A9448" s="1">
        <f>-8.6139324328</f>
        <v>-8.6139324328000004</v>
      </c>
      <c r="B9448">
        <v>-5.1184792778999997</v>
      </c>
    </row>
    <row r="9449" spans="1:2">
      <c r="A9449" s="1">
        <v>3.4868862365000002</v>
      </c>
      <c r="B9449">
        <v>-8.9732647764000006</v>
      </c>
    </row>
    <row r="9450" spans="1:2">
      <c r="A9450" s="1">
        <f>-10.3619478107</f>
        <v>-10.3619478107</v>
      </c>
      <c r="B9450">
        <v>-5.2227966875999998</v>
      </c>
    </row>
    <row r="9451" spans="1:2">
      <c r="A9451" s="1">
        <f>-10.0678227544</f>
        <v>-10.0678227544</v>
      </c>
      <c r="B9451">
        <v>-4.6935081595000003</v>
      </c>
    </row>
    <row r="9452" spans="1:2">
      <c r="A9452" s="1">
        <v>3.6049170211999999</v>
      </c>
      <c r="B9452">
        <v>2.2190849941000002</v>
      </c>
    </row>
    <row r="9453" spans="1:2">
      <c r="A9453" s="1">
        <v>2.6154175174000001</v>
      </c>
      <c r="B9453">
        <v>3.6730088961999998</v>
      </c>
    </row>
    <row r="9454" spans="1:2">
      <c r="A9454" s="1">
        <f>-11.7369375364</f>
        <v>-11.736937536399999</v>
      </c>
      <c r="B9454">
        <v>-6.4237221293999998</v>
      </c>
    </row>
    <row r="9455" spans="1:2">
      <c r="A9455" s="1">
        <f>-11.7025143829</f>
        <v>-11.7025143829</v>
      </c>
      <c r="B9455">
        <v>-6.7703308423999999</v>
      </c>
    </row>
    <row r="9456" spans="1:2">
      <c r="A9456" s="1">
        <v>4.1687619099999997</v>
      </c>
      <c r="B9456">
        <v>2.4726932559999999</v>
      </c>
    </row>
    <row r="9457" spans="1:2">
      <c r="A9457" s="1">
        <v>3.3359682277</v>
      </c>
      <c r="B9457">
        <v>3.5468960556</v>
      </c>
    </row>
    <row r="9458" spans="1:2">
      <c r="A9458" s="1">
        <v>1.9093844725</v>
      </c>
      <c r="B9458">
        <v>-8.5667795548000001</v>
      </c>
    </row>
    <row r="9459" spans="1:2">
      <c r="A9459" s="1">
        <v>3.9170256229999998</v>
      </c>
      <c r="B9459">
        <v>-8.3539345854999993</v>
      </c>
    </row>
    <row r="9460" spans="1:2">
      <c r="A9460" s="1">
        <v>0.83681191210000005</v>
      </c>
      <c r="B9460">
        <v>-11.059011416200001</v>
      </c>
    </row>
    <row r="9461" spans="1:2">
      <c r="A9461" s="1">
        <v>2.6685392174000002</v>
      </c>
      <c r="B9461">
        <v>-10.1435292846</v>
      </c>
    </row>
    <row r="9462" spans="1:2">
      <c r="A9462" s="1">
        <f>-9.9559381027</f>
        <v>-9.9559381026999993</v>
      </c>
      <c r="B9462">
        <v>-5.5368768114</v>
      </c>
    </row>
    <row r="9463" spans="1:2">
      <c r="A9463" s="1">
        <v>2.7059317954000002</v>
      </c>
      <c r="B9463">
        <v>2.8806946116000001</v>
      </c>
    </row>
    <row r="9464" spans="1:2">
      <c r="A9464" s="1">
        <v>3.1692640667999998</v>
      </c>
      <c r="B9464">
        <v>-9.5228391573</v>
      </c>
    </row>
    <row r="9465" spans="1:2">
      <c r="A9465" s="1">
        <v>4.7789854250000001</v>
      </c>
      <c r="B9465">
        <v>2.905973833</v>
      </c>
    </row>
    <row r="9466" spans="1:2">
      <c r="A9466" s="1">
        <v>3.8074725722</v>
      </c>
      <c r="B9466">
        <v>2.84302571</v>
      </c>
    </row>
    <row r="9467" spans="1:2">
      <c r="A9467" s="1">
        <v>3.1421475726999999</v>
      </c>
      <c r="B9467">
        <v>-9.1320121563000001</v>
      </c>
    </row>
    <row r="9468" spans="1:2">
      <c r="A9468" s="1">
        <v>0.98956400529999999</v>
      </c>
      <c r="B9468">
        <v>-8.4216786839999997</v>
      </c>
    </row>
    <row r="9469" spans="1:2">
      <c r="A9469" s="1">
        <f>-10.3291084175</f>
        <v>-10.329108417500001</v>
      </c>
      <c r="B9469">
        <v>-5.0842298374999997</v>
      </c>
    </row>
    <row r="9470" spans="1:2">
      <c r="A9470" s="1">
        <v>3.8667915003000002</v>
      </c>
      <c r="B9470">
        <v>-9.9979889073999999</v>
      </c>
    </row>
    <row r="9471" spans="1:2">
      <c r="A9471" s="1">
        <v>2.7105339765999998</v>
      </c>
      <c r="B9471">
        <v>-8.7858522312999998</v>
      </c>
    </row>
    <row r="9472" spans="1:2">
      <c r="A9472" s="1">
        <v>0.51597030050000003</v>
      </c>
      <c r="B9472">
        <v>-8.8724049893999997</v>
      </c>
    </row>
    <row r="9473" spans="1:2">
      <c r="A9473" s="1">
        <v>4.7967986436999999</v>
      </c>
      <c r="B9473">
        <v>3.0267573932</v>
      </c>
    </row>
    <row r="9474" spans="1:2">
      <c r="A9474" s="1">
        <v>4.0545994719999996</v>
      </c>
      <c r="B9474">
        <v>-9.6769084929999991</v>
      </c>
    </row>
    <row r="9475" spans="1:2">
      <c r="A9475" s="1">
        <v>3.1659720151999999</v>
      </c>
      <c r="B9475">
        <v>2.0395797930000001</v>
      </c>
    </row>
    <row r="9476" spans="1:2">
      <c r="A9476" s="1">
        <v>1.6549898437999999</v>
      </c>
      <c r="B9476">
        <v>-10.8657923965</v>
      </c>
    </row>
    <row r="9477" spans="1:2">
      <c r="A9477" s="1">
        <v>3.4622958763999998</v>
      </c>
      <c r="B9477">
        <v>3.2521030189000002</v>
      </c>
    </row>
    <row r="9478" spans="1:2">
      <c r="A9478" s="1">
        <v>2.5131394341000002</v>
      </c>
      <c r="B9478">
        <v>2.8116036633000001</v>
      </c>
    </row>
    <row r="9479" spans="1:2">
      <c r="A9479" s="1">
        <f>-10.3510228031</f>
        <v>-10.351022803099999</v>
      </c>
      <c r="B9479">
        <v>-3.7815784344000001</v>
      </c>
    </row>
    <row r="9480" spans="1:2">
      <c r="A9480" s="1">
        <f>-11.131652613</f>
        <v>-11.131652613</v>
      </c>
      <c r="B9480">
        <v>-4.5485119012000004</v>
      </c>
    </row>
    <row r="9481" spans="1:2">
      <c r="A9481" s="1">
        <v>2.4330136561</v>
      </c>
      <c r="B9481">
        <v>-9.5444031614</v>
      </c>
    </row>
    <row r="9482" spans="1:2">
      <c r="A9482" s="1">
        <v>2.8388494799999999</v>
      </c>
      <c r="B9482">
        <v>2.6060184974</v>
      </c>
    </row>
    <row r="9483" spans="1:2">
      <c r="A9483" s="1">
        <v>1.4919964348999999</v>
      </c>
      <c r="B9483">
        <v>4.7097557590000001</v>
      </c>
    </row>
    <row r="9484" spans="1:2">
      <c r="A9484" s="1">
        <f>-7.8429816139</f>
        <v>-7.8429816139000001</v>
      </c>
      <c r="B9484">
        <v>-3.4259789045</v>
      </c>
    </row>
    <row r="9485" spans="1:2">
      <c r="A9485" s="1">
        <f>-10.0002437052</f>
        <v>-10.000243705200001</v>
      </c>
      <c r="B9485">
        <v>-5.8070992825000003</v>
      </c>
    </row>
    <row r="9486" spans="1:2">
      <c r="A9486" s="1">
        <f>-11.3615269976</f>
        <v>-11.3615269976</v>
      </c>
      <c r="B9486">
        <v>-5.2793798024000003</v>
      </c>
    </row>
    <row r="9487" spans="1:2">
      <c r="A9487" s="1">
        <v>2.8186185776000001</v>
      </c>
      <c r="B9487">
        <v>3.0135644575999998</v>
      </c>
    </row>
    <row r="9488" spans="1:2">
      <c r="A9488" s="1">
        <v>3.1600238616</v>
      </c>
      <c r="B9488">
        <v>2.3763267307999998</v>
      </c>
    </row>
    <row r="9489" spans="1:2">
      <c r="A9489" s="1">
        <v>2.2058853185</v>
      </c>
      <c r="B9489">
        <v>-9.6983813428999994</v>
      </c>
    </row>
    <row r="9490" spans="1:2">
      <c r="A9490" s="1">
        <v>3.8752805562999999</v>
      </c>
      <c r="B9490">
        <v>2.4525994631999999</v>
      </c>
    </row>
    <row r="9491" spans="1:2">
      <c r="A9491" s="1">
        <v>3.2742794056000002</v>
      </c>
      <c r="B9491">
        <v>1.9143822953</v>
      </c>
    </row>
    <row r="9492" spans="1:2">
      <c r="A9492" s="1">
        <v>2.4358577945</v>
      </c>
      <c r="B9492">
        <v>1.5031880368999999</v>
      </c>
    </row>
    <row r="9493" spans="1:2">
      <c r="A9493" s="1">
        <v>4.2769492153000002</v>
      </c>
      <c r="B9493">
        <v>-8.5314893156</v>
      </c>
    </row>
    <row r="9494" spans="1:2">
      <c r="A9494" s="1">
        <v>3.6657030503999999</v>
      </c>
      <c r="B9494">
        <v>3.9941282157</v>
      </c>
    </row>
    <row r="9495" spans="1:2">
      <c r="A9495" s="1">
        <v>2.9888439167</v>
      </c>
      <c r="B9495">
        <v>-9.7102857538999992</v>
      </c>
    </row>
    <row r="9496" spans="1:2">
      <c r="A9496" s="1">
        <v>3.8866968783</v>
      </c>
      <c r="B9496">
        <v>2.4988305483</v>
      </c>
    </row>
    <row r="9497" spans="1:2">
      <c r="A9497" s="1">
        <f>-10.3417670186</f>
        <v>-10.341767018600001</v>
      </c>
      <c r="B9497">
        <v>-5.7325399014</v>
      </c>
    </row>
    <row r="9498" spans="1:2">
      <c r="A9498" s="1">
        <v>3.2842011726</v>
      </c>
      <c r="B9498">
        <v>-10.9884226186</v>
      </c>
    </row>
    <row r="9499" spans="1:2">
      <c r="A9499" s="1">
        <v>4.5114403001000003</v>
      </c>
      <c r="B9499">
        <v>4.0791953133999996</v>
      </c>
    </row>
    <row r="9500" spans="1:2">
      <c r="A9500" s="1">
        <v>3.5697305573999998</v>
      </c>
      <c r="B9500">
        <v>2.4299369708</v>
      </c>
    </row>
    <row r="9501" spans="1:2">
      <c r="A9501" s="1">
        <v>3.5265778059000001</v>
      </c>
      <c r="B9501">
        <v>-9.7340742940999991</v>
      </c>
    </row>
    <row r="9502" spans="1:2">
      <c r="A9502" s="1">
        <v>2.8614619418</v>
      </c>
      <c r="B9502">
        <v>3.3469022832999999</v>
      </c>
    </row>
    <row r="9503" spans="1:2">
      <c r="A9503" s="1">
        <v>2.931673124</v>
      </c>
      <c r="B9503">
        <v>0.74333839270000002</v>
      </c>
    </row>
    <row r="9504" spans="1:2">
      <c r="A9504" s="1">
        <v>0.55114927650000001</v>
      </c>
      <c r="B9504">
        <v>-10.6156441297</v>
      </c>
    </row>
    <row r="9505" spans="1:2">
      <c r="A9505" s="1">
        <v>5.6273153549000003</v>
      </c>
      <c r="B9505">
        <v>3.5926582265999998</v>
      </c>
    </row>
    <row r="9506" spans="1:2">
      <c r="A9506" s="1">
        <f>-10.4685103358</f>
        <v>-10.4685103358</v>
      </c>
      <c r="B9506">
        <v>-5.1925120839999996</v>
      </c>
    </row>
    <row r="9507" spans="1:2">
      <c r="A9507" s="1">
        <v>3.1312096571999999</v>
      </c>
      <c r="B9507">
        <v>2.2701031283000002</v>
      </c>
    </row>
    <row r="9508" spans="1:2">
      <c r="A9508" s="1">
        <v>1.3753083015000001</v>
      </c>
      <c r="B9508">
        <v>-9.3208176593999994</v>
      </c>
    </row>
    <row r="9509" spans="1:2">
      <c r="A9509" s="1">
        <v>1.6433359396</v>
      </c>
      <c r="B9509">
        <v>-6.9152265716999999</v>
      </c>
    </row>
    <row r="9510" spans="1:2">
      <c r="A9510" s="1">
        <v>3.6071091117999998</v>
      </c>
      <c r="B9510">
        <v>-8.8864650115000003</v>
      </c>
    </row>
    <row r="9511" spans="1:2">
      <c r="A9511" s="1">
        <f>-9.885916621</f>
        <v>-9.8859166209999998</v>
      </c>
      <c r="B9511">
        <v>-5.0560246368000001</v>
      </c>
    </row>
    <row r="9512" spans="1:2">
      <c r="A9512" s="1">
        <v>4.2294749806</v>
      </c>
      <c r="B9512">
        <v>1.2592178492999999</v>
      </c>
    </row>
    <row r="9513" spans="1:2">
      <c r="A9513" s="1">
        <v>1.9943321856</v>
      </c>
      <c r="B9513">
        <v>-9.6129430377999991</v>
      </c>
    </row>
    <row r="9514" spans="1:2">
      <c r="A9514" s="1">
        <v>2.9547340229999999</v>
      </c>
      <c r="B9514">
        <v>5.3370107079000002</v>
      </c>
    </row>
    <row r="9515" spans="1:2">
      <c r="A9515" s="1">
        <v>3.4588192316000002</v>
      </c>
      <c r="B9515">
        <v>2.9042760690999998</v>
      </c>
    </row>
    <row r="9516" spans="1:2">
      <c r="A9516" s="1">
        <v>4.4903704047000002</v>
      </c>
      <c r="B9516">
        <v>3.2589179190999999</v>
      </c>
    </row>
    <row r="9517" spans="1:2">
      <c r="A9517" s="1">
        <v>2.3321781798000001</v>
      </c>
      <c r="B9517">
        <v>-7.6206146183000003</v>
      </c>
    </row>
    <row r="9518" spans="1:2">
      <c r="A9518" s="1">
        <v>2.4255170232999999</v>
      </c>
      <c r="B9518">
        <v>-9.4222224313999998</v>
      </c>
    </row>
    <row r="9519" spans="1:2">
      <c r="A9519" s="1">
        <v>3.2314392670999998</v>
      </c>
      <c r="B9519">
        <v>4.2522847597000002</v>
      </c>
    </row>
    <row r="9520" spans="1:2">
      <c r="A9520" s="1">
        <v>0.75481232799999998</v>
      </c>
      <c r="B9520">
        <v>-8.8303363641000008</v>
      </c>
    </row>
    <row r="9521" spans="1:2">
      <c r="A9521" s="1">
        <v>4.2473154762999998</v>
      </c>
      <c r="B9521">
        <v>2.7397720447</v>
      </c>
    </row>
    <row r="9522" spans="1:2">
      <c r="A9522" s="1">
        <v>0.8767763784</v>
      </c>
      <c r="B9522">
        <v>-9.9382768307999996</v>
      </c>
    </row>
    <row r="9523" spans="1:2">
      <c r="A9523" s="1">
        <v>2.2587520449</v>
      </c>
      <c r="B9523">
        <v>2.2816318072000001</v>
      </c>
    </row>
    <row r="9524" spans="1:2">
      <c r="A9524" s="1">
        <v>3.1744862076999998</v>
      </c>
      <c r="B9524">
        <v>3.1573536404000002</v>
      </c>
    </row>
    <row r="9525" spans="1:2">
      <c r="A9525" s="1">
        <v>3.3085667501999998</v>
      </c>
      <c r="B9525">
        <v>3.4307852086000001</v>
      </c>
    </row>
    <row r="9526" spans="1:2">
      <c r="A9526" s="1">
        <v>3.6794522186999998</v>
      </c>
      <c r="B9526">
        <v>-11.029067855799999</v>
      </c>
    </row>
    <row r="9527" spans="1:2">
      <c r="A9527" s="1">
        <f>-11.6388205694</f>
        <v>-11.6388205694</v>
      </c>
      <c r="B9527">
        <v>-5.8455849760999996</v>
      </c>
    </row>
    <row r="9528" spans="1:2">
      <c r="A9528" s="1">
        <v>1.2188539155</v>
      </c>
      <c r="B9528">
        <v>-9.0024807812999992</v>
      </c>
    </row>
    <row r="9529" spans="1:2">
      <c r="A9529" s="1">
        <v>3.5798268743000001</v>
      </c>
      <c r="B9529">
        <v>4.3219353119999999</v>
      </c>
    </row>
    <row r="9530" spans="1:2">
      <c r="A9530" s="1">
        <f>-10.6142586999</f>
        <v>-10.614258699900001</v>
      </c>
      <c r="B9530">
        <v>-6.4529938398000004</v>
      </c>
    </row>
    <row r="9531" spans="1:2">
      <c r="A9531" s="1">
        <v>1.5673908967000001</v>
      </c>
      <c r="B9531">
        <v>-9.5894426983999992</v>
      </c>
    </row>
    <row r="9532" spans="1:2">
      <c r="A9532" s="1">
        <v>3.4056717083999999</v>
      </c>
      <c r="B9532">
        <v>-11.3166465303</v>
      </c>
    </row>
    <row r="9533" spans="1:2">
      <c r="A9533" s="1">
        <f>-10.5145663332</f>
        <v>-10.514566333199999</v>
      </c>
      <c r="B9533">
        <v>-3.3806669187999998</v>
      </c>
    </row>
    <row r="9534" spans="1:2">
      <c r="A9534" s="1">
        <v>0.93161439199999996</v>
      </c>
      <c r="B9534">
        <v>-8.1261985465999995</v>
      </c>
    </row>
    <row r="9535" spans="1:2">
      <c r="A9535" s="1">
        <v>1.7296319333000001</v>
      </c>
      <c r="B9535">
        <v>-9.9980746911999994</v>
      </c>
    </row>
    <row r="9536" spans="1:2">
      <c r="A9536" s="1">
        <v>3.5290963317999999</v>
      </c>
      <c r="B9536">
        <v>2.2669339866999998</v>
      </c>
    </row>
    <row r="9537" spans="1:2">
      <c r="A9537" s="1">
        <v>4.2192158771999999</v>
      </c>
      <c r="B9537">
        <v>4.4210462970000002</v>
      </c>
    </row>
    <row r="9538" spans="1:2">
      <c r="A9538" s="1">
        <v>3.2645276500999998</v>
      </c>
      <c r="B9538">
        <v>-9.4715891313</v>
      </c>
    </row>
    <row r="9539" spans="1:2">
      <c r="A9539" s="1">
        <v>3.8120438468</v>
      </c>
      <c r="B9539">
        <v>2.3246014038</v>
      </c>
    </row>
    <row r="9540" spans="1:2">
      <c r="A9540" s="1">
        <v>2.5865275053999999</v>
      </c>
      <c r="B9540">
        <v>3.3139075449000002</v>
      </c>
    </row>
    <row r="9541" spans="1:2">
      <c r="A9541" s="1">
        <v>1.8968443579000001</v>
      </c>
      <c r="B9541">
        <v>-9.4840858034999993</v>
      </c>
    </row>
    <row r="9542" spans="1:2">
      <c r="A9542" s="1">
        <v>5.2243560966000002</v>
      </c>
      <c r="B9542">
        <v>3.2226995527</v>
      </c>
    </row>
    <row r="9543" spans="1:2">
      <c r="A9543" s="1">
        <f>-10.2632570833</f>
        <v>-10.263257083299999</v>
      </c>
      <c r="B9543">
        <v>-3.8627563140999999</v>
      </c>
    </row>
    <row r="9544" spans="1:2">
      <c r="A9544" s="1">
        <v>4.3313062458999996</v>
      </c>
      <c r="B9544">
        <v>3.9140377172999998</v>
      </c>
    </row>
    <row r="9545" spans="1:2">
      <c r="A9545" s="1">
        <v>4.2775086554000001</v>
      </c>
      <c r="B9545">
        <v>3.4149349488</v>
      </c>
    </row>
    <row r="9546" spans="1:2">
      <c r="A9546" s="1">
        <v>4.1430089383000004</v>
      </c>
      <c r="B9546">
        <v>2.6460451064999999</v>
      </c>
    </row>
    <row r="9547" spans="1:2">
      <c r="A9547" s="1">
        <v>3.4495467470999999</v>
      </c>
      <c r="B9547">
        <v>4.6888105919000003</v>
      </c>
    </row>
    <row r="9548" spans="1:2">
      <c r="A9548" s="1">
        <v>1.9957569071000001</v>
      </c>
      <c r="B9548">
        <v>-9.1868476006000002</v>
      </c>
    </row>
    <row r="9549" spans="1:2">
      <c r="A9549" s="1">
        <v>3.4052906833000001</v>
      </c>
      <c r="B9549">
        <v>2.8301099306999999</v>
      </c>
    </row>
    <row r="9550" spans="1:2">
      <c r="A9550" s="1">
        <f>-8.8235632474</f>
        <v>-8.8235632473999992</v>
      </c>
      <c r="B9550">
        <v>-6.5524502393999997</v>
      </c>
    </row>
    <row r="9551" spans="1:2">
      <c r="A9551" s="1">
        <f>-9.9047836277</f>
        <v>-9.9047836277000005</v>
      </c>
      <c r="B9551">
        <v>-5.0327410378000002</v>
      </c>
    </row>
    <row r="9552" spans="1:2">
      <c r="A9552" s="1">
        <f>-9.9957787209</f>
        <v>-9.9957787209000006</v>
      </c>
      <c r="B9552">
        <v>-2.9571830163000001</v>
      </c>
    </row>
    <row r="9553" spans="1:2">
      <c r="A9553" s="1">
        <f>-11.139520196</f>
        <v>-11.139520195999999</v>
      </c>
      <c r="B9553">
        <v>-4.6031019816000001</v>
      </c>
    </row>
    <row r="9554" spans="1:2">
      <c r="A9554" s="1">
        <f>-11.2779025399</f>
        <v>-11.277902539899999</v>
      </c>
      <c r="B9554">
        <v>-3.7499309081000001</v>
      </c>
    </row>
    <row r="9555" spans="1:2">
      <c r="A9555" s="1">
        <f>-9.8649698182</f>
        <v>-9.8649698182000005</v>
      </c>
      <c r="B9555">
        <v>-4.9977755232999996</v>
      </c>
    </row>
    <row r="9556" spans="1:2">
      <c r="A9556" s="1">
        <v>2.5961512503000002</v>
      </c>
      <c r="B9556">
        <v>4.0157817375000002</v>
      </c>
    </row>
    <row r="9557" spans="1:2">
      <c r="A9557" s="1">
        <v>3.7524804610000002</v>
      </c>
      <c r="B9557">
        <v>4.2873845762</v>
      </c>
    </row>
    <row r="9558" spans="1:2">
      <c r="A9558" s="1">
        <f>-9.0597398732</f>
        <v>-9.0597398731999998</v>
      </c>
      <c r="B9558">
        <v>-5.0302491405999996</v>
      </c>
    </row>
    <row r="9559" spans="1:2">
      <c r="A9559" s="1">
        <v>2.7022834859999998</v>
      </c>
      <c r="B9559">
        <v>2.7851309201999999</v>
      </c>
    </row>
    <row r="9560" spans="1:2">
      <c r="A9560" s="1">
        <v>2.5674391529</v>
      </c>
      <c r="B9560">
        <v>-8.2488409013999995</v>
      </c>
    </row>
    <row r="9561" spans="1:2">
      <c r="A9561" s="1">
        <f>-9.2911256236</f>
        <v>-9.2911256235999993</v>
      </c>
      <c r="B9561">
        <v>-4.2880968025000001</v>
      </c>
    </row>
    <row r="9562" spans="1:2">
      <c r="A9562" s="1">
        <v>5.0569220046999996</v>
      </c>
      <c r="B9562">
        <v>2.7773962111000001</v>
      </c>
    </row>
    <row r="9563" spans="1:2">
      <c r="A9563" s="1">
        <v>2.6193405506</v>
      </c>
      <c r="B9563">
        <v>-10.267268809100001</v>
      </c>
    </row>
    <row r="9564" spans="1:2">
      <c r="A9564" s="1">
        <v>2.6335587425</v>
      </c>
      <c r="B9564">
        <v>2.6599504413999999</v>
      </c>
    </row>
    <row r="9565" spans="1:2">
      <c r="A9565" s="1">
        <v>1.7257600998</v>
      </c>
      <c r="B9565">
        <v>-9.1944343715999999</v>
      </c>
    </row>
    <row r="9566" spans="1:2">
      <c r="A9566" s="1">
        <v>0.79113836370000001</v>
      </c>
      <c r="B9566">
        <v>-10.0516607725</v>
      </c>
    </row>
    <row r="9567" spans="1:2">
      <c r="A9567" s="1">
        <v>2.8615012129999999</v>
      </c>
      <c r="B9567">
        <v>4.0718896085000003</v>
      </c>
    </row>
    <row r="9568" spans="1:2">
      <c r="A9568" s="1">
        <v>2.6635261558000001</v>
      </c>
      <c r="B9568">
        <v>-10.283491613900001</v>
      </c>
    </row>
    <row r="9569" spans="1:2">
      <c r="A9569" s="1">
        <v>2.3440117518000001</v>
      </c>
      <c r="B9569">
        <v>-8.0045496868000008</v>
      </c>
    </row>
    <row r="9570" spans="1:2">
      <c r="A9570" s="1">
        <v>2.2001565611</v>
      </c>
      <c r="B9570">
        <v>3.1843742187999999</v>
      </c>
    </row>
    <row r="9571" spans="1:2">
      <c r="A9571" s="1">
        <f>-10.3574243967</f>
        <v>-10.357424396700001</v>
      </c>
      <c r="B9571">
        <v>-4.7180361614999997</v>
      </c>
    </row>
    <row r="9572" spans="1:2">
      <c r="A9572" s="1">
        <v>1.0469136837999999</v>
      </c>
      <c r="B9572">
        <v>-10.1036287295</v>
      </c>
    </row>
    <row r="9573" spans="1:2">
      <c r="A9573" s="1">
        <v>4.0514692047</v>
      </c>
      <c r="B9573">
        <v>4.4957934086</v>
      </c>
    </row>
    <row r="9574" spans="1:2">
      <c r="A9574" s="1">
        <v>3.2551528084000001</v>
      </c>
      <c r="B9574">
        <v>3.2116431717</v>
      </c>
    </row>
    <row r="9575" spans="1:2">
      <c r="A9575" s="1">
        <v>2.5303329479999999</v>
      </c>
      <c r="B9575">
        <v>2.7822085785000001</v>
      </c>
    </row>
    <row r="9576" spans="1:2">
      <c r="A9576" s="1">
        <f>-10.7057605388</f>
        <v>-10.7057605388</v>
      </c>
      <c r="B9576">
        <v>-6.2148938296000003</v>
      </c>
    </row>
    <row r="9577" spans="1:2">
      <c r="A9577" s="1">
        <f>-10.3043620476</f>
        <v>-10.3043620476</v>
      </c>
      <c r="B9577">
        <v>-5.9783939332999996</v>
      </c>
    </row>
    <row r="9578" spans="1:2">
      <c r="A9578" s="1">
        <f>-8.9446795187</f>
        <v>-8.9446795186999992</v>
      </c>
      <c r="B9578">
        <v>-6.3624732302</v>
      </c>
    </row>
    <row r="9579" spans="1:2">
      <c r="A9579" s="1">
        <v>2.7518907556999999</v>
      </c>
      <c r="B9579">
        <v>4.6897403691999999</v>
      </c>
    </row>
    <row r="9580" spans="1:2">
      <c r="A9580" s="1">
        <v>4.1231793294000001</v>
      </c>
      <c r="B9580">
        <v>2.1572072480000002</v>
      </c>
    </row>
    <row r="9581" spans="1:2">
      <c r="A9581" s="1">
        <v>2.5556329024000002</v>
      </c>
      <c r="B9581">
        <v>-8.9060148702999999</v>
      </c>
    </row>
    <row r="9582" spans="1:2">
      <c r="A9582" s="1">
        <f>-11.562784015</f>
        <v>-11.562784015</v>
      </c>
      <c r="B9582">
        <v>-5.2041606472000002</v>
      </c>
    </row>
    <row r="9583" spans="1:2">
      <c r="A9583" s="1">
        <f>-10.7007617496</f>
        <v>-10.7007617496</v>
      </c>
      <c r="B9583">
        <v>-5.3004882774000004</v>
      </c>
    </row>
    <row r="9584" spans="1:2">
      <c r="A9584" s="1">
        <f>-10.6685797227</f>
        <v>-10.668579722700001</v>
      </c>
      <c r="B9584">
        <v>-5.1200177825999997</v>
      </c>
    </row>
    <row r="9585" spans="1:2">
      <c r="A9585" s="1">
        <v>4.1194893082000004</v>
      </c>
      <c r="B9585">
        <v>4.6101189446999999</v>
      </c>
    </row>
    <row r="9586" spans="1:2">
      <c r="A9586" s="1">
        <f>-10.5857248081</f>
        <v>-10.5857248081</v>
      </c>
      <c r="B9586">
        <v>-4.2279083108000002</v>
      </c>
    </row>
    <row r="9587" spans="1:2">
      <c r="A9587" s="1">
        <v>4.3342468194999997</v>
      </c>
      <c r="B9587">
        <v>3.9366005717000001</v>
      </c>
    </row>
    <row r="9588" spans="1:2">
      <c r="A9588" s="1">
        <v>3.8383780655000002</v>
      </c>
      <c r="B9588">
        <v>3.9539196193000001</v>
      </c>
    </row>
    <row r="9589" spans="1:2">
      <c r="A9589" s="1">
        <f>-10.4886131229</f>
        <v>-10.4886131229</v>
      </c>
      <c r="B9589">
        <v>-4.4431770096000003</v>
      </c>
    </row>
    <row r="9590" spans="1:2">
      <c r="A9590" s="1">
        <v>2.3070698408000001</v>
      </c>
      <c r="B9590">
        <v>-9.5300247895000005</v>
      </c>
    </row>
    <row r="9591" spans="1:2">
      <c r="A9591" s="1">
        <v>1.4263054880999999</v>
      </c>
      <c r="B9591">
        <v>-8.4040272390999995</v>
      </c>
    </row>
    <row r="9592" spans="1:2">
      <c r="A9592" s="1">
        <v>4.5175741839999999</v>
      </c>
      <c r="B9592">
        <v>5.1024710544999996</v>
      </c>
    </row>
    <row r="9593" spans="1:2">
      <c r="A9593" s="1">
        <v>1.2587887463</v>
      </c>
      <c r="B9593">
        <v>-7.1337137644000004</v>
      </c>
    </row>
    <row r="9594" spans="1:2">
      <c r="A9594" s="1">
        <v>2.1037141054999999</v>
      </c>
      <c r="B9594">
        <v>4.1293670382999998</v>
      </c>
    </row>
    <row r="9595" spans="1:2">
      <c r="A9595" s="1">
        <v>4.9282050141999996</v>
      </c>
      <c r="B9595">
        <v>3.8346875806999998</v>
      </c>
    </row>
    <row r="9596" spans="1:2">
      <c r="A9596" s="1">
        <f>-0.3131394886</f>
        <v>-0.31313948860000002</v>
      </c>
      <c r="B9596">
        <v>-9.7231281221000003</v>
      </c>
    </row>
    <row r="9597" spans="1:2">
      <c r="A9597" s="1">
        <v>2.5486897063999998</v>
      </c>
      <c r="B9597">
        <v>2.9585251844</v>
      </c>
    </row>
    <row r="9598" spans="1:2">
      <c r="A9598" s="1">
        <f>-9.716356268</f>
        <v>-9.7163562680000002</v>
      </c>
      <c r="B9598">
        <v>-4.2025178484000003</v>
      </c>
    </row>
    <row r="9599" spans="1:2">
      <c r="A9599" s="1">
        <f>-10.6134520877</f>
        <v>-10.613452087700001</v>
      </c>
      <c r="B9599">
        <v>-3.7035446330999999</v>
      </c>
    </row>
    <row r="9600" spans="1:2">
      <c r="A9600" s="1">
        <v>1.6682218053</v>
      </c>
      <c r="B9600">
        <v>4.0732516971999999</v>
      </c>
    </row>
    <row r="9601" spans="1:2">
      <c r="A9601" s="1">
        <v>3.3192834494999999</v>
      </c>
      <c r="B9601">
        <v>6.3600749083999997</v>
      </c>
    </row>
    <row r="9602" spans="1:2">
      <c r="A9602" s="1">
        <f>-11.7275439162</f>
        <v>-11.7275439162</v>
      </c>
      <c r="B9602">
        <v>-3.1118608525</v>
      </c>
    </row>
    <row r="9603" spans="1:2">
      <c r="A9603" s="1">
        <v>2.9934568504999999</v>
      </c>
      <c r="B9603">
        <v>-10.9598788575</v>
      </c>
    </row>
    <row r="9604" spans="1:2">
      <c r="A9604" s="1">
        <v>2.9970479801000001</v>
      </c>
      <c r="B9604">
        <v>-9.4951392328999997</v>
      </c>
    </row>
    <row r="9605" spans="1:2">
      <c r="A9605" s="1">
        <f>-9.154255016</f>
        <v>-9.1542550160000005</v>
      </c>
      <c r="B9605">
        <v>-4.6988232090000004</v>
      </c>
    </row>
    <row r="9606" spans="1:2">
      <c r="A9606" s="1">
        <v>3.9632959741999998</v>
      </c>
      <c r="B9606">
        <v>-10.241466019400001</v>
      </c>
    </row>
    <row r="9607" spans="1:2">
      <c r="A9607" s="1">
        <f>-9.7752870853</f>
        <v>-9.7752870853000005</v>
      </c>
      <c r="B9607">
        <v>-2.6803697370999999</v>
      </c>
    </row>
    <row r="9608" spans="1:2">
      <c r="A9608" s="1">
        <f>-9.0567350601</f>
        <v>-9.0567350600999994</v>
      </c>
      <c r="B9608">
        <v>-5.5140922024999997</v>
      </c>
    </row>
    <row r="9609" spans="1:2">
      <c r="A9609" s="1">
        <v>3.5671848695000001</v>
      </c>
      <c r="B9609">
        <v>3.3500088106999999</v>
      </c>
    </row>
    <row r="9610" spans="1:2">
      <c r="A9610" s="1">
        <f>-11.5061680531</f>
        <v>-11.5061680531</v>
      </c>
      <c r="B9610">
        <v>-3.8217799605999998</v>
      </c>
    </row>
    <row r="9611" spans="1:2">
      <c r="A9611" s="1">
        <f>-9.6076507062</f>
        <v>-9.6076507061999994</v>
      </c>
      <c r="B9611">
        <v>-5.2737678367000003</v>
      </c>
    </row>
    <row r="9612" spans="1:2">
      <c r="A9612" s="1">
        <v>4.2709298657000003</v>
      </c>
      <c r="B9612">
        <v>4.0674514569999998</v>
      </c>
    </row>
    <row r="9613" spans="1:2">
      <c r="A9613" s="1">
        <f>-9.5854890604</f>
        <v>-9.5854890604000005</v>
      </c>
      <c r="B9613">
        <v>-6.2071659434999997</v>
      </c>
    </row>
    <row r="9614" spans="1:2">
      <c r="A9614" s="1">
        <v>0.85588815500000004</v>
      </c>
      <c r="B9614">
        <v>-10.1842863164</v>
      </c>
    </row>
    <row r="9615" spans="1:2">
      <c r="A9615" s="1">
        <f>-12.2016588994</f>
        <v>-12.2016588994</v>
      </c>
      <c r="B9615">
        <v>-4.6782690511</v>
      </c>
    </row>
    <row r="9616" spans="1:2">
      <c r="A9616" s="1">
        <f>-8.4988841708</f>
        <v>-8.4988841708000002</v>
      </c>
      <c r="B9616">
        <v>-5.9066861553000001</v>
      </c>
    </row>
    <row r="9617" spans="1:2">
      <c r="A9617" s="1">
        <v>4.8651579565</v>
      </c>
      <c r="B9617">
        <v>3.1764604147000002</v>
      </c>
    </row>
    <row r="9618" spans="1:2">
      <c r="A9618" s="1">
        <v>5.1612555838</v>
      </c>
      <c r="B9618">
        <v>4.0176502984000004</v>
      </c>
    </row>
    <row r="9619" spans="1:2">
      <c r="A9619" s="1">
        <f>-10.1837481473</f>
        <v>-10.183748147299999</v>
      </c>
      <c r="B9619">
        <v>-3.9124995289000002</v>
      </c>
    </row>
    <row r="9620" spans="1:2">
      <c r="A9620" s="1">
        <f>-0.3950771136</f>
        <v>-0.39507711359999997</v>
      </c>
      <c r="B9620">
        <v>-8.0211921688000007</v>
      </c>
    </row>
    <row r="9621" spans="1:2">
      <c r="A9621" s="1">
        <v>2.3180359629999998</v>
      </c>
      <c r="B9621">
        <v>-9.4539813458000008</v>
      </c>
    </row>
    <row r="9622" spans="1:2">
      <c r="A9622" s="1">
        <v>3.2484070286</v>
      </c>
      <c r="B9622">
        <v>3.1040321668000002</v>
      </c>
    </row>
    <row r="9623" spans="1:2">
      <c r="A9623" s="1">
        <v>3.8635219336</v>
      </c>
      <c r="B9623">
        <v>4.4194608757999996</v>
      </c>
    </row>
    <row r="9624" spans="1:2">
      <c r="A9624" s="1">
        <f>-8.9356271136</f>
        <v>-8.9356271136000007</v>
      </c>
      <c r="B9624">
        <v>-5.5873696336999998</v>
      </c>
    </row>
    <row r="9625" spans="1:2">
      <c r="A9625" s="1">
        <f>-10.7901766497</f>
        <v>-10.790176649699999</v>
      </c>
      <c r="B9625">
        <v>-3.9865775598000002</v>
      </c>
    </row>
    <row r="9626" spans="1:2">
      <c r="A9626" s="1">
        <f>-10.8460492875</f>
        <v>-10.8460492875</v>
      </c>
      <c r="B9626">
        <v>-5.3408689829</v>
      </c>
    </row>
    <row r="9627" spans="1:2">
      <c r="A9627" s="1">
        <v>2.4788782152</v>
      </c>
      <c r="B9627">
        <v>-9.5008016930999997</v>
      </c>
    </row>
    <row r="9628" spans="1:2">
      <c r="A9628" s="1">
        <f>-9.3805463234</f>
        <v>-9.3805463234000008</v>
      </c>
      <c r="B9628">
        <v>-5.7635921535000003</v>
      </c>
    </row>
    <row r="9629" spans="1:2">
      <c r="A9629" s="1">
        <v>1.9688456503</v>
      </c>
      <c r="B9629">
        <v>4.3138698385999996</v>
      </c>
    </row>
    <row r="9630" spans="1:2">
      <c r="A9630" s="1">
        <f>-10.0563964033</f>
        <v>-10.056396403300001</v>
      </c>
      <c r="B9630">
        <v>-4.3886040801000004</v>
      </c>
    </row>
    <row r="9631" spans="1:2">
      <c r="A9631" s="1">
        <v>2.4558736348000001</v>
      </c>
      <c r="B9631">
        <v>4.0600793952999998</v>
      </c>
    </row>
    <row r="9632" spans="1:2">
      <c r="A9632" s="1">
        <v>1.5016542275</v>
      </c>
      <c r="B9632">
        <v>-8.3684804064999998</v>
      </c>
    </row>
    <row r="9633" spans="1:2">
      <c r="A9633" s="1">
        <f>-11.1090419742</f>
        <v>-11.1090419742</v>
      </c>
      <c r="B9633">
        <v>-3.8292070157999998</v>
      </c>
    </row>
    <row r="9634" spans="1:2">
      <c r="A9634" s="1">
        <v>1.8327918538000001</v>
      </c>
      <c r="B9634">
        <v>-8.1443703121999995</v>
      </c>
    </row>
    <row r="9635" spans="1:2">
      <c r="A9635" s="1">
        <v>1.9551436630000001</v>
      </c>
      <c r="B9635">
        <v>-9.2224275814999999</v>
      </c>
    </row>
    <row r="9636" spans="1:2">
      <c r="A9636" s="1">
        <f>-9.2349486101</f>
        <v>-9.2349486101</v>
      </c>
      <c r="B9636">
        <v>-6.4942881833000001</v>
      </c>
    </row>
    <row r="9637" spans="1:2">
      <c r="A9637" s="1">
        <v>2.3847597705000001</v>
      </c>
      <c r="B9637">
        <v>3.4920641316999999</v>
      </c>
    </row>
    <row r="9638" spans="1:2">
      <c r="A9638" s="1">
        <f>-8.2520987333</f>
        <v>-8.2520987333000004</v>
      </c>
      <c r="B9638">
        <v>-4.0716707883999996</v>
      </c>
    </row>
    <row r="9639" spans="1:2">
      <c r="A9639" s="1">
        <v>4.4052835671999997</v>
      </c>
      <c r="B9639">
        <v>4.1042075336000003</v>
      </c>
    </row>
    <row r="9640" spans="1:2">
      <c r="A9640" s="1">
        <v>1.4787218878999999</v>
      </c>
      <c r="B9640">
        <v>-9.2556094765000001</v>
      </c>
    </row>
    <row r="9641" spans="1:2">
      <c r="A9641" s="1">
        <v>0.45474741549999997</v>
      </c>
      <c r="B9641">
        <v>-10.158316273700001</v>
      </c>
    </row>
    <row r="9642" spans="1:2">
      <c r="A9642" s="1">
        <v>2.8542322804000002</v>
      </c>
      <c r="B9642">
        <v>4.0485167636000003</v>
      </c>
    </row>
    <row r="9643" spans="1:2">
      <c r="A9643" s="1">
        <v>2.7440436284</v>
      </c>
      <c r="B9643">
        <v>-8.4980800937000005</v>
      </c>
    </row>
    <row r="9644" spans="1:2">
      <c r="A9644" s="1">
        <f>-11.2749803438</f>
        <v>-11.274980343799999</v>
      </c>
      <c r="B9644">
        <v>-4.9085819498000003</v>
      </c>
    </row>
    <row r="9645" spans="1:2">
      <c r="A9645" s="1">
        <v>2.9529141441000002</v>
      </c>
      <c r="B9645">
        <v>4.4536368633999999</v>
      </c>
    </row>
    <row r="9646" spans="1:2">
      <c r="A9646" s="1">
        <v>1.3248186549000001</v>
      </c>
      <c r="B9646">
        <v>-8.2501793713999998</v>
      </c>
    </row>
    <row r="9647" spans="1:2">
      <c r="A9647" s="1">
        <f>-11.5650126902</f>
        <v>-11.5650126902</v>
      </c>
      <c r="B9647">
        <v>-6.2479395713999999</v>
      </c>
    </row>
    <row r="9648" spans="1:2">
      <c r="A9648" s="1">
        <v>4.4323257694000002</v>
      </c>
      <c r="B9648">
        <v>3.5753607955</v>
      </c>
    </row>
    <row r="9649" spans="1:2">
      <c r="A9649" s="1">
        <v>2.9157840840999998</v>
      </c>
      <c r="B9649">
        <v>-9.5776994139999996</v>
      </c>
    </row>
    <row r="9650" spans="1:2">
      <c r="A9650" s="1">
        <f>-11.1024495727</f>
        <v>-11.102449572699999</v>
      </c>
      <c r="B9650">
        <v>-5.9552238669999999</v>
      </c>
    </row>
    <row r="9651" spans="1:2">
      <c r="A9651" s="1">
        <v>2.2020424343</v>
      </c>
      <c r="B9651">
        <v>3.7159042538999998</v>
      </c>
    </row>
    <row r="9652" spans="1:2">
      <c r="A9652" s="1">
        <v>2.7292006358999998</v>
      </c>
      <c r="B9652">
        <v>3.7417180048000001</v>
      </c>
    </row>
    <row r="9653" spans="1:2">
      <c r="A9653" s="1">
        <f>-9.8954073252</f>
        <v>-9.8954073252000008</v>
      </c>
      <c r="B9653">
        <v>-6.4515886494999997</v>
      </c>
    </row>
    <row r="9654" spans="1:2">
      <c r="A9654" s="1">
        <f>-11.3323331106</f>
        <v>-11.3323331106</v>
      </c>
      <c r="B9654">
        <v>-5.6303961981999997</v>
      </c>
    </row>
    <row r="9655" spans="1:2">
      <c r="A9655" s="1">
        <v>3.3074368548000002</v>
      </c>
      <c r="B9655">
        <v>4.3080039095</v>
      </c>
    </row>
    <row r="9656" spans="1:2">
      <c r="A9656" s="1">
        <f>-8.7068506294</f>
        <v>-8.7068506293999999</v>
      </c>
      <c r="B9656">
        <v>-6.3239312224999997</v>
      </c>
    </row>
    <row r="9657" spans="1:2">
      <c r="A9657" s="1">
        <v>4.0748743489999999</v>
      </c>
      <c r="B9657">
        <v>3.2425194367999999</v>
      </c>
    </row>
    <row r="9658" spans="1:2">
      <c r="A9658" s="1">
        <v>1.3219016671999999</v>
      </c>
      <c r="B9658">
        <v>-8.9344511844000003</v>
      </c>
    </row>
    <row r="9659" spans="1:2">
      <c r="A9659" s="1">
        <v>2.0625216657999998</v>
      </c>
      <c r="B9659">
        <v>-7.9513609095</v>
      </c>
    </row>
    <row r="9660" spans="1:2">
      <c r="A9660" s="1">
        <v>3.8197584002</v>
      </c>
      <c r="B9660">
        <v>3.7776790177000001</v>
      </c>
    </row>
    <row r="9661" spans="1:2">
      <c r="A9661" s="1">
        <v>2.7136713210000001</v>
      </c>
      <c r="B9661">
        <v>2.5381389385999999</v>
      </c>
    </row>
    <row r="9662" spans="1:2">
      <c r="A9662" s="1">
        <v>1.5743768562</v>
      </c>
      <c r="B9662">
        <v>-9.4581638399999992</v>
      </c>
    </row>
    <row r="9663" spans="1:2">
      <c r="A9663" s="1">
        <v>3.3705297048</v>
      </c>
      <c r="B9663">
        <v>-10.2587051145</v>
      </c>
    </row>
    <row r="9664" spans="1:2">
      <c r="A9664" s="1">
        <v>2.4942241652999999</v>
      </c>
      <c r="B9664">
        <v>3.9140585999000002</v>
      </c>
    </row>
    <row r="9665" spans="1:2">
      <c r="A9665" s="1">
        <v>2.8869509817000001</v>
      </c>
      <c r="B9665">
        <v>2.9804354517</v>
      </c>
    </row>
    <row r="9666" spans="1:2">
      <c r="A9666" s="1">
        <v>2.7563721802000001</v>
      </c>
      <c r="B9666">
        <v>4.7401598944999996</v>
      </c>
    </row>
    <row r="9667" spans="1:2">
      <c r="A9667" s="1">
        <v>3.5841654876</v>
      </c>
      <c r="B9667">
        <v>-8.1891569003000004</v>
      </c>
    </row>
    <row r="9668" spans="1:2">
      <c r="A9668" s="1">
        <f>-9.4521934146</f>
        <v>-9.4521934146</v>
      </c>
      <c r="B9668">
        <v>-4.8353478664000002</v>
      </c>
    </row>
    <row r="9669" spans="1:2">
      <c r="A9669" s="1">
        <f>-11.0647179009</f>
        <v>-11.0647179009</v>
      </c>
      <c r="B9669">
        <v>-5.6082872870999996</v>
      </c>
    </row>
    <row r="9670" spans="1:2">
      <c r="A9670" s="1">
        <v>2.1187578435000001</v>
      </c>
      <c r="B9670">
        <v>2.2039973073999999</v>
      </c>
    </row>
    <row r="9671" spans="1:2">
      <c r="A9671" s="1">
        <f>-11.3916681823</f>
        <v>-11.3916681823</v>
      </c>
      <c r="B9671">
        <v>-6.0305870132999999</v>
      </c>
    </row>
    <row r="9672" spans="1:2">
      <c r="A9672" s="1">
        <f>-9.000381585</f>
        <v>-9.0003815849999995</v>
      </c>
      <c r="B9672">
        <v>-5.5355338002999996</v>
      </c>
    </row>
    <row r="9673" spans="1:2">
      <c r="A9673" s="1">
        <v>3.8380715221999999</v>
      </c>
      <c r="B9673">
        <v>3.2384407445000001</v>
      </c>
    </row>
    <row r="9674" spans="1:2">
      <c r="A9674" s="1">
        <v>4.6999200027999999</v>
      </c>
      <c r="B9674">
        <v>0.96099357949999997</v>
      </c>
    </row>
    <row r="9675" spans="1:2">
      <c r="A9675" s="1">
        <f>-8.9198778022</f>
        <v>-8.9198778022000003</v>
      </c>
      <c r="B9675">
        <v>-4.5125340450999998</v>
      </c>
    </row>
    <row r="9676" spans="1:2">
      <c r="A9676" s="1">
        <f>-9.7010743644</f>
        <v>-9.7010743644000001</v>
      </c>
      <c r="B9676">
        <v>-4.6670783813999996</v>
      </c>
    </row>
    <row r="9677" spans="1:2">
      <c r="A9677" s="1">
        <v>2.4880328259</v>
      </c>
      <c r="B9677">
        <v>-11.6733295485</v>
      </c>
    </row>
    <row r="9678" spans="1:2">
      <c r="A9678" s="1">
        <v>5.0402263726000003</v>
      </c>
      <c r="B9678">
        <v>2.2979940170000002</v>
      </c>
    </row>
    <row r="9679" spans="1:2">
      <c r="A9679" s="1">
        <f>-9.2263719392</f>
        <v>-9.2263719391999999</v>
      </c>
      <c r="B9679">
        <v>-3.2092118637999998</v>
      </c>
    </row>
    <row r="9680" spans="1:2">
      <c r="A9680" s="1">
        <v>3.4675685106</v>
      </c>
      <c r="B9680">
        <v>-8.3810890272999998</v>
      </c>
    </row>
    <row r="9681" spans="1:2">
      <c r="A9681" s="1">
        <f>-10.3289932005</f>
        <v>-10.328993200499999</v>
      </c>
      <c r="B9681">
        <v>-5.4132605926000004</v>
      </c>
    </row>
    <row r="9682" spans="1:2">
      <c r="A9682" s="1">
        <v>3.8460661003999999</v>
      </c>
      <c r="B9682">
        <v>3.3543745412999999</v>
      </c>
    </row>
    <row r="9683" spans="1:2">
      <c r="A9683" s="1">
        <v>2.2355028581999998</v>
      </c>
      <c r="B9683">
        <v>-9.1285765367000007</v>
      </c>
    </row>
    <row r="9684" spans="1:2">
      <c r="A9684" s="1">
        <f>-9.804715222</f>
        <v>-9.8047152220000005</v>
      </c>
      <c r="B9684">
        <v>-4.0788507229000004</v>
      </c>
    </row>
    <row r="9685" spans="1:2">
      <c r="A9685" s="1">
        <v>1.7138418918</v>
      </c>
      <c r="B9685">
        <v>2.7044848944000002</v>
      </c>
    </row>
    <row r="9686" spans="1:2">
      <c r="A9686" s="1">
        <v>1.9973408158999999</v>
      </c>
      <c r="B9686">
        <v>5.0327750602999997</v>
      </c>
    </row>
    <row r="9687" spans="1:2">
      <c r="A9687" s="1">
        <f>-10.4812362135</f>
        <v>-10.481236213500001</v>
      </c>
      <c r="B9687">
        <v>-4.1932194101000002</v>
      </c>
    </row>
    <row r="9688" spans="1:2">
      <c r="A9688" s="1">
        <f>-8.3308414782</f>
        <v>-8.3308414782</v>
      </c>
      <c r="B9688">
        <v>-3.4636492388</v>
      </c>
    </row>
    <row r="9689" spans="1:2">
      <c r="A9689" s="1">
        <f>-10.2265103383</f>
        <v>-10.226510338300001</v>
      </c>
      <c r="B9689">
        <v>-2.2114382838000002</v>
      </c>
    </row>
    <row r="9690" spans="1:2">
      <c r="A9690" s="1">
        <v>1.8140057593000001</v>
      </c>
      <c r="B9690">
        <v>-10.643997924200001</v>
      </c>
    </row>
    <row r="9691" spans="1:2">
      <c r="A9691" s="1">
        <v>1.8214863484999999</v>
      </c>
      <c r="B9691">
        <v>-8.2992846600999997</v>
      </c>
    </row>
    <row r="9692" spans="1:2">
      <c r="A9692" s="1">
        <v>2.2098401729999999</v>
      </c>
      <c r="B9692">
        <v>-10.023328082800001</v>
      </c>
    </row>
    <row r="9693" spans="1:2">
      <c r="A9693" s="1">
        <v>2.1837274078000002</v>
      </c>
      <c r="B9693">
        <v>-9.0217351125</v>
      </c>
    </row>
    <row r="9694" spans="1:2">
      <c r="A9694" s="1">
        <v>1.9033333187999999</v>
      </c>
      <c r="B9694">
        <v>-9.7695780126000002</v>
      </c>
    </row>
    <row r="9695" spans="1:2">
      <c r="A9695" s="1">
        <v>5.0496249207000004</v>
      </c>
      <c r="B9695">
        <v>3.7766852490999998</v>
      </c>
    </row>
    <row r="9696" spans="1:2">
      <c r="A9696" s="1">
        <f>-10.3128840911</f>
        <v>-10.312884091100001</v>
      </c>
      <c r="B9696">
        <v>-6.1960874315999996</v>
      </c>
    </row>
    <row r="9697" spans="1:2">
      <c r="A9697" s="1">
        <v>2.2913919762999999</v>
      </c>
      <c r="B9697">
        <v>-10.1372476577</v>
      </c>
    </row>
    <row r="9698" spans="1:2">
      <c r="A9698" s="1">
        <v>3.4770442881000001</v>
      </c>
      <c r="B9698">
        <v>3.6323715219000001</v>
      </c>
    </row>
    <row r="9699" spans="1:2">
      <c r="A9699" s="1">
        <f>-10.7281062183</f>
        <v>-10.728106218300001</v>
      </c>
      <c r="B9699">
        <v>-3.6693023191999998</v>
      </c>
    </row>
    <row r="9700" spans="1:2">
      <c r="A9700" s="1">
        <v>3.8246511225000002</v>
      </c>
      <c r="B9700">
        <v>0.64920147630000002</v>
      </c>
    </row>
    <row r="9701" spans="1:2">
      <c r="A9701" s="1">
        <v>3.2546919710000002</v>
      </c>
      <c r="B9701">
        <v>-9.1960034426000004</v>
      </c>
    </row>
    <row r="9702" spans="1:2">
      <c r="A9702" s="1">
        <f>-9.9239700306</f>
        <v>-9.9239700305999996</v>
      </c>
      <c r="B9702">
        <v>-4.6290614194000002</v>
      </c>
    </row>
    <row r="9703" spans="1:2">
      <c r="A9703" s="1">
        <v>2.3168554146</v>
      </c>
      <c r="B9703">
        <v>1.9839305652999999</v>
      </c>
    </row>
    <row r="9704" spans="1:2">
      <c r="A9704" s="1">
        <f>-8.8341008239</f>
        <v>-8.8341008239000001</v>
      </c>
      <c r="B9704">
        <v>-4.8510941910999996</v>
      </c>
    </row>
    <row r="9705" spans="1:2">
      <c r="A9705" s="1">
        <v>5.9349234722000004</v>
      </c>
      <c r="B9705">
        <v>3.7334932552</v>
      </c>
    </row>
    <row r="9706" spans="1:2">
      <c r="A9706" s="1">
        <v>2.4298449730999998</v>
      </c>
      <c r="B9706">
        <v>2.9842325061000001</v>
      </c>
    </row>
    <row r="9707" spans="1:2">
      <c r="A9707" s="1">
        <v>2.0709339395000002</v>
      </c>
      <c r="B9707">
        <v>3.3727918102999999</v>
      </c>
    </row>
    <row r="9708" spans="1:2">
      <c r="A9708" s="1">
        <f>-11.0826170975</f>
        <v>-11.0826170975</v>
      </c>
      <c r="B9708">
        <v>-5.5259877730999998</v>
      </c>
    </row>
    <row r="9709" spans="1:2">
      <c r="A9709" s="1">
        <v>1.3746682193999999</v>
      </c>
      <c r="B9709">
        <v>-10.159381145899999</v>
      </c>
    </row>
    <row r="9710" spans="1:2">
      <c r="A9710" s="1">
        <f>-8.8730329747</f>
        <v>-8.8730329746999992</v>
      </c>
      <c r="B9710">
        <v>-5.8237489867000001</v>
      </c>
    </row>
    <row r="9711" spans="1:2">
      <c r="A9711" s="1">
        <f>-11.5296102058</f>
        <v>-11.529610205799999</v>
      </c>
      <c r="B9711">
        <v>-2.7288225346999999</v>
      </c>
    </row>
    <row r="9712" spans="1:2">
      <c r="A9712" s="1">
        <v>4.3913519964000001</v>
      </c>
      <c r="B9712">
        <v>1.2666857703000001</v>
      </c>
    </row>
    <row r="9713" spans="1:2">
      <c r="A9713" s="1">
        <f>-12.1489524456</f>
        <v>-12.148952445600001</v>
      </c>
      <c r="B9713">
        <v>-5.5686791179000004</v>
      </c>
    </row>
    <row r="9714" spans="1:2">
      <c r="A9714" s="1">
        <f>-11.7522301336</f>
        <v>-11.752230133599999</v>
      </c>
      <c r="B9714">
        <v>-4.9672629200999996</v>
      </c>
    </row>
    <row r="9715" spans="1:2">
      <c r="A9715" s="1">
        <v>3.7402886609000001</v>
      </c>
      <c r="B9715">
        <v>2.3475723037999998</v>
      </c>
    </row>
    <row r="9716" spans="1:2">
      <c r="A9716" s="1">
        <v>3.6946255723000001</v>
      </c>
      <c r="B9716">
        <v>3.2394767779999998</v>
      </c>
    </row>
    <row r="9717" spans="1:2">
      <c r="A9717" s="1">
        <v>2.9804137502999999</v>
      </c>
      <c r="B9717">
        <v>1.4088912724</v>
      </c>
    </row>
    <row r="9718" spans="1:2">
      <c r="A9718" s="1">
        <f>-10.107699538</f>
        <v>-10.107699538</v>
      </c>
      <c r="B9718">
        <v>-4.3242333550999996</v>
      </c>
    </row>
    <row r="9719" spans="1:2">
      <c r="A9719" s="1">
        <v>3.9065007127000002</v>
      </c>
      <c r="B9719">
        <v>4.2495437223000003</v>
      </c>
    </row>
    <row r="9720" spans="1:2">
      <c r="A9720" s="1">
        <v>1.4607904949999999</v>
      </c>
      <c r="B9720">
        <v>1.9812343453000001</v>
      </c>
    </row>
    <row r="9721" spans="1:2">
      <c r="A9721" s="1">
        <v>3.1411632705999999</v>
      </c>
      <c r="B9721">
        <v>-7.5461507052999997</v>
      </c>
    </row>
    <row r="9722" spans="1:2">
      <c r="A9722" s="1">
        <v>3.4661480922000001</v>
      </c>
      <c r="B9722">
        <v>3.6303061926</v>
      </c>
    </row>
    <row r="9723" spans="1:2">
      <c r="A9723" s="1">
        <v>2.0253398738000001</v>
      </c>
      <c r="B9723">
        <v>-10.2244798556</v>
      </c>
    </row>
    <row r="9724" spans="1:2">
      <c r="A9724" s="1">
        <f>-10.0644911995</f>
        <v>-10.064491199500001</v>
      </c>
      <c r="B9724">
        <v>-3.6418614827</v>
      </c>
    </row>
    <row r="9725" spans="1:2">
      <c r="A9725" s="1">
        <v>3.6889014169999998</v>
      </c>
      <c r="B9725">
        <v>4.3059634859000004</v>
      </c>
    </row>
    <row r="9726" spans="1:2">
      <c r="A9726" s="1">
        <f>-11.3473416305</f>
        <v>-11.347341630500001</v>
      </c>
      <c r="B9726">
        <v>-5.9646940449999999</v>
      </c>
    </row>
    <row r="9727" spans="1:2">
      <c r="A9727" s="1">
        <v>4.8125539264999997</v>
      </c>
      <c r="B9727">
        <v>2.7219911531999998</v>
      </c>
    </row>
    <row r="9728" spans="1:2">
      <c r="A9728" s="1">
        <v>2.2125991949000001</v>
      </c>
      <c r="B9728">
        <v>2.9126253012999999</v>
      </c>
    </row>
    <row r="9729" spans="1:2">
      <c r="A9729" s="1">
        <v>4.5046999943000001</v>
      </c>
      <c r="B9729">
        <v>1.7816424493</v>
      </c>
    </row>
    <row r="9730" spans="1:2">
      <c r="A9730" s="1">
        <v>1.4771947445</v>
      </c>
      <c r="B9730">
        <v>-9.7007168648000004</v>
      </c>
    </row>
    <row r="9731" spans="1:2">
      <c r="A9731" s="1">
        <v>1.2436219738000001</v>
      </c>
      <c r="B9731">
        <v>-10.2324886598</v>
      </c>
    </row>
    <row r="9732" spans="1:2">
      <c r="A9732" s="1">
        <v>3.6325751648</v>
      </c>
      <c r="B9732">
        <v>2.0670974403</v>
      </c>
    </row>
    <row r="9733" spans="1:2">
      <c r="A9733" s="1">
        <f>-10.2079718455</f>
        <v>-10.207971845499999</v>
      </c>
      <c r="B9733">
        <v>-3.8470470919999999</v>
      </c>
    </row>
    <row r="9734" spans="1:2">
      <c r="A9734" s="1">
        <v>1.7510898215999999</v>
      </c>
      <c r="B9734">
        <v>2.2259588407000002</v>
      </c>
    </row>
    <row r="9735" spans="1:2">
      <c r="A9735" s="1">
        <v>3.2954986136</v>
      </c>
      <c r="B9735">
        <v>-8.7099392487999996</v>
      </c>
    </row>
    <row r="9736" spans="1:2">
      <c r="A9736" s="1">
        <v>3.6380941398000002</v>
      </c>
      <c r="B9736">
        <v>-7.4262073425999997</v>
      </c>
    </row>
    <row r="9737" spans="1:2">
      <c r="A9737" s="1">
        <v>4.5040943436000003</v>
      </c>
      <c r="B9737">
        <v>2.8837304799000001</v>
      </c>
    </row>
    <row r="9738" spans="1:2">
      <c r="A9738" s="1">
        <v>2.0526876918000001</v>
      </c>
      <c r="B9738">
        <v>-8.3235460086999993</v>
      </c>
    </row>
    <row r="9739" spans="1:2">
      <c r="A9739" s="1">
        <f>-11.0851977885</f>
        <v>-11.0851977885</v>
      </c>
      <c r="B9739">
        <v>-4.3252108799000002</v>
      </c>
    </row>
    <row r="9740" spans="1:2">
      <c r="A9740" s="1">
        <f>-11.4635227601</f>
        <v>-11.4635227601</v>
      </c>
      <c r="B9740">
        <v>-5.4808298065000001</v>
      </c>
    </row>
    <row r="9741" spans="1:2">
      <c r="A9741" s="1">
        <f>-9.9725125006</f>
        <v>-9.9725125006000006</v>
      </c>
      <c r="B9741">
        <v>-5.8753453825999999</v>
      </c>
    </row>
    <row r="9742" spans="1:2">
      <c r="A9742" s="1">
        <f>-10.4997419946</f>
        <v>-10.499741994600001</v>
      </c>
      <c r="B9742">
        <v>-4.4151841368999998</v>
      </c>
    </row>
    <row r="9743" spans="1:2">
      <c r="A9743" s="1">
        <f>-6.8486748709</f>
        <v>-6.8486748709</v>
      </c>
      <c r="B9743">
        <v>-4.4243014502999998</v>
      </c>
    </row>
    <row r="9744" spans="1:2">
      <c r="A9744" s="1">
        <v>3.5969463697999999</v>
      </c>
      <c r="B9744">
        <v>4.8420626429000002</v>
      </c>
    </row>
    <row r="9745" spans="1:2">
      <c r="A9745" s="1">
        <v>2.7489994971999998</v>
      </c>
      <c r="B9745">
        <v>1.315776238</v>
      </c>
    </row>
    <row r="9746" spans="1:2">
      <c r="A9746" s="1">
        <v>2.0770383364999998</v>
      </c>
      <c r="B9746">
        <v>4.4755074795000001</v>
      </c>
    </row>
    <row r="9747" spans="1:2">
      <c r="A9747" s="1">
        <f>-10.834666523</f>
        <v>-10.834666522999999</v>
      </c>
      <c r="B9747">
        <v>-5.2089311544000001</v>
      </c>
    </row>
    <row r="9748" spans="1:2">
      <c r="A9748" s="1">
        <v>2.3479795228999998</v>
      </c>
      <c r="B9748">
        <v>-10.769695608199999</v>
      </c>
    </row>
    <row r="9749" spans="1:2">
      <c r="A9749" s="1">
        <f>-11.8791831352</f>
        <v>-11.8791831352</v>
      </c>
      <c r="B9749">
        <v>-6.5431925314999999</v>
      </c>
    </row>
    <row r="9750" spans="1:2">
      <c r="A9750" s="1">
        <v>3.4329741342000002</v>
      </c>
      <c r="B9750">
        <v>-9.2500131528999994</v>
      </c>
    </row>
    <row r="9751" spans="1:2">
      <c r="A9751" s="1">
        <f>-11.2207003275</f>
        <v>-11.220700327499999</v>
      </c>
      <c r="B9751">
        <v>-4.8688676238999999</v>
      </c>
    </row>
    <row r="9752" spans="1:2">
      <c r="A9752" s="1">
        <v>2.3368398575999998</v>
      </c>
      <c r="B9752">
        <v>-10.5203388307</v>
      </c>
    </row>
    <row r="9753" spans="1:2">
      <c r="A9753" s="1">
        <v>1.9288470017999999</v>
      </c>
      <c r="B9753">
        <v>5.6726382384000003</v>
      </c>
    </row>
    <row r="9754" spans="1:2">
      <c r="A9754" s="1">
        <v>2.5786846083000001</v>
      </c>
      <c r="B9754">
        <v>-9.2405138475000008</v>
      </c>
    </row>
    <row r="9755" spans="1:2">
      <c r="A9755" s="1">
        <f>-12.484163032</f>
        <v>-12.484163032</v>
      </c>
      <c r="B9755">
        <v>-5.3950377615000003</v>
      </c>
    </row>
    <row r="9756" spans="1:2">
      <c r="A9756" s="1">
        <f>-10.3403115948</f>
        <v>-10.340311594799999</v>
      </c>
      <c r="B9756">
        <v>-6.0187032681000003</v>
      </c>
    </row>
    <row r="9757" spans="1:2">
      <c r="A9757" s="1">
        <v>3.2011959510999999</v>
      </c>
      <c r="B9757">
        <v>-9.8046330785000002</v>
      </c>
    </row>
    <row r="9758" spans="1:2">
      <c r="A9758" s="1">
        <v>2.5043996138</v>
      </c>
      <c r="B9758">
        <v>3.4316067198</v>
      </c>
    </row>
    <row r="9759" spans="1:2">
      <c r="A9759" s="1">
        <v>2.6288620009999999</v>
      </c>
      <c r="B9759">
        <v>3.5584862522999998</v>
      </c>
    </row>
    <row r="9760" spans="1:2">
      <c r="A9760" s="1">
        <f>-8.9439398503</f>
        <v>-8.9439398502999996</v>
      </c>
      <c r="B9760">
        <v>-4.7714207216000002</v>
      </c>
    </row>
    <row r="9761" spans="1:2">
      <c r="A9761" s="1">
        <v>4.7653892584999999</v>
      </c>
      <c r="B9761">
        <v>4.5338323397</v>
      </c>
    </row>
    <row r="9762" spans="1:2">
      <c r="A9762" s="1">
        <v>2.4788893247999999</v>
      </c>
      <c r="B9762">
        <v>-9.4027855183</v>
      </c>
    </row>
    <row r="9763" spans="1:2">
      <c r="A9763" s="1">
        <v>2.9056640214999998</v>
      </c>
      <c r="B9763">
        <v>5.2323301010999996</v>
      </c>
    </row>
    <row r="9764" spans="1:2">
      <c r="A9764" s="1">
        <f>-9.4889972256</f>
        <v>-9.4889972256000004</v>
      </c>
      <c r="B9764">
        <v>-5.9141539750999996</v>
      </c>
    </row>
    <row r="9765" spans="1:2">
      <c r="A9765" s="1">
        <v>3.5194941610999999</v>
      </c>
      <c r="B9765">
        <v>2.8288002412000002</v>
      </c>
    </row>
    <row r="9766" spans="1:2">
      <c r="A9766" s="1">
        <v>3.5336362466</v>
      </c>
      <c r="B9766">
        <v>-9.6821838373000002</v>
      </c>
    </row>
    <row r="9767" spans="1:2">
      <c r="A9767" s="1">
        <v>4.6214319488999998</v>
      </c>
      <c r="B9767">
        <v>3.2413237331999998</v>
      </c>
    </row>
    <row r="9768" spans="1:2">
      <c r="A9768" s="1">
        <f>-12.0743564722</f>
        <v>-12.0743564722</v>
      </c>
      <c r="B9768">
        <v>-4.3993203116000004</v>
      </c>
    </row>
    <row r="9769" spans="1:2">
      <c r="A9769" s="1">
        <v>5.1368971654999998</v>
      </c>
      <c r="B9769">
        <v>2.0899754644000001</v>
      </c>
    </row>
    <row r="9770" spans="1:2">
      <c r="A9770" s="1">
        <f>-11.2500143996</f>
        <v>-11.250014399599999</v>
      </c>
      <c r="B9770">
        <v>-3.4104957821999999</v>
      </c>
    </row>
    <row r="9771" spans="1:2">
      <c r="A9771" s="1">
        <v>2.2185204804000001</v>
      </c>
      <c r="B9771">
        <v>4.2278208610999997</v>
      </c>
    </row>
    <row r="9772" spans="1:2">
      <c r="A9772" s="1">
        <f>-11.415130349</f>
        <v>-11.415130349</v>
      </c>
      <c r="B9772">
        <v>-3.5248117274999999</v>
      </c>
    </row>
    <row r="9773" spans="1:2">
      <c r="A9773" s="1">
        <v>5.6724464270999997</v>
      </c>
      <c r="B9773">
        <v>2.4072206645000001</v>
      </c>
    </row>
    <row r="9774" spans="1:2">
      <c r="A9774" s="1">
        <v>3.2012843153000001</v>
      </c>
      <c r="B9774">
        <v>2.4820066809000001</v>
      </c>
    </row>
    <row r="9775" spans="1:2">
      <c r="A9775" s="1">
        <f>-10.3871934618</f>
        <v>-10.387193461800001</v>
      </c>
      <c r="B9775">
        <v>-4.4185252735000002</v>
      </c>
    </row>
    <row r="9776" spans="1:2">
      <c r="A9776" s="1">
        <v>3.4906067275999999</v>
      </c>
      <c r="B9776">
        <v>3.2578818209999998</v>
      </c>
    </row>
    <row r="9777" spans="1:2">
      <c r="A9777" s="1">
        <v>3.4030167373000002</v>
      </c>
      <c r="B9777">
        <v>-8.5166097027000003</v>
      </c>
    </row>
    <row r="9778" spans="1:2">
      <c r="A9778" s="1">
        <v>4.3481750956000003</v>
      </c>
      <c r="B9778">
        <v>2.4286820473000001</v>
      </c>
    </row>
    <row r="9779" spans="1:2">
      <c r="A9779" s="1">
        <v>0.59128466570000004</v>
      </c>
      <c r="B9779">
        <v>-8.2449766666999995</v>
      </c>
    </row>
    <row r="9780" spans="1:2">
      <c r="A9780" s="1">
        <v>3.5886232113999998</v>
      </c>
      <c r="B9780">
        <v>3.4998355194999999</v>
      </c>
    </row>
    <row r="9781" spans="1:2">
      <c r="A9781" s="1">
        <f>-11.6231252281</f>
        <v>-11.623125228099999</v>
      </c>
      <c r="B9781">
        <v>-5.6767554266999998</v>
      </c>
    </row>
    <row r="9782" spans="1:2">
      <c r="A9782" s="1">
        <v>3.7755037883</v>
      </c>
      <c r="B9782">
        <v>2.2444455242000001</v>
      </c>
    </row>
    <row r="9783" spans="1:2">
      <c r="A9783" s="1">
        <v>3.2528788491</v>
      </c>
      <c r="B9783">
        <v>3.6985762669</v>
      </c>
    </row>
    <row r="9784" spans="1:2">
      <c r="A9784" s="1">
        <v>3.7441906953999999</v>
      </c>
      <c r="B9784">
        <v>3.6168578083999998</v>
      </c>
    </row>
    <row r="9785" spans="1:2">
      <c r="A9785" s="1">
        <v>3.0296297801000001</v>
      </c>
      <c r="B9785">
        <v>1.7933338299999999</v>
      </c>
    </row>
    <row r="9786" spans="1:2">
      <c r="A9786" s="1">
        <v>3.095507982</v>
      </c>
      <c r="B9786">
        <v>-8.1631054336000002</v>
      </c>
    </row>
    <row r="9787" spans="1:2">
      <c r="A9787" s="1">
        <v>1.7018369638999999</v>
      </c>
      <c r="B9787">
        <v>-9.3228858531000007</v>
      </c>
    </row>
    <row r="9788" spans="1:2">
      <c r="A9788" s="1">
        <f>-12.6933726497</f>
        <v>-12.693372649700001</v>
      </c>
      <c r="B9788">
        <v>-6.3746079557000002</v>
      </c>
    </row>
    <row r="9789" spans="1:2">
      <c r="A9789" s="1">
        <f>-9.8312587968</f>
        <v>-9.8312587968000003</v>
      </c>
      <c r="B9789">
        <v>-4.2503063255000004</v>
      </c>
    </row>
    <row r="9790" spans="1:2">
      <c r="A9790" s="1">
        <v>2.3282408922000002</v>
      </c>
      <c r="B9790">
        <v>4.2182147044000002</v>
      </c>
    </row>
    <row r="9791" spans="1:2">
      <c r="A9791" s="1">
        <v>3.0066452260999998</v>
      </c>
      <c r="B9791">
        <v>-7.575334765</v>
      </c>
    </row>
    <row r="9792" spans="1:2">
      <c r="A9792" s="1">
        <v>4.2489527616</v>
      </c>
      <c r="B9792">
        <v>2.1932383250999998</v>
      </c>
    </row>
    <row r="9793" spans="1:2">
      <c r="A9793" s="1">
        <f>-9.6188797236</f>
        <v>-9.6188797235999992</v>
      </c>
      <c r="B9793">
        <v>-4.9821722842999998</v>
      </c>
    </row>
    <row r="9794" spans="1:2">
      <c r="A9794" s="1">
        <v>1.904826737</v>
      </c>
      <c r="B9794">
        <v>3.2334382245</v>
      </c>
    </row>
    <row r="9795" spans="1:2">
      <c r="A9795" s="1">
        <f>-10.6666351665</f>
        <v>-10.666635166500001</v>
      </c>
      <c r="B9795">
        <v>-4.7471891798000003</v>
      </c>
    </row>
    <row r="9796" spans="1:2">
      <c r="A9796" s="1">
        <v>4.1010767395999999</v>
      </c>
      <c r="B9796">
        <v>2.0852256698999998</v>
      </c>
    </row>
    <row r="9797" spans="1:2">
      <c r="A9797" s="1">
        <v>2.9359239118999998</v>
      </c>
      <c r="B9797">
        <v>-9.3667245815999998</v>
      </c>
    </row>
    <row r="9798" spans="1:2">
      <c r="A9798" s="1">
        <v>1.6605065787</v>
      </c>
      <c r="B9798">
        <v>-9.6978644849000002</v>
      </c>
    </row>
    <row r="9799" spans="1:2">
      <c r="A9799" s="1">
        <v>3.3350277818</v>
      </c>
      <c r="B9799">
        <v>-9.6013553932000004</v>
      </c>
    </row>
    <row r="9800" spans="1:2">
      <c r="A9800" s="1">
        <v>1.8839107231000001</v>
      </c>
      <c r="B9800">
        <v>-8.5927250320000006</v>
      </c>
    </row>
    <row r="9801" spans="1:2">
      <c r="A9801" s="1">
        <v>0.47476767959999999</v>
      </c>
      <c r="B9801">
        <v>-9.0848931422000003</v>
      </c>
    </row>
    <row r="9802" spans="1:2">
      <c r="A9802" s="1">
        <v>3.1218404799999999</v>
      </c>
      <c r="B9802">
        <v>3.358622402</v>
      </c>
    </row>
    <row r="9803" spans="1:2">
      <c r="A9803" s="1">
        <v>3.9474142014</v>
      </c>
      <c r="B9803">
        <v>2.9081200252000001</v>
      </c>
    </row>
    <row r="9804" spans="1:2">
      <c r="A9804" s="1">
        <v>4.1941324725999998</v>
      </c>
      <c r="B9804">
        <v>1.3460600619</v>
      </c>
    </row>
    <row r="9805" spans="1:2">
      <c r="A9805" s="1">
        <f>-9.4339714</f>
        <v>-9.4339714000000008</v>
      </c>
      <c r="B9805">
        <v>-4.2337417311000003</v>
      </c>
    </row>
    <row r="9806" spans="1:2">
      <c r="A9806" s="1">
        <v>3.7136663943000001</v>
      </c>
      <c r="B9806">
        <v>3.9334512841999998</v>
      </c>
    </row>
    <row r="9807" spans="1:2">
      <c r="A9807" s="1">
        <v>1.323156947</v>
      </c>
      <c r="B9807">
        <v>-9.7217508649000006</v>
      </c>
    </row>
    <row r="9808" spans="1:2">
      <c r="A9808" s="1">
        <v>4.0950305439000001</v>
      </c>
      <c r="B9808">
        <v>2.6104062315999998</v>
      </c>
    </row>
    <row r="9809" spans="1:2">
      <c r="A9809" s="1">
        <f>-11.3150449222</f>
        <v>-11.3150449222</v>
      </c>
      <c r="B9809">
        <v>-4.9663972021999996</v>
      </c>
    </row>
    <row r="9810" spans="1:2">
      <c r="A9810" s="1">
        <f>-10.1108099687</f>
        <v>-10.1108099687</v>
      </c>
      <c r="B9810">
        <v>-5.6200389957999999</v>
      </c>
    </row>
    <row r="9811" spans="1:2">
      <c r="A9811" s="1">
        <v>4.7164896618999999</v>
      </c>
      <c r="B9811">
        <v>3.1664707065000002</v>
      </c>
    </row>
    <row r="9812" spans="1:2">
      <c r="A9812" s="1">
        <f>-11.4404665998</f>
        <v>-11.440466599800001</v>
      </c>
      <c r="B9812">
        <v>-4.7940730197999999</v>
      </c>
    </row>
    <row r="9813" spans="1:2">
      <c r="A9813" s="1">
        <v>5.3542523156000001</v>
      </c>
      <c r="B9813">
        <v>2.0116240620000001</v>
      </c>
    </row>
    <row r="9814" spans="1:2">
      <c r="A9814" s="1">
        <v>3.0764779672000002</v>
      </c>
      <c r="B9814">
        <v>3.0991758868999999</v>
      </c>
    </row>
    <row r="9815" spans="1:2">
      <c r="A9815" s="1">
        <v>3.6826643184000001</v>
      </c>
      <c r="B9815">
        <v>2.2189299961</v>
      </c>
    </row>
    <row r="9816" spans="1:2">
      <c r="A9816" s="1">
        <v>4.5872979270999998</v>
      </c>
      <c r="B9816">
        <v>4.1674624633999997</v>
      </c>
    </row>
    <row r="9817" spans="1:2">
      <c r="A9817" s="1">
        <v>1.5070136330999999</v>
      </c>
      <c r="B9817">
        <v>-10.014104854599999</v>
      </c>
    </row>
    <row r="9818" spans="1:2">
      <c r="A9818" s="1">
        <v>2.0343727641</v>
      </c>
      <c r="B9818">
        <v>-9.1576533612999995</v>
      </c>
    </row>
    <row r="9819" spans="1:2">
      <c r="A9819" s="1">
        <v>4.2597664599999998</v>
      </c>
      <c r="B9819">
        <v>-8.6828034549000002</v>
      </c>
    </row>
    <row r="9820" spans="1:2">
      <c r="A9820" s="1">
        <v>0.1073018501</v>
      </c>
      <c r="B9820">
        <v>-9.1987109262000004</v>
      </c>
    </row>
    <row r="9821" spans="1:2">
      <c r="A9821" s="1">
        <v>3.7432277036000001</v>
      </c>
      <c r="B9821">
        <v>2.4694669126000002</v>
      </c>
    </row>
    <row r="9822" spans="1:2">
      <c r="A9822" s="1">
        <v>2.2250608748</v>
      </c>
      <c r="B9822">
        <v>-7.8044315724000004</v>
      </c>
    </row>
    <row r="9823" spans="1:2">
      <c r="A9823" s="1">
        <f>-9.273145319</f>
        <v>-9.2731453189999993</v>
      </c>
      <c r="B9823">
        <v>-5.4641041475999996</v>
      </c>
    </row>
    <row r="9824" spans="1:2">
      <c r="A9824" s="1">
        <f>-13.2690497901</f>
        <v>-13.2690497901</v>
      </c>
      <c r="B9824">
        <v>-4.3846335451999998</v>
      </c>
    </row>
    <row r="9825" spans="1:2">
      <c r="A9825" s="1">
        <v>3.5825607838</v>
      </c>
      <c r="B9825">
        <v>3.6715830319</v>
      </c>
    </row>
    <row r="9826" spans="1:2">
      <c r="A9826" s="1">
        <v>3.1089324677999999</v>
      </c>
      <c r="B9826">
        <v>4.8735828074</v>
      </c>
    </row>
    <row r="9827" spans="1:2">
      <c r="A9827" s="1">
        <v>0.82424655390000001</v>
      </c>
      <c r="B9827">
        <v>-8.3651719596999996</v>
      </c>
    </row>
    <row r="9828" spans="1:2">
      <c r="A9828" s="1">
        <v>4.5210700037000002</v>
      </c>
      <c r="B9828">
        <v>3.7093016156999998</v>
      </c>
    </row>
    <row r="9829" spans="1:2">
      <c r="A9829" s="1">
        <f>-9.1928230116</f>
        <v>-9.1928230115999998</v>
      </c>
      <c r="B9829">
        <v>-4.0364586843000003</v>
      </c>
    </row>
    <row r="9830" spans="1:2">
      <c r="A9830" s="1">
        <v>3.1564082791999999</v>
      </c>
      <c r="B9830">
        <v>4.1005499351000001</v>
      </c>
    </row>
    <row r="9831" spans="1:2">
      <c r="A9831" s="1">
        <v>3.1305649832000002</v>
      </c>
      <c r="B9831">
        <v>4.1991028520000002</v>
      </c>
    </row>
    <row r="9832" spans="1:2">
      <c r="A9832" s="1">
        <v>2.4444730065</v>
      </c>
      <c r="B9832">
        <v>2.1136426050999999</v>
      </c>
    </row>
    <row r="9833" spans="1:2">
      <c r="A9833" s="1">
        <f>-9.0524315207</f>
        <v>-9.0524315207000008</v>
      </c>
      <c r="B9833">
        <v>-5.9823419563</v>
      </c>
    </row>
    <row r="9834" spans="1:2">
      <c r="A9834" s="1">
        <v>1.4296820133000001</v>
      </c>
      <c r="B9834">
        <v>-8.8332266356000009</v>
      </c>
    </row>
    <row r="9835" spans="1:2">
      <c r="A9835" s="1">
        <v>2.7787815209</v>
      </c>
      <c r="B9835">
        <v>2.8930342216999998</v>
      </c>
    </row>
    <row r="9836" spans="1:2">
      <c r="A9836" s="1">
        <v>3.0458667939000001</v>
      </c>
      <c r="B9836">
        <v>-9.3133196852999998</v>
      </c>
    </row>
    <row r="9837" spans="1:2">
      <c r="A9837" s="1">
        <v>2.814812436</v>
      </c>
      <c r="B9837">
        <v>2.3145704877000002</v>
      </c>
    </row>
    <row r="9838" spans="1:2">
      <c r="A9838" s="1">
        <v>1.2140986855</v>
      </c>
      <c r="B9838">
        <v>-8.9799198315000002</v>
      </c>
    </row>
    <row r="9839" spans="1:2">
      <c r="A9839" s="1">
        <v>3.3365093444</v>
      </c>
      <c r="B9839">
        <v>-9.2721185899999998</v>
      </c>
    </row>
    <row r="9840" spans="1:2">
      <c r="A9840" s="1">
        <v>3.0770559037999998</v>
      </c>
      <c r="B9840">
        <v>5.3412713969999999</v>
      </c>
    </row>
    <row r="9841" spans="1:2">
      <c r="A9841" s="1">
        <v>3.6049831609999998</v>
      </c>
      <c r="B9841">
        <v>3.1373602356000001</v>
      </c>
    </row>
    <row r="9842" spans="1:2">
      <c r="A9842" s="1">
        <v>3.3582686667999999</v>
      </c>
      <c r="B9842">
        <v>3.7180361105999999</v>
      </c>
    </row>
    <row r="9843" spans="1:2">
      <c r="A9843" s="1">
        <f>-8.165503053</f>
        <v>-8.1655030530000001</v>
      </c>
      <c r="B9843">
        <v>-4.9024110831999996</v>
      </c>
    </row>
    <row r="9844" spans="1:2">
      <c r="A9844" s="1">
        <v>3.7052451455000002</v>
      </c>
      <c r="B9844">
        <v>4.6111986321999998</v>
      </c>
    </row>
    <row r="9845" spans="1:2">
      <c r="A9845" s="1">
        <f>-11.070951671</f>
        <v>-11.070951671</v>
      </c>
      <c r="B9845">
        <v>-4.8674783051999997</v>
      </c>
    </row>
    <row r="9846" spans="1:2">
      <c r="A9846" s="1">
        <v>3.0323873472999998</v>
      </c>
      <c r="B9846">
        <v>-9.0623985830000002</v>
      </c>
    </row>
    <row r="9847" spans="1:2">
      <c r="A9847" s="1">
        <f>-11.6797404619</f>
        <v>-11.6797404619</v>
      </c>
      <c r="B9847">
        <v>-5.1850532377</v>
      </c>
    </row>
    <row r="9848" spans="1:2">
      <c r="A9848" s="1">
        <v>4.8720461888999997</v>
      </c>
      <c r="B9848">
        <v>-10.3373736553</v>
      </c>
    </row>
    <row r="9849" spans="1:2">
      <c r="A9849" s="1">
        <v>3.1657785052</v>
      </c>
      <c r="B9849">
        <v>3.1999120276999999</v>
      </c>
    </row>
    <row r="9850" spans="1:2">
      <c r="A9850" s="1">
        <v>3.6567724125000001</v>
      </c>
      <c r="B9850">
        <v>4.2791166804999996</v>
      </c>
    </row>
    <row r="9851" spans="1:2">
      <c r="A9851" s="1">
        <v>3.2905160328999998</v>
      </c>
      <c r="B9851">
        <v>1.5891682534</v>
      </c>
    </row>
    <row r="9852" spans="1:2">
      <c r="A9852" s="1">
        <f>-9.5572924155</f>
        <v>-9.5572924154999992</v>
      </c>
      <c r="B9852">
        <v>-5.0132149911999999</v>
      </c>
    </row>
    <row r="9853" spans="1:2">
      <c r="A9853" s="1">
        <v>1.2659598988</v>
      </c>
      <c r="B9853">
        <v>-8.9404871120999996</v>
      </c>
    </row>
    <row r="9854" spans="1:2">
      <c r="A9854" s="1">
        <v>3.1338018765000002</v>
      </c>
      <c r="B9854">
        <v>-9.0705367246000002</v>
      </c>
    </row>
    <row r="9855" spans="1:2">
      <c r="A9855" s="1">
        <v>3.5335872465999998</v>
      </c>
      <c r="B9855">
        <v>-10.7731116912</v>
      </c>
    </row>
    <row r="9856" spans="1:2">
      <c r="A9856" s="1">
        <f>-11.0733859289</f>
        <v>-11.073385928900001</v>
      </c>
      <c r="B9856">
        <v>-5.0453439215999998</v>
      </c>
    </row>
    <row r="9857" spans="1:2">
      <c r="A9857" s="1">
        <f>-11.990342298</f>
        <v>-11.990342298</v>
      </c>
      <c r="B9857">
        <v>-4.1065982292000003</v>
      </c>
    </row>
    <row r="9858" spans="1:2">
      <c r="A9858" s="1">
        <v>3.2067237648</v>
      </c>
      <c r="B9858">
        <v>-8.8639072639999998</v>
      </c>
    </row>
    <row r="9859" spans="1:2">
      <c r="A9859" s="1">
        <f>-9.9228539963</f>
        <v>-9.9228539963000006</v>
      </c>
      <c r="B9859">
        <v>-4.2961666462999997</v>
      </c>
    </row>
    <row r="9860" spans="1:2">
      <c r="A9860" s="1">
        <f>-10.1817828206</f>
        <v>-10.181782820600001</v>
      </c>
      <c r="B9860">
        <v>-4.5342318251</v>
      </c>
    </row>
    <row r="9861" spans="1:2">
      <c r="A9861" s="1">
        <v>4.2882439514000001</v>
      </c>
      <c r="B9861">
        <v>2.7137064210999999</v>
      </c>
    </row>
    <row r="9862" spans="1:2">
      <c r="A9862" s="1">
        <f>-14.2564597543</f>
        <v>-14.2564597543</v>
      </c>
      <c r="B9862">
        <v>-5.5793997301999996</v>
      </c>
    </row>
    <row r="9863" spans="1:2">
      <c r="A9863" s="1">
        <v>2.9030461566999999</v>
      </c>
      <c r="B9863">
        <v>-8.4724622762999999</v>
      </c>
    </row>
    <row r="9864" spans="1:2">
      <c r="A9864" s="1">
        <v>3.6039904750999998</v>
      </c>
      <c r="B9864">
        <v>-11.2058051313</v>
      </c>
    </row>
    <row r="9865" spans="1:2">
      <c r="A9865" s="1">
        <f>-12.977895602</f>
        <v>-12.977895602</v>
      </c>
      <c r="B9865">
        <v>-5.2025443159</v>
      </c>
    </row>
    <row r="9866" spans="1:2">
      <c r="A9866" s="1">
        <v>3.0131732582000001</v>
      </c>
      <c r="B9866">
        <v>-8.6989750560000001</v>
      </c>
    </row>
    <row r="9867" spans="1:2">
      <c r="A9867" s="1">
        <v>0.78945508779999995</v>
      </c>
      <c r="B9867">
        <v>-7.2490226094999999</v>
      </c>
    </row>
    <row r="9868" spans="1:2">
      <c r="A9868" s="1">
        <f>-10.955317266</f>
        <v>-10.955317266</v>
      </c>
      <c r="B9868">
        <v>-5.4231873652999996</v>
      </c>
    </row>
    <row r="9869" spans="1:2">
      <c r="A9869" s="1">
        <v>2.0998244587000001</v>
      </c>
      <c r="B9869">
        <v>-12.0726141092</v>
      </c>
    </row>
    <row r="9870" spans="1:2">
      <c r="A9870" s="1">
        <v>3.1060992620999999</v>
      </c>
      <c r="B9870">
        <v>2.8705553251999998</v>
      </c>
    </row>
    <row r="9871" spans="1:2">
      <c r="A9871" s="1">
        <v>3.1671521202999999</v>
      </c>
      <c r="B9871">
        <v>-7.5297159332000003</v>
      </c>
    </row>
    <row r="9872" spans="1:2">
      <c r="A9872" s="1">
        <v>3.2593362458000001</v>
      </c>
      <c r="B9872">
        <v>2.2284800007999999</v>
      </c>
    </row>
    <row r="9873" spans="1:2">
      <c r="A9873" s="1">
        <v>2.1047598617999999</v>
      </c>
      <c r="B9873">
        <v>3.5841774298</v>
      </c>
    </row>
    <row r="9874" spans="1:2">
      <c r="A9874" s="1">
        <v>5.8946906244999999</v>
      </c>
      <c r="B9874">
        <v>1.3683668492000001</v>
      </c>
    </row>
    <row r="9875" spans="1:2">
      <c r="A9875" s="1">
        <v>3.6919588095</v>
      </c>
      <c r="B9875">
        <v>2.6677199732000001</v>
      </c>
    </row>
    <row r="9876" spans="1:2">
      <c r="A9876" s="1">
        <v>2.8806097917</v>
      </c>
      <c r="B9876">
        <v>2.8437301499999998</v>
      </c>
    </row>
    <row r="9877" spans="1:2">
      <c r="A9877" s="1">
        <v>2.8807775724</v>
      </c>
      <c r="B9877">
        <v>3.6445796707999998</v>
      </c>
    </row>
    <row r="9878" spans="1:2">
      <c r="A9878" s="1">
        <f>-9.7503860758</f>
        <v>-9.7503860757999998</v>
      </c>
      <c r="B9878">
        <v>-4.7016092157999996</v>
      </c>
    </row>
    <row r="9879" spans="1:2">
      <c r="A9879" s="1">
        <v>2.9652964514</v>
      </c>
      <c r="B9879">
        <v>2.3868612214999998</v>
      </c>
    </row>
    <row r="9880" spans="1:2">
      <c r="A9880" s="1">
        <v>2.7390766536000002</v>
      </c>
      <c r="B9880">
        <v>4.3136087785999999</v>
      </c>
    </row>
    <row r="9881" spans="1:2">
      <c r="A9881" s="1">
        <v>3.5838917207000001</v>
      </c>
      <c r="B9881">
        <v>-10.188361795400001</v>
      </c>
    </row>
    <row r="9882" spans="1:2">
      <c r="A9882" s="1">
        <f>-11.096523413</f>
        <v>-11.096523413</v>
      </c>
      <c r="B9882">
        <v>-2.7794857233000001</v>
      </c>
    </row>
    <row r="9883" spans="1:2">
      <c r="A9883" s="1">
        <v>2.3231493974999999</v>
      </c>
      <c r="B9883">
        <v>-8.7188658794999991</v>
      </c>
    </row>
    <row r="9884" spans="1:2">
      <c r="A9884" s="1">
        <v>1.9896494751</v>
      </c>
      <c r="B9884">
        <v>-7.7910710961999996</v>
      </c>
    </row>
    <row r="9885" spans="1:2">
      <c r="A9885" s="1">
        <v>4.2940027240000003</v>
      </c>
      <c r="B9885">
        <v>-9.0712943294000006</v>
      </c>
    </row>
    <row r="9886" spans="1:2">
      <c r="A9886" s="1">
        <f>-9.3326383485</f>
        <v>-9.3326383484999997</v>
      </c>
      <c r="B9886">
        <v>-4.6948632845000002</v>
      </c>
    </row>
    <row r="9887" spans="1:2">
      <c r="A9887" s="1">
        <f>-10.6204795115</f>
        <v>-10.620479511499999</v>
      </c>
      <c r="B9887">
        <v>-3.8244488025000001</v>
      </c>
    </row>
    <row r="9888" spans="1:2">
      <c r="A9888" s="1">
        <v>2.2807125660000001</v>
      </c>
      <c r="B9888">
        <v>3.4940713839000002</v>
      </c>
    </row>
    <row r="9889" spans="1:2">
      <c r="A9889" s="1">
        <v>1.5330697692999999</v>
      </c>
      <c r="B9889">
        <v>-8.9279405731000008</v>
      </c>
    </row>
    <row r="9890" spans="1:2">
      <c r="A9890" s="1">
        <f>-9.5832972505</f>
        <v>-9.5832972504999994</v>
      </c>
      <c r="B9890">
        <v>-4.7382771890999997</v>
      </c>
    </row>
    <row r="9891" spans="1:2">
      <c r="A9891" s="1">
        <f>-8.8567045826</f>
        <v>-8.8567045826000008</v>
      </c>
      <c r="B9891">
        <v>-4.0737954469000002</v>
      </c>
    </row>
    <row r="9892" spans="1:2">
      <c r="A9892" s="1">
        <f>-12.390281415</f>
        <v>-12.390281415</v>
      </c>
      <c r="B9892">
        <v>-4.5906411760000001</v>
      </c>
    </row>
    <row r="9893" spans="1:2">
      <c r="A9893" s="1">
        <v>2.3134843351000001</v>
      </c>
      <c r="B9893">
        <v>-9.8424190816999992</v>
      </c>
    </row>
    <row r="9894" spans="1:2">
      <c r="A9894" s="1">
        <v>3.680506319</v>
      </c>
      <c r="B9894">
        <v>2.5159394299</v>
      </c>
    </row>
    <row r="9895" spans="1:2">
      <c r="A9895" s="1">
        <v>3.5647052897</v>
      </c>
      <c r="B9895">
        <v>-10.866484529899999</v>
      </c>
    </row>
    <row r="9896" spans="1:2">
      <c r="A9896" s="1">
        <v>3.7012044470999999</v>
      </c>
      <c r="B9896">
        <v>0.8562594322</v>
      </c>
    </row>
    <row r="9897" spans="1:2">
      <c r="A9897" s="1">
        <v>3.2683923635999999</v>
      </c>
      <c r="B9897">
        <v>-8.4812190689999998</v>
      </c>
    </row>
    <row r="9898" spans="1:2">
      <c r="A9898" s="1">
        <f>-10.6073343709</f>
        <v>-10.6073343709</v>
      </c>
      <c r="B9898">
        <v>-4.0053292014000004</v>
      </c>
    </row>
    <row r="9899" spans="1:2">
      <c r="A9899" s="1">
        <v>3.7198263184</v>
      </c>
      <c r="B9899">
        <v>2.7481306152</v>
      </c>
    </row>
    <row r="9900" spans="1:2">
      <c r="A9900" s="1">
        <f>-11.3463901306</f>
        <v>-11.3463901306</v>
      </c>
      <c r="B9900">
        <v>-4.9493531027</v>
      </c>
    </row>
    <row r="9901" spans="1:2">
      <c r="A9901" s="1">
        <v>4.1469794734000001</v>
      </c>
      <c r="B9901">
        <v>1.9918795153</v>
      </c>
    </row>
    <row r="9902" spans="1:2">
      <c r="A9902" s="1">
        <v>2.8783622619</v>
      </c>
      <c r="B9902">
        <v>3.2492689647000002</v>
      </c>
    </row>
    <row r="9903" spans="1:2">
      <c r="A9903" s="1">
        <v>0.62965502240000004</v>
      </c>
      <c r="B9903">
        <v>-10.592565432600001</v>
      </c>
    </row>
    <row r="9904" spans="1:2">
      <c r="A9904" s="1">
        <f>-9.3147267816</f>
        <v>-9.3147267815999992</v>
      </c>
      <c r="B9904">
        <v>-2.6500049999000002</v>
      </c>
    </row>
    <row r="9905" spans="1:2">
      <c r="A9905" s="1">
        <f>-11.5800053548</f>
        <v>-11.580005354800001</v>
      </c>
      <c r="B9905">
        <v>-4.5590392035000002</v>
      </c>
    </row>
    <row r="9906" spans="1:2">
      <c r="A9906" s="1">
        <f>-10.9050904309</f>
        <v>-10.9050904309</v>
      </c>
      <c r="B9906">
        <v>-3.8158798386999999</v>
      </c>
    </row>
    <row r="9907" spans="1:2">
      <c r="A9907" s="1">
        <v>2.3111086499</v>
      </c>
      <c r="B9907">
        <v>3.2722521697000002</v>
      </c>
    </row>
    <row r="9908" spans="1:2">
      <c r="A9908" s="1">
        <v>1.8229372643999999</v>
      </c>
      <c r="B9908">
        <v>-10.8358736454</v>
      </c>
    </row>
    <row r="9909" spans="1:2">
      <c r="A9909" s="1">
        <f>-11.9541871275</f>
        <v>-11.954187127499999</v>
      </c>
      <c r="B9909">
        <v>-3.6965065881000001</v>
      </c>
    </row>
    <row r="9910" spans="1:2">
      <c r="A9910" s="1">
        <v>5.0227566248000004</v>
      </c>
      <c r="B9910">
        <v>1.6896892082999999</v>
      </c>
    </row>
    <row r="9911" spans="1:2">
      <c r="A9911" s="1">
        <v>2.2143590239000002</v>
      </c>
      <c r="B9911">
        <v>-7.4974072975999997</v>
      </c>
    </row>
    <row r="9912" spans="1:2">
      <c r="A9912" s="1">
        <f>-10.5785907663</f>
        <v>-10.5785907663</v>
      </c>
      <c r="B9912">
        <v>-4.9027638627999997</v>
      </c>
    </row>
    <row r="9913" spans="1:2">
      <c r="A9913" s="1">
        <v>2.5461946783</v>
      </c>
      <c r="B9913">
        <v>-9.0806638299000006</v>
      </c>
    </row>
    <row r="9914" spans="1:2">
      <c r="A9914" s="1">
        <f>-9.7358742061</f>
        <v>-9.7358742061000001</v>
      </c>
      <c r="B9914">
        <v>-4.2436674893999999</v>
      </c>
    </row>
    <row r="9915" spans="1:2">
      <c r="A9915" s="1">
        <v>3.0945684104</v>
      </c>
      <c r="B9915">
        <v>3.2303327718000001</v>
      </c>
    </row>
    <row r="9916" spans="1:2">
      <c r="A9916" s="1">
        <v>1.8261003693</v>
      </c>
      <c r="B9916">
        <v>-8.3925999549999997</v>
      </c>
    </row>
    <row r="9917" spans="1:2">
      <c r="A9917" s="1">
        <v>1.8506895819</v>
      </c>
      <c r="B9917">
        <v>-9.4630053604000004</v>
      </c>
    </row>
    <row r="9918" spans="1:2">
      <c r="A9918" s="1">
        <v>2.2546493720999998</v>
      </c>
      <c r="B9918">
        <v>-9.0411305961000004</v>
      </c>
    </row>
    <row r="9919" spans="1:2">
      <c r="A9919" s="1">
        <v>4.0284196629000002</v>
      </c>
      <c r="B9919">
        <v>4.7096256055000003</v>
      </c>
    </row>
    <row r="9920" spans="1:2">
      <c r="A9920" s="1">
        <v>1.9581945225999999</v>
      </c>
      <c r="B9920">
        <v>-7.9907501403000003</v>
      </c>
    </row>
    <row r="9921" spans="1:2">
      <c r="A9921" s="1">
        <f>-10.0994087066</f>
        <v>-10.0994087066</v>
      </c>
      <c r="B9921">
        <v>-3.8585611324000002</v>
      </c>
    </row>
    <row r="9922" spans="1:2">
      <c r="A9922" s="1">
        <f>-10.2087002232</f>
        <v>-10.208700223199999</v>
      </c>
      <c r="B9922">
        <v>-4.366958425</v>
      </c>
    </row>
    <row r="9923" spans="1:2">
      <c r="A9923" s="1">
        <f>-11.6639544474</f>
        <v>-11.6639544474</v>
      </c>
      <c r="B9923">
        <v>-6.8597122089000004</v>
      </c>
    </row>
    <row r="9924" spans="1:2">
      <c r="A9924" s="1">
        <v>1.2148027606</v>
      </c>
      <c r="B9924">
        <v>-9.5912079458000008</v>
      </c>
    </row>
    <row r="9925" spans="1:2">
      <c r="A9925" s="1">
        <f>-10.1844093832</f>
        <v>-10.1844093832</v>
      </c>
      <c r="B9925">
        <v>-5.7786026225000002</v>
      </c>
    </row>
    <row r="9926" spans="1:2">
      <c r="A9926" s="1">
        <v>4.6816896091000002</v>
      </c>
      <c r="B9926">
        <v>2.9569425675000001</v>
      </c>
    </row>
    <row r="9927" spans="1:2">
      <c r="A9927" s="1">
        <v>5.3316576609000004</v>
      </c>
      <c r="B9927">
        <v>2.6713803614999998</v>
      </c>
    </row>
    <row r="9928" spans="1:2">
      <c r="A9928" s="1">
        <v>2.8061099067000002</v>
      </c>
      <c r="B9928">
        <v>-9.4225933637000008</v>
      </c>
    </row>
    <row r="9929" spans="1:2">
      <c r="A9929" s="1">
        <v>2.8093258254000002</v>
      </c>
      <c r="B9929">
        <v>-8.1136683576999999</v>
      </c>
    </row>
    <row r="9930" spans="1:2">
      <c r="A9930" s="1">
        <f>-9.457563778</f>
        <v>-9.4575637780000008</v>
      </c>
      <c r="B9930">
        <v>-5.2884188252</v>
      </c>
    </row>
    <row r="9931" spans="1:2">
      <c r="A9931" s="1">
        <v>4.5037610245000002</v>
      </c>
      <c r="B9931">
        <v>2.5869727311999999</v>
      </c>
    </row>
    <row r="9932" spans="1:2">
      <c r="A9932" s="1">
        <v>2.3291871639999999</v>
      </c>
      <c r="B9932">
        <v>3.2133808076000001</v>
      </c>
    </row>
    <row r="9933" spans="1:2">
      <c r="A9933" s="1">
        <v>3.3057510089000002</v>
      </c>
      <c r="B9933">
        <v>-8.5469675047999996</v>
      </c>
    </row>
    <row r="9934" spans="1:2">
      <c r="A9934" s="1">
        <v>0.2896599051</v>
      </c>
      <c r="B9934">
        <v>-10.5543369706</v>
      </c>
    </row>
    <row r="9935" spans="1:2">
      <c r="A9935" s="1">
        <f>-9.0944689608</f>
        <v>-9.0944689608000004</v>
      </c>
      <c r="B9935">
        <v>-3.6641524567000001</v>
      </c>
    </row>
    <row r="9936" spans="1:2">
      <c r="A9936" s="1">
        <v>4.7375454961000001</v>
      </c>
      <c r="B9936">
        <v>4.9611834378999999</v>
      </c>
    </row>
    <row r="9937" spans="1:2">
      <c r="A9937" s="1">
        <f>-8.9126001884</f>
        <v>-8.9126001884000008</v>
      </c>
      <c r="B9937">
        <v>-5.2455593670000003</v>
      </c>
    </row>
    <row r="9938" spans="1:2">
      <c r="A9938" s="1">
        <v>4.5150459280000002</v>
      </c>
      <c r="B9938">
        <v>3.3841328404</v>
      </c>
    </row>
    <row r="9939" spans="1:2">
      <c r="A9939" s="1">
        <f>-9.6733211449</f>
        <v>-9.6733211448999992</v>
      </c>
      <c r="B9939">
        <v>-4.8610664555999996</v>
      </c>
    </row>
    <row r="9940" spans="1:2">
      <c r="A9940" s="1">
        <v>1.6405483497</v>
      </c>
      <c r="B9940">
        <v>-10.198769824399999</v>
      </c>
    </row>
    <row r="9941" spans="1:2">
      <c r="A9941" s="1">
        <f>-9.3287943407</f>
        <v>-9.3287943407</v>
      </c>
      <c r="B9941">
        <v>-5.2337371268000004</v>
      </c>
    </row>
    <row r="9942" spans="1:2">
      <c r="A9942" s="1">
        <v>0.76460674819999996</v>
      </c>
      <c r="B9942">
        <v>-9.1364619979999997</v>
      </c>
    </row>
    <row r="9943" spans="1:2">
      <c r="A9943" s="1">
        <f>-11.4348135042</f>
        <v>-11.434813504199999</v>
      </c>
      <c r="B9943">
        <v>-4.9382820579000004</v>
      </c>
    </row>
    <row r="9944" spans="1:2">
      <c r="A9944" s="1">
        <f>-10.1046123967</f>
        <v>-10.1046123967</v>
      </c>
      <c r="B9944">
        <v>-3.586336529</v>
      </c>
    </row>
    <row r="9945" spans="1:2">
      <c r="A9945" s="1">
        <v>2.9319716464000001</v>
      </c>
      <c r="B9945">
        <v>2.6182708931000001</v>
      </c>
    </row>
    <row r="9946" spans="1:2">
      <c r="A9946" s="1">
        <f>-11.2697738617</f>
        <v>-11.269773861699999</v>
      </c>
      <c r="B9946">
        <v>-4.7670818316999997</v>
      </c>
    </row>
    <row r="9947" spans="1:2">
      <c r="A9947" s="1">
        <f>-10.9919964911</f>
        <v>-10.9919964911</v>
      </c>
      <c r="B9947">
        <v>-3.8041139479999999</v>
      </c>
    </row>
    <row r="9948" spans="1:2">
      <c r="A9948" s="1">
        <f>-10.6246486057</f>
        <v>-10.624648605699999</v>
      </c>
      <c r="B9948">
        <v>-4.6974487323999998</v>
      </c>
    </row>
    <row r="9949" spans="1:2">
      <c r="A9949" s="1">
        <v>5.881401833</v>
      </c>
      <c r="B9949">
        <v>3.7496934505000001</v>
      </c>
    </row>
    <row r="9950" spans="1:2">
      <c r="A9950" s="1">
        <f>-11.6639982916</f>
        <v>-11.6639982916</v>
      </c>
      <c r="B9950">
        <v>-4.7991018092999997</v>
      </c>
    </row>
    <row r="9951" spans="1:2">
      <c r="A9951" s="1">
        <f>-9.5965183012</f>
        <v>-9.5965183011999997</v>
      </c>
      <c r="B9951">
        <v>-6.8128553879</v>
      </c>
    </row>
    <row r="9952" spans="1:2">
      <c r="A9952" s="1">
        <v>2.4291601250000001</v>
      </c>
      <c r="B9952">
        <v>-9.4268739759999995</v>
      </c>
    </row>
    <row r="9953" spans="1:2">
      <c r="A9953" s="1">
        <v>1.7248612981</v>
      </c>
      <c r="B9953">
        <v>0.29679999699999998</v>
      </c>
    </row>
    <row r="9954" spans="1:2">
      <c r="A9954" s="1">
        <v>2.7380304900999999</v>
      </c>
      <c r="B9954">
        <v>4.9235484393000002</v>
      </c>
    </row>
    <row r="9955" spans="1:2">
      <c r="A9955" s="1">
        <v>2.2502217511999998</v>
      </c>
      <c r="B9955">
        <v>-10.7680705405</v>
      </c>
    </row>
    <row r="9956" spans="1:2">
      <c r="A9956" s="1">
        <f>-11.3879500779</f>
        <v>-11.387950077899999</v>
      </c>
      <c r="B9956">
        <v>-6.0957018503000002</v>
      </c>
    </row>
    <row r="9957" spans="1:2">
      <c r="A9957" s="1">
        <v>4.8368263241999996</v>
      </c>
      <c r="B9957">
        <v>2.8079336965000001</v>
      </c>
    </row>
    <row r="9958" spans="1:2">
      <c r="A9958" s="1">
        <f>-9.1045563629</f>
        <v>-9.1045563629000004</v>
      </c>
      <c r="B9958">
        <v>-2.8744813656999999</v>
      </c>
    </row>
    <row r="9959" spans="1:2">
      <c r="A9959" s="1">
        <v>1.6374338214999999</v>
      </c>
      <c r="B9959">
        <v>-10.0229563158</v>
      </c>
    </row>
    <row r="9960" spans="1:2">
      <c r="A9960" s="1">
        <f>-10.5244383478</f>
        <v>-10.5244383478</v>
      </c>
      <c r="B9960">
        <v>-3.4290788691</v>
      </c>
    </row>
    <row r="9961" spans="1:2">
      <c r="A9961" s="1">
        <v>4.0363834069999998</v>
      </c>
      <c r="B9961">
        <v>-8.8087774038000006</v>
      </c>
    </row>
    <row r="9962" spans="1:2">
      <c r="A9962" s="1">
        <v>3.0656241759</v>
      </c>
      <c r="B9962">
        <v>4.7124524238000003</v>
      </c>
    </row>
    <row r="9963" spans="1:2">
      <c r="A9963" s="1">
        <f>-10.9525435036</f>
        <v>-10.952543503599999</v>
      </c>
      <c r="B9963">
        <v>-5.7562703459</v>
      </c>
    </row>
    <row r="9964" spans="1:2">
      <c r="A9964" s="1">
        <v>3.3490816927</v>
      </c>
      <c r="B9964">
        <v>0.84689876269999997</v>
      </c>
    </row>
    <row r="9965" spans="1:2">
      <c r="A9965" s="1">
        <v>2.2439588929999998</v>
      </c>
      <c r="B9965">
        <v>-9.4601252171999999</v>
      </c>
    </row>
    <row r="9966" spans="1:2">
      <c r="A9966" s="1">
        <f>-11.6098708333</f>
        <v>-11.6098708333</v>
      </c>
      <c r="B9966">
        <v>-4.9904733636999996</v>
      </c>
    </row>
    <row r="9967" spans="1:2">
      <c r="A9967" s="1">
        <v>4.2527278678</v>
      </c>
      <c r="B9967">
        <v>3.0347063812999999</v>
      </c>
    </row>
    <row r="9968" spans="1:2">
      <c r="A9968" s="1">
        <v>2.1000264621000002</v>
      </c>
      <c r="B9968">
        <v>-9.0773837897000007</v>
      </c>
    </row>
    <row r="9969" spans="1:2">
      <c r="A9969" s="1">
        <f>-9.7581921577</f>
        <v>-9.7581921576999999</v>
      </c>
      <c r="B9969">
        <v>-5.9726174175000004</v>
      </c>
    </row>
    <row r="9970" spans="1:2">
      <c r="A9970" s="1">
        <v>3.1399693931999999</v>
      </c>
      <c r="B9970">
        <v>3.5551206300999998</v>
      </c>
    </row>
    <row r="9971" spans="1:2">
      <c r="A9971" s="1">
        <v>1.5870965234000001</v>
      </c>
      <c r="B9971">
        <v>2.9880334277</v>
      </c>
    </row>
    <row r="9972" spans="1:2">
      <c r="A9972" s="1">
        <f>-10.91321526</f>
        <v>-10.913215259999999</v>
      </c>
      <c r="B9972">
        <v>-5.3288183394999997</v>
      </c>
    </row>
    <row r="9973" spans="1:2">
      <c r="A9973" s="1">
        <f>-11.1154085393</f>
        <v>-11.115408539300001</v>
      </c>
      <c r="B9973">
        <v>-5.1372877802000003</v>
      </c>
    </row>
    <row r="9974" spans="1:2">
      <c r="A9974" s="1">
        <v>1.791315005</v>
      </c>
      <c r="B9974">
        <v>1.8242306862</v>
      </c>
    </row>
    <row r="9975" spans="1:2">
      <c r="A9975" s="1">
        <v>3.5846059101000001</v>
      </c>
      <c r="B9975">
        <v>3.2834510223</v>
      </c>
    </row>
    <row r="9976" spans="1:2">
      <c r="A9976" s="1">
        <f>-13.2746103938</f>
        <v>-13.2746103938</v>
      </c>
      <c r="B9976">
        <v>-3.2867177524</v>
      </c>
    </row>
    <row r="9977" spans="1:2">
      <c r="A9977" s="1">
        <v>3.5599165932000001</v>
      </c>
      <c r="B9977">
        <v>1.9816096275999999</v>
      </c>
    </row>
    <row r="9978" spans="1:2">
      <c r="A9978" s="1">
        <f>-10.9729134201</f>
        <v>-10.972913420099999</v>
      </c>
      <c r="B9978">
        <v>-4.8960692933000001</v>
      </c>
    </row>
    <row r="9979" spans="1:2">
      <c r="A9979" s="1">
        <f>-10.1010386349</f>
        <v>-10.1010386349</v>
      </c>
      <c r="B9979">
        <v>-7.6625065043999996</v>
      </c>
    </row>
    <row r="9980" spans="1:2">
      <c r="A9980" s="1">
        <f>-9.8610305956</f>
        <v>-9.8610305956000008</v>
      </c>
      <c r="B9980">
        <v>-5.0487433611999997</v>
      </c>
    </row>
    <row r="9981" spans="1:2">
      <c r="A9981" s="1">
        <v>2.4438727305999999</v>
      </c>
      <c r="B9981">
        <v>-8.5320032063000006</v>
      </c>
    </row>
    <row r="9982" spans="1:2">
      <c r="A9982" s="1">
        <v>1.2274924929</v>
      </c>
      <c r="B9982">
        <v>-10.201955052500001</v>
      </c>
    </row>
    <row r="9983" spans="1:2">
      <c r="A9983" s="1">
        <v>2.1944680450999998</v>
      </c>
      <c r="B9983">
        <v>2.9617313065999999</v>
      </c>
    </row>
    <row r="9984" spans="1:2">
      <c r="A9984" s="1">
        <v>3.5519380495999999</v>
      </c>
      <c r="B9984">
        <v>-7.4347475560999996</v>
      </c>
    </row>
    <row r="9985" spans="1:2">
      <c r="A9985" s="1">
        <f>-9.7159773772</f>
        <v>-9.7159773771999998</v>
      </c>
      <c r="B9985">
        <v>-4.3983867314999996</v>
      </c>
    </row>
    <row r="9986" spans="1:2">
      <c r="A9986" s="1">
        <f>-10.0807572568</f>
        <v>-10.0807572568</v>
      </c>
      <c r="B9986">
        <v>-5.3296987892000001</v>
      </c>
    </row>
    <row r="9987" spans="1:2">
      <c r="A9987" s="1">
        <f>-9.7420346928</f>
        <v>-9.7420346928000008</v>
      </c>
      <c r="B9987">
        <v>-4.4028472965000001</v>
      </c>
    </row>
    <row r="9988" spans="1:2">
      <c r="A9988" s="1">
        <v>2.0139303086</v>
      </c>
      <c r="B9988">
        <v>-10.902146200400001</v>
      </c>
    </row>
    <row r="9989" spans="1:2">
      <c r="A9989" s="1">
        <v>1.9808817184</v>
      </c>
      <c r="B9989">
        <v>-9.9126419024000008</v>
      </c>
    </row>
    <row r="9990" spans="1:2">
      <c r="A9990" s="1">
        <v>0.95611949110000005</v>
      </c>
      <c r="B9990">
        <v>-8.7201232070000003</v>
      </c>
    </row>
    <row r="9991" spans="1:2">
      <c r="A9991" s="1">
        <f>-10.8831934618</f>
        <v>-10.883193461799999</v>
      </c>
      <c r="B9991">
        <v>-5.0774108413999999</v>
      </c>
    </row>
    <row r="9992" spans="1:2">
      <c r="A9992" s="1">
        <f>-10.5652123589</f>
        <v>-10.5652123589</v>
      </c>
      <c r="B9992">
        <v>-5.3225116410000002</v>
      </c>
    </row>
    <row r="9993" spans="1:2">
      <c r="A9993" s="1">
        <v>3.0580979487</v>
      </c>
      <c r="B9993">
        <v>4.0112441999000001</v>
      </c>
    </row>
    <row r="9994" spans="1:2">
      <c r="A9994" s="1">
        <f>-9.0072871581</f>
        <v>-9.0072871581000005</v>
      </c>
      <c r="B9994">
        <v>-5.3971313845999997</v>
      </c>
    </row>
    <row r="9995" spans="1:2">
      <c r="A9995" s="1">
        <f>-10.3165903248</f>
        <v>-10.3165903248</v>
      </c>
      <c r="B9995">
        <v>-6.9801470268000001</v>
      </c>
    </row>
    <row r="9996" spans="1:2">
      <c r="A9996" s="1">
        <v>3.0574123408</v>
      </c>
      <c r="B9996">
        <v>5.0074899494</v>
      </c>
    </row>
    <row r="9997" spans="1:2">
      <c r="A9997" s="1">
        <f>-9.2578307743</f>
        <v>-9.2578307743000003</v>
      </c>
      <c r="B9997">
        <v>-5.2275054209</v>
      </c>
    </row>
    <row r="9998" spans="1:2">
      <c r="A9998" s="1">
        <v>4.0884380395999997</v>
      </c>
      <c r="B9998">
        <v>3.3617354314000001</v>
      </c>
    </row>
    <row r="9999" spans="1:2">
      <c r="A9999" s="1">
        <f>-10.3336036275</f>
        <v>-10.3336036275</v>
      </c>
      <c r="B9999">
        <v>-4.8819143809999996</v>
      </c>
    </row>
    <row r="10000" spans="1:2">
      <c r="A10000" s="1">
        <v>3.9948094086000001</v>
      </c>
      <c r="B10000">
        <v>4.9346746607999998</v>
      </c>
    </row>
    <row r="10001" spans="1:2">
      <c r="A10001" s="1">
        <v>3.0867451061</v>
      </c>
      <c r="B10001">
        <v>-8.6522484931000001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2025-03-08T17:58:32Z</dcterms:created>
  <dcterms:modified xsi:type="dcterms:W3CDTF">2025-03-08T19:47:43Z</dcterms:modified>
</cp:coreProperties>
</file>