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\Box\NSF Micro &amp; Nanoplastics Project\Data Analysis\TWP\TWP-Mysid\Growth\"/>
    </mc:Choice>
  </mc:AlternateContent>
  <xr:revisionPtr revIDLastSave="0" documentId="8_{5E53C78D-4A8B-436B-904F-9B5E086B2426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Growth_Silverside_TWP_nano_micr" sheetId="1" r:id="rId1"/>
    <sheet name="Growth_Silverside_TWP_nano_ (2)" sheetId="2" r:id="rId2"/>
    <sheet name="Growth_Silverside_TWP_nano_ (3)" sheetId="3" r:id="rId3"/>
  </sheets>
  <definedNames>
    <definedName name="_xlnm._FilterDatabase" localSheetId="1" hidden="1">'Growth_Silverside_TWP_nano_ (2)'!$A$1:$J$59</definedName>
    <definedName name="_xlnm._FilterDatabase" localSheetId="2" hidden="1">'Growth_Silverside_TWP_nano_ (3)'!$A$1:$J$52</definedName>
    <definedName name="_xlnm._FilterDatabase" localSheetId="0" hidden="1">Growth_Silverside_TWP_nano_micr!$A$1:$J$86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2" i="1"/>
  <c r="H52" i="3" l="1"/>
  <c r="H51" i="3"/>
  <c r="H50" i="3"/>
  <c r="H49" i="3"/>
  <c r="J49" i="3"/>
  <c r="H48" i="3"/>
  <c r="H47" i="3"/>
  <c r="H46" i="3"/>
  <c r="H45" i="3"/>
  <c r="H44" i="3"/>
  <c r="H43" i="3"/>
  <c r="H42" i="3"/>
  <c r="H41" i="3"/>
  <c r="K43" i="3"/>
  <c r="L43" i="3" s="1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1" i="2"/>
  <c r="H12" i="2"/>
  <c r="H13" i="2"/>
  <c r="H14" i="2"/>
  <c r="H15" i="2"/>
  <c r="H16" i="2"/>
  <c r="H17" i="2"/>
  <c r="H18" i="2"/>
  <c r="H19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0" i="2"/>
  <c r="H9" i="2"/>
  <c r="H8" i="2"/>
  <c r="H7" i="2"/>
  <c r="H6" i="2"/>
  <c r="H5" i="2"/>
  <c r="H4" i="2"/>
  <c r="H3" i="2"/>
  <c r="H2" i="2"/>
  <c r="K31" i="3" l="1"/>
  <c r="L31" i="3" s="1"/>
  <c r="K49" i="3"/>
  <c r="L49" i="3" s="1"/>
  <c r="J52" i="3"/>
  <c r="K34" i="3"/>
  <c r="L34" i="3" s="1"/>
  <c r="J43" i="3"/>
  <c r="K10" i="3"/>
  <c r="L10" i="3" s="1"/>
  <c r="J19" i="3"/>
  <c r="J37" i="3"/>
  <c r="J28" i="3"/>
  <c r="K13" i="3"/>
  <c r="L13" i="3" s="1"/>
  <c r="J34" i="3"/>
  <c r="K46" i="3"/>
  <c r="L46" i="3" s="1"/>
  <c r="K16" i="3"/>
  <c r="L16" i="3" s="1"/>
  <c r="J31" i="3"/>
  <c r="K28" i="3"/>
  <c r="L28" i="3" s="1"/>
  <c r="K52" i="3"/>
  <c r="L52" i="3" s="1"/>
  <c r="K37" i="3"/>
  <c r="L37" i="3" s="1"/>
  <c r="J16" i="3"/>
  <c r="J46" i="3"/>
  <c r="J13" i="3"/>
  <c r="K19" i="3"/>
  <c r="L19" i="3" s="1"/>
  <c r="J10" i="3"/>
  <c r="J13" i="2"/>
  <c r="K16" i="2"/>
  <c r="L16" i="2" s="1"/>
  <c r="J19" i="2"/>
  <c r="J47" i="2"/>
  <c r="K13" i="2"/>
  <c r="L13" i="2" s="1"/>
  <c r="K47" i="2"/>
  <c r="L47" i="2" s="1"/>
  <c r="J16" i="2"/>
  <c r="J50" i="2"/>
  <c r="K19" i="2"/>
  <c r="L19" i="2" s="1"/>
  <c r="J31" i="2"/>
  <c r="K45" i="2"/>
  <c r="L45" i="2" s="1"/>
  <c r="J10" i="2"/>
  <c r="K36" i="2"/>
  <c r="L36" i="2" s="1"/>
  <c r="J45" i="2"/>
  <c r="K42" i="2"/>
  <c r="L42" i="2" s="1"/>
  <c r="K34" i="2"/>
  <c r="L34" i="2" s="1"/>
  <c r="J28" i="2"/>
  <c r="K31" i="2"/>
  <c r="L31" i="2" s="1"/>
  <c r="K50" i="2"/>
  <c r="L50" i="2" s="1"/>
  <c r="K28" i="2"/>
  <c r="L28" i="2" s="1"/>
  <c r="K10" i="2"/>
  <c r="L10" i="2" s="1"/>
  <c r="J36" i="2"/>
  <c r="J34" i="2"/>
  <c r="J42" i="2"/>
  <c r="J31" i="1"/>
  <c r="Q23" i="1" s="1"/>
  <c r="Q30" i="1"/>
  <c r="O30" i="1"/>
  <c r="N30" i="1"/>
  <c r="Q29" i="1"/>
  <c r="P29" i="1"/>
  <c r="O29" i="1"/>
  <c r="N29" i="1"/>
  <c r="Q28" i="1"/>
  <c r="K16" i="1" l="1"/>
  <c r="L16" i="1" s="1"/>
  <c r="O16" i="1" s="1"/>
  <c r="J19" i="1"/>
  <c r="K25" i="1"/>
  <c r="L25" i="1" s="1"/>
  <c r="K28" i="1"/>
  <c r="L28" i="1" s="1"/>
  <c r="O28" i="1" s="1"/>
  <c r="K40" i="1"/>
  <c r="L40" i="1" s="1"/>
  <c r="N17" i="1" s="1"/>
  <c r="K43" i="1"/>
  <c r="L43" i="1" s="1"/>
  <c r="J46" i="1"/>
  <c r="O12" i="1" s="1"/>
  <c r="K49" i="1"/>
  <c r="L49" i="1" s="1"/>
  <c r="P17" i="1" s="1"/>
  <c r="J51" i="1"/>
  <c r="K57" i="1"/>
  <c r="L57" i="1" s="1"/>
  <c r="J60" i="1"/>
  <c r="J74" i="1"/>
  <c r="J77" i="1"/>
  <c r="J83" i="1"/>
  <c r="P25" i="1" s="1"/>
  <c r="K10" i="1"/>
  <c r="L10" i="1" s="1"/>
  <c r="N16" i="1" s="1"/>
  <c r="J86" i="1"/>
  <c r="Q25" i="1" s="1"/>
  <c r="K46" i="1"/>
  <c r="L46" i="1" s="1"/>
  <c r="O17" i="1" s="1"/>
  <c r="K54" i="1"/>
  <c r="L54" i="1" s="1"/>
  <c r="K22" i="1"/>
  <c r="L22" i="1" s="1"/>
  <c r="K77" i="1"/>
  <c r="L77" i="1" s="1"/>
  <c r="Q18" i="1" s="1"/>
  <c r="K86" i="1"/>
  <c r="L86" i="1" s="1"/>
  <c r="P30" i="1" s="1"/>
  <c r="K13" i="1"/>
  <c r="L13" i="1" s="1"/>
  <c r="J13" i="1"/>
  <c r="R11" i="1" s="1"/>
  <c r="K69" i="1"/>
  <c r="L69" i="1" s="1"/>
  <c r="J69" i="1"/>
  <c r="H3" i="1"/>
  <c r="H4" i="1"/>
  <c r="H32" i="1"/>
  <c r="H33" i="1"/>
  <c r="H34" i="1"/>
  <c r="H61" i="1"/>
  <c r="H62" i="1"/>
  <c r="H63" i="1"/>
  <c r="H5" i="1"/>
  <c r="H6" i="1"/>
  <c r="H7" i="1"/>
  <c r="H35" i="1"/>
  <c r="H36" i="1"/>
  <c r="H37" i="1"/>
  <c r="H64" i="1"/>
  <c r="H65" i="1"/>
  <c r="H14" i="1"/>
  <c r="H15" i="1"/>
  <c r="H16" i="1"/>
  <c r="H44" i="1"/>
  <c r="H45" i="1"/>
  <c r="H46" i="1"/>
  <c r="H70" i="1"/>
  <c r="H71" i="1"/>
  <c r="H72" i="1"/>
  <c r="H23" i="1"/>
  <c r="H24" i="1"/>
  <c r="H25" i="1"/>
  <c r="H52" i="1"/>
  <c r="H53" i="1"/>
  <c r="H54" i="1"/>
  <c r="H78" i="1"/>
  <c r="H79" i="1"/>
  <c r="H80" i="1"/>
  <c r="H17" i="1"/>
  <c r="H18" i="1"/>
  <c r="H19" i="1"/>
  <c r="H47" i="1"/>
  <c r="H48" i="1"/>
  <c r="H49" i="1"/>
  <c r="H73" i="1"/>
  <c r="H74" i="1"/>
  <c r="H26" i="1"/>
  <c r="H27" i="1"/>
  <c r="H28" i="1"/>
  <c r="H55" i="1"/>
  <c r="H56" i="1"/>
  <c r="H57" i="1"/>
  <c r="H81" i="1"/>
  <c r="H82" i="1"/>
  <c r="H83" i="1"/>
  <c r="H20" i="1"/>
  <c r="H21" i="1"/>
  <c r="H22" i="1"/>
  <c r="H50" i="1"/>
  <c r="H51" i="1"/>
  <c r="H75" i="1"/>
  <c r="H76" i="1"/>
  <c r="H77" i="1"/>
  <c r="H29" i="1"/>
  <c r="H30" i="1"/>
  <c r="H31" i="1"/>
  <c r="H58" i="1"/>
  <c r="H59" i="1"/>
  <c r="H60" i="1"/>
  <c r="H84" i="1"/>
  <c r="H85" i="1"/>
  <c r="H86" i="1"/>
  <c r="H8" i="1"/>
  <c r="H9" i="1"/>
  <c r="H10" i="1"/>
  <c r="H38" i="1"/>
  <c r="H39" i="1"/>
  <c r="H40" i="1"/>
  <c r="H66" i="1"/>
  <c r="H11" i="1"/>
  <c r="H12" i="1"/>
  <c r="H13" i="1"/>
  <c r="H41" i="1"/>
  <c r="H42" i="1"/>
  <c r="H43" i="1"/>
  <c r="H67" i="1"/>
  <c r="H68" i="1"/>
  <c r="H69" i="1"/>
  <c r="H2" i="1"/>
  <c r="Q16" i="1" l="1"/>
  <c r="N28" i="1"/>
  <c r="Q12" i="1"/>
  <c r="Q24" i="1"/>
  <c r="P11" i="1"/>
  <c r="O11" i="1"/>
  <c r="K51" i="1"/>
  <c r="L51" i="1" s="1"/>
  <c r="Q17" i="1" s="1"/>
  <c r="K83" i="1"/>
  <c r="L83" i="1" s="1"/>
  <c r="K80" i="1"/>
  <c r="L80" i="1" s="1"/>
  <c r="K66" i="1"/>
  <c r="L66" i="1" s="1"/>
  <c r="N18" i="1" s="1"/>
  <c r="K72" i="1"/>
  <c r="L72" i="1" s="1"/>
  <c r="O18" i="1" s="1"/>
  <c r="J80" i="1"/>
  <c r="O25" i="1" s="1"/>
  <c r="J66" i="1"/>
  <c r="N13" i="1" s="1"/>
  <c r="N25" i="1" s="1"/>
  <c r="J28" i="1"/>
  <c r="P23" i="1" s="1"/>
  <c r="K60" i="1"/>
  <c r="L60" i="1" s="1"/>
  <c r="J72" i="1"/>
  <c r="O13" i="1" s="1"/>
  <c r="K74" i="1"/>
  <c r="L74" i="1" s="1"/>
  <c r="P18" i="1" s="1"/>
  <c r="P13" i="1"/>
  <c r="Q13" i="1"/>
  <c r="K19" i="1"/>
  <c r="L19" i="1" s="1"/>
  <c r="P16" i="1" s="1"/>
  <c r="K31" i="1"/>
  <c r="L31" i="1" s="1"/>
  <c r="P28" i="1" s="1"/>
  <c r="J22" i="1"/>
  <c r="Q11" i="1" s="1"/>
  <c r="J40" i="1"/>
  <c r="N12" i="1" s="1"/>
  <c r="N24" i="1" s="1"/>
  <c r="J49" i="1"/>
  <c r="P12" i="1" s="1"/>
  <c r="J54" i="1"/>
  <c r="O24" i="1" s="1"/>
  <c r="J10" i="1"/>
  <c r="N11" i="1" s="1"/>
  <c r="N23" i="1" s="1"/>
  <c r="J25" i="1"/>
  <c r="O23" i="1" s="1"/>
  <c r="J43" i="1"/>
  <c r="R13" i="1" s="1"/>
  <c r="J57" i="1"/>
  <c r="P24" i="1" s="1"/>
  <c r="J16" i="1"/>
  <c r="R12" i="1" l="1"/>
</calcChain>
</file>

<file path=xl/sharedStrings.xml><?xml version="1.0" encoding="utf-8"?>
<sst xmlns="http://schemas.openxmlformats.org/spreadsheetml/2006/main" count="617" uniqueCount="115">
  <si>
    <t>rep</t>
  </si>
  <si>
    <t>Salinity</t>
  </si>
  <si>
    <t>Concentration</t>
  </si>
  <si>
    <t>Size</t>
  </si>
  <si>
    <t>ID</t>
  </si>
  <si>
    <t>average.length.mm</t>
  </si>
  <si>
    <t>average.width.mm</t>
  </si>
  <si>
    <t>R1A</t>
  </si>
  <si>
    <t>Control</t>
  </si>
  <si>
    <t>C_5</t>
  </si>
  <si>
    <t>R1B</t>
  </si>
  <si>
    <t>R1C</t>
  </si>
  <si>
    <t>C_15</t>
  </si>
  <si>
    <t>C_25</t>
  </si>
  <si>
    <t>C1_L5ppt_1</t>
  </si>
  <si>
    <t>Micro</t>
  </si>
  <si>
    <t>M_C1_5</t>
  </si>
  <si>
    <t>C1_L5ppt_2</t>
  </si>
  <si>
    <t>C1_L5ppt_3</t>
  </si>
  <si>
    <t>C1_L15ppt_1</t>
  </si>
  <si>
    <t>C1_L15ppt_2</t>
  </si>
  <si>
    <t>M_C1_15</t>
  </si>
  <si>
    <t>C1_L15ppt_3</t>
  </si>
  <si>
    <t>C1_L25ppt_1</t>
  </si>
  <si>
    <t>M_C1_25</t>
  </si>
  <si>
    <t>C1_L25ppt_2</t>
  </si>
  <si>
    <t>C1_L25ppt_3</t>
  </si>
  <si>
    <t>C1_S5ppt_1</t>
  </si>
  <si>
    <t>Nano</t>
  </si>
  <si>
    <t>N_C1_5</t>
  </si>
  <si>
    <t>C1_S5ppt_2</t>
  </si>
  <si>
    <t>C1_S5ppt_3</t>
  </si>
  <si>
    <t>C1_S15ppt_1</t>
  </si>
  <si>
    <t>N_C1_15</t>
  </si>
  <si>
    <t>C1_S15ppt_2</t>
  </si>
  <si>
    <t>C1_S15ppt_3</t>
  </si>
  <si>
    <t>C1_S25ppt_1</t>
  </si>
  <si>
    <t>N_C1_25</t>
  </si>
  <si>
    <t>C1_S25ppt_2</t>
  </si>
  <si>
    <t>C1_S25ppt_3</t>
  </si>
  <si>
    <t>C2_L5ppt_1</t>
  </si>
  <si>
    <t>M_C2_5</t>
  </si>
  <si>
    <t>C2_L5ppt_2</t>
  </si>
  <si>
    <t>C2_L5ppt_3</t>
  </si>
  <si>
    <t>C2_L15ppt_1</t>
  </si>
  <si>
    <t>M_C2_15</t>
  </si>
  <si>
    <t>C2_L15ppt_2</t>
  </si>
  <si>
    <t>C2_L15ppt_3</t>
  </si>
  <si>
    <t>C2_L25ppt_1</t>
  </si>
  <si>
    <t>M_C2_25</t>
  </si>
  <si>
    <t>C2_L25ppt_2</t>
  </si>
  <si>
    <t>C2_S5ppt_1</t>
  </si>
  <si>
    <t>N_C2_5</t>
  </si>
  <si>
    <t>C2_S5ppt_2</t>
  </si>
  <si>
    <t>C2_S5ppt_3</t>
  </si>
  <si>
    <t>C2_S15ppt_1</t>
  </si>
  <si>
    <t>N_C2_15</t>
  </si>
  <si>
    <t>C2_S15ppt_2</t>
  </si>
  <si>
    <t>C2_S15ppt_3</t>
  </si>
  <si>
    <t>C2_S25ppt_1</t>
  </si>
  <si>
    <t>N_C2_25</t>
  </si>
  <si>
    <t>C2_S25ppt_2</t>
  </si>
  <si>
    <t>C2_S25ppt_3</t>
  </si>
  <si>
    <t>C3_L5ppt_1</t>
  </si>
  <si>
    <t>M_C3_5</t>
  </si>
  <si>
    <t>C3_L5ppt_2</t>
  </si>
  <si>
    <t>C3_L5ppt_3</t>
  </si>
  <si>
    <t>C3_L15ppt_1</t>
  </si>
  <si>
    <t>M_C3_15</t>
  </si>
  <si>
    <t>C3_L15ppt_2</t>
  </si>
  <si>
    <t>C3_L25ppt_1</t>
  </si>
  <si>
    <t>M_C3_25</t>
  </si>
  <si>
    <t>C3_L25ppt_2</t>
  </si>
  <si>
    <t>C3_L25ppt_3</t>
  </si>
  <si>
    <t>C3_S5ppt_1</t>
  </si>
  <si>
    <t>N_C3_5</t>
  </si>
  <si>
    <t>C3_S5ppt_2</t>
  </si>
  <si>
    <t>C3_S5ppt_3</t>
  </si>
  <si>
    <t>C3_S15ppt_1</t>
  </si>
  <si>
    <t>N_C3_15</t>
  </si>
  <si>
    <t>C3_S15ppt_2</t>
  </si>
  <si>
    <t>C3_S15ppt_3</t>
  </si>
  <si>
    <t>C3_S25ppt_1</t>
  </si>
  <si>
    <t>N_C3_25</t>
  </si>
  <si>
    <t>C3_S25ppt_2</t>
  </si>
  <si>
    <t>C3_S25ppt_3</t>
  </si>
  <si>
    <t>Control_5ppt_1</t>
  </si>
  <si>
    <t>Control_5ppt_2</t>
  </si>
  <si>
    <t>Control_5ppt_3</t>
  </si>
  <si>
    <t>Control_15ppt_1</t>
  </si>
  <si>
    <t>Control_15ppt_2</t>
  </si>
  <si>
    <t>Control_15ppt_3</t>
  </si>
  <si>
    <t>Control_25ppt_1</t>
  </si>
  <si>
    <t>Leachate</t>
  </si>
  <si>
    <t>LT_5</t>
  </si>
  <si>
    <t>LT_15</t>
  </si>
  <si>
    <t>LT_25</t>
  </si>
  <si>
    <t>LXW</t>
  </si>
  <si>
    <t>M_C1</t>
  </si>
  <si>
    <t>M_C2</t>
  </si>
  <si>
    <t>M_C3</t>
  </si>
  <si>
    <t>W/L</t>
  </si>
  <si>
    <t>SD</t>
  </si>
  <si>
    <t>LT</t>
  </si>
  <si>
    <t>Average W/L</t>
  </si>
  <si>
    <t>SE</t>
  </si>
  <si>
    <t>N_C1</t>
  </si>
  <si>
    <t>N_C2</t>
  </si>
  <si>
    <t>N_C3</t>
  </si>
  <si>
    <t>15 ppt</t>
  </si>
  <si>
    <t>5 ppt</t>
  </si>
  <si>
    <t>25 ppt</t>
  </si>
  <si>
    <t>Samreen - you should be plotting these by concentration, not from 1-20</t>
  </si>
  <si>
    <t>LWindex</t>
  </si>
  <si>
    <t>That is why the graphs don't look the same here as they do in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</si>
</sst>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16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Growth_Silverside_TWP_nano_micr!$M$11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Growth_Silverside_TWP_nano_micr!$N$16:$R$16</c:f>
                <c:numCache>
                  <c:formatCode>General</c:formatCode>
                  <c:ptCount val="5"/>
                  <c:pt idx="0">
                    <c:v>1.2732865247684673E-2</c:v>
                  </c:pt>
                  <c:pt idx="1">
                    <c:v>3.0207811396385904E-2</c:v>
                  </c:pt>
                  <c:pt idx="2">
                    <c:v>3.6132890140150038E-2</c:v>
                  </c:pt>
                  <c:pt idx="3">
                    <c:v>3.0562097712835395E-2</c:v>
                  </c:pt>
                </c:numCache>
              </c:numRef>
            </c:plus>
            <c:minus>
              <c:numRef>
                <c:f>Growth_Silverside_TWP_nano_micr!$N$16:$R$16</c:f>
                <c:numCache>
                  <c:formatCode>General</c:formatCode>
                  <c:ptCount val="5"/>
                  <c:pt idx="0">
                    <c:v>1.2732865247684673E-2</c:v>
                  </c:pt>
                  <c:pt idx="1">
                    <c:v>3.0207811396385904E-2</c:v>
                  </c:pt>
                  <c:pt idx="2">
                    <c:v>3.6132890140150038E-2</c:v>
                  </c:pt>
                  <c:pt idx="3">
                    <c:v>3.0562097712835395E-2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Growth_Silverside_TWP_nano_micr!$N$10:$R$10</c:f>
              <c:strCache>
                <c:ptCount val="5"/>
                <c:pt idx="0">
                  <c:v>Control</c:v>
                </c:pt>
                <c:pt idx="1">
                  <c:v>M_C1</c:v>
                </c:pt>
                <c:pt idx="2">
                  <c:v>M_C2</c:v>
                </c:pt>
                <c:pt idx="3">
                  <c:v>M_C3</c:v>
                </c:pt>
                <c:pt idx="4">
                  <c:v>LT</c:v>
                </c:pt>
              </c:strCache>
            </c:strRef>
          </c:cat>
          <c:val>
            <c:numRef>
              <c:f>Growth_Silverside_TWP_nano_micr!$N$11:$R$11</c:f>
              <c:numCache>
                <c:formatCode>General</c:formatCode>
                <c:ptCount val="5"/>
                <c:pt idx="0">
                  <c:v>0.43949086397875931</c:v>
                </c:pt>
                <c:pt idx="1">
                  <c:v>0.39346865559971267</c:v>
                </c:pt>
                <c:pt idx="2">
                  <c:v>0.39346865559971267</c:v>
                </c:pt>
                <c:pt idx="3">
                  <c:v>0.30069341270784083</c:v>
                </c:pt>
                <c:pt idx="4">
                  <c:v>0.41640586579011069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9-48EB-AB9F-F05F0575F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49264"/>
        <c:axId val="458245656"/>
      </c:barChart>
      <c:catAx>
        <c:axId val="4582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5656"/>
        <c:crosses val="autoZero"/>
        <c:auto val="1"/>
        <c:lblAlgn val="ctr"/>
        <c:lblOffset val="100"/>
        <c:noMultiLvlLbl val="0"/>
      </c:catAx>
      <c:valAx>
        <c:axId val="458245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Nano</a:t>
            </a:r>
            <a:r>
              <a:rPr lang="en-US" baseline="0"/>
              <a:t>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'Growth_Silverside_TWP_nano_ (3)'!$I$38:$I$55</c:f>
              <c:numCache>
                <c:formatCode>General</c:formatCode>
                <c:ptCount val="18"/>
                <c:pt idx="0">
                  <c:v>0.46715328467153278</c:v>
                </c:pt>
                <c:pt idx="1">
                  <c:v>0.46009389671361506</c:v>
                </c:pt>
                <c:pt idx="2">
                  <c:v>0.54320987654320996</c:v>
                </c:pt>
                <c:pt idx="3">
                  <c:v>0.48093841642228735</c:v>
                </c:pt>
                <c:pt idx="4">
                  <c:v>0.50370370370370376</c:v>
                </c:pt>
                <c:pt idx="5">
                  <c:v>0.42892768079800503</c:v>
                </c:pt>
                <c:pt idx="6">
                  <c:v>0.43890274314214467</c:v>
                </c:pt>
                <c:pt idx="7">
                  <c:v>0.29951690821256038</c:v>
                </c:pt>
                <c:pt idx="8">
                  <c:v>0.4611764705882353</c:v>
                </c:pt>
                <c:pt idx="9">
                  <c:v>0.21800947867298581</c:v>
                </c:pt>
                <c:pt idx="10">
                  <c:v>0.33560090702947842</c:v>
                </c:pt>
                <c:pt idx="11">
                  <c:v>0.36363636363636359</c:v>
                </c:pt>
                <c:pt idx="12">
                  <c:v>0.34877384196185285</c:v>
                </c:pt>
                <c:pt idx="13">
                  <c:v>0.31884057971014496</c:v>
                </c:pt>
                <c:pt idx="14">
                  <c:v>0.3510392609699769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3-4135-B804-57411D71C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1880"/>
        <c:axId val="540119256"/>
      </c:scatterChart>
      <c:valAx>
        <c:axId val="540121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9256"/>
        <c:crosses val="autoZero"/>
        <c:crossBetween val="midCat"/>
      </c:valAx>
      <c:valAx>
        <c:axId val="540119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Growth_Silverside_TWP_nano_micr!$M$12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Growth_Silverside_TWP_nano_micr!$N$17:$R$17</c:f>
                <c:numCache>
                  <c:formatCode>General</c:formatCode>
                  <c:ptCount val="5"/>
                  <c:pt idx="0">
                    <c:v>1.4583799554512181E-2</c:v>
                  </c:pt>
                  <c:pt idx="1">
                    <c:v>4.8187325151816646E-2</c:v>
                  </c:pt>
                  <c:pt idx="2">
                    <c:v>2.5815818059766054E-2</c:v>
                  </c:pt>
                  <c:pt idx="3">
                    <c:v>2.1829494694655505E-2</c:v>
                  </c:pt>
                </c:numCache>
              </c:numRef>
            </c:plus>
            <c:minus>
              <c:numRef>
                <c:f>Growth_Silverside_TWP_nano_micr!$N$17:$R$17</c:f>
                <c:numCache>
                  <c:formatCode>General</c:formatCode>
                  <c:ptCount val="5"/>
                  <c:pt idx="0">
                    <c:v>1.4583799554512181E-2</c:v>
                  </c:pt>
                  <c:pt idx="1">
                    <c:v>4.8187325151816646E-2</c:v>
                  </c:pt>
                  <c:pt idx="2">
                    <c:v>2.5815818059766054E-2</c:v>
                  </c:pt>
                  <c:pt idx="3">
                    <c:v>2.1829494694655505E-2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Growth_Silverside_TWP_nano_micr!$N$10:$R$10</c:f>
              <c:strCache>
                <c:ptCount val="5"/>
                <c:pt idx="0">
                  <c:v>Control</c:v>
                </c:pt>
                <c:pt idx="1">
                  <c:v>M_C1</c:v>
                </c:pt>
                <c:pt idx="2">
                  <c:v>M_C2</c:v>
                </c:pt>
                <c:pt idx="3">
                  <c:v>M_C3</c:v>
                </c:pt>
                <c:pt idx="4">
                  <c:v>LT</c:v>
                </c:pt>
              </c:strCache>
            </c:strRef>
          </c:cat>
          <c:val>
            <c:numRef>
              <c:f>Growth_Silverside_TWP_nano_micr!$N$12:$R$12</c:f>
              <c:numCache>
                <c:formatCode>General</c:formatCode>
                <c:ptCount val="5"/>
                <c:pt idx="0">
                  <c:v>0.46295155698919882</c:v>
                </c:pt>
                <c:pt idx="1">
                  <c:v>0.41215011803247092</c:v>
                </c:pt>
                <c:pt idx="2">
                  <c:v>0.38676267568838901</c:v>
                </c:pt>
                <c:pt idx="3">
                  <c:v>0.40263627495465942</c:v>
                </c:pt>
                <c:pt idx="4">
                  <c:v>0.48479809675664048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8-4914-9A0D-E9D25B22B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49264"/>
        <c:axId val="458245656"/>
      </c:barChart>
      <c:catAx>
        <c:axId val="4582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5656"/>
        <c:crosses val="autoZero"/>
        <c:auto val="1"/>
        <c:lblAlgn val="ctr"/>
        <c:lblOffset val="100"/>
        <c:noMultiLvlLbl val="0"/>
      </c:catAx>
      <c:valAx>
        <c:axId val="458245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Growth_Silverside_TWP_nano_micr!$M$13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Growth_Silverside_TWP_nano_micr!$N$18:$R$18</c:f>
                <c:numCache>
                  <c:formatCode>General</c:formatCode>
                  <c:ptCount val="5"/>
                  <c:pt idx="0">
                    <c:v>1.4648857482950875E-2</c:v>
                  </c:pt>
                  <c:pt idx="1">
                    <c:v>2.3271108028127114E-2</c:v>
                  </c:pt>
                  <c:pt idx="2">
                    <c:v>2.5660923306953864E-2</c:v>
                  </c:pt>
                  <c:pt idx="3">
                    <c:v>3.4250910979682699E-2</c:v>
                  </c:pt>
                </c:numCache>
              </c:numRef>
            </c:plus>
            <c:minus>
              <c:numRef>
                <c:f>Growth_Silverside_TWP_nano_micr!$N$18:$R$18</c:f>
                <c:numCache>
                  <c:formatCode>General</c:formatCode>
                  <c:ptCount val="5"/>
                  <c:pt idx="0">
                    <c:v>1.4648857482950875E-2</c:v>
                  </c:pt>
                  <c:pt idx="1">
                    <c:v>2.3271108028127114E-2</c:v>
                  </c:pt>
                  <c:pt idx="2">
                    <c:v>2.5660923306953864E-2</c:v>
                  </c:pt>
                  <c:pt idx="3">
                    <c:v>3.4250910979682699E-2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Growth_Silverside_TWP_nano_micr!$N$10:$R$10</c:f>
              <c:strCache>
                <c:ptCount val="5"/>
                <c:pt idx="0">
                  <c:v>Control</c:v>
                </c:pt>
                <c:pt idx="1">
                  <c:v>M_C1</c:v>
                </c:pt>
                <c:pt idx="2">
                  <c:v>M_C2</c:v>
                </c:pt>
                <c:pt idx="3">
                  <c:v>M_C3</c:v>
                </c:pt>
                <c:pt idx="4">
                  <c:v>LT</c:v>
                </c:pt>
              </c:strCache>
            </c:strRef>
          </c:cat>
          <c:val>
            <c:numRef>
              <c:f>Growth_Silverside_TWP_nano_micr!$N$13:$R$13</c:f>
              <c:numCache>
                <c:formatCode>General</c:formatCode>
                <c:ptCount val="5"/>
                <c:pt idx="0">
                  <c:v>0.48067114314205894</c:v>
                </c:pt>
                <c:pt idx="1">
                  <c:v>0.41788279635747133</c:v>
                </c:pt>
                <c:pt idx="2">
                  <c:v>0.35560492139439509</c:v>
                </c:pt>
                <c:pt idx="3">
                  <c:v>0.35560492139439509</c:v>
                </c:pt>
                <c:pt idx="4">
                  <c:v>0.48479809675664048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9-4E36-9F1F-5B47137A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49264"/>
        <c:axId val="458245656"/>
      </c:barChart>
      <c:catAx>
        <c:axId val="4582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5656"/>
        <c:crosses val="autoZero"/>
        <c:auto val="1"/>
        <c:lblAlgn val="ctr"/>
        <c:lblOffset val="100"/>
        <c:noMultiLvlLbl val="0"/>
      </c:catAx>
      <c:valAx>
        <c:axId val="458245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Nano-TWP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Growth_Silverside_TWP_nano_micr!$M$23</c:f>
              <c:strCache>
                <c:ptCount val="1"/>
                <c:pt idx="0">
                  <c:v>5 ppt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Growth_Silverside_TWP_nano_micr!$N$22:$Q$22</c:f>
              <c:strCache>
                <c:ptCount val="4"/>
                <c:pt idx="0">
                  <c:v>Control</c:v>
                </c:pt>
                <c:pt idx="1">
                  <c:v>N_C1</c:v>
                </c:pt>
                <c:pt idx="2">
                  <c:v>N_C2</c:v>
                </c:pt>
                <c:pt idx="3">
                  <c:v>N_C3</c:v>
                </c:pt>
              </c:strCache>
            </c:strRef>
          </c:xVal>
          <c:yVal>
            <c:numRef>
              <c:f>Growth_Silverside_TWP_nano_micr!$N$23:$Q$23</c:f>
              <c:numCache>
                <c:formatCode>General</c:formatCode>
                <c:ptCount val="4"/>
                <c:pt idx="0">
                  <c:v>0.43949086397875931</c:v>
                </c:pt>
                <c:pt idx="1">
                  <c:v>0.37249449219365921</c:v>
                </c:pt>
                <c:pt idx="2">
                  <c:v>0.39290285172762074</c:v>
                </c:pt>
                <c:pt idx="3">
                  <c:v>0.42705674952590106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4-41DC-BB55-5F50FAC81917}"/>
            </c:ext>
          </c:extLst>
        </c:ser>
        <c:ser>
          <c:idx val="1"/>
          <c:order val="1"/>
          <c:tx>
            <c:strRef>
              <c:f>Growth_Silverside_TWP_nano_micr!$M$24</c:f>
              <c:strCache>
                <c:ptCount val="1"/>
                <c:pt idx="0">
                  <c:v>15 ppt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Growth_Silverside_TWP_nano_micr!$N$22:$Q$22</c:f>
              <c:strCache>
                <c:ptCount val="4"/>
                <c:pt idx="0">
                  <c:v>Control</c:v>
                </c:pt>
                <c:pt idx="1">
                  <c:v>N_C1</c:v>
                </c:pt>
                <c:pt idx="2">
                  <c:v>N_C2</c:v>
                </c:pt>
                <c:pt idx="3">
                  <c:v>N_C3</c:v>
                </c:pt>
              </c:strCache>
            </c:strRef>
          </c:xVal>
          <c:yVal>
            <c:numRef>
              <c:f>Growth_Silverside_TWP_nano_micr!$N$24:$Q$24</c:f>
              <c:numCache>
                <c:formatCode>General</c:formatCode>
                <c:ptCount val="4"/>
                <c:pt idx="0">
                  <c:v>0.46295155698919882</c:v>
                </c:pt>
                <c:pt idx="1">
                  <c:v>0.42147088935425486</c:v>
                </c:pt>
                <c:pt idx="2">
                  <c:v>0.41993915845908258</c:v>
                </c:pt>
                <c:pt idx="3">
                  <c:v>0.40263627495465942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4-41DC-BB55-5F50FAC81917}"/>
            </c:ext>
          </c:extLst>
        </c:ser>
        <c:ser>
          <c:idx val="2"/>
          <c:order val="2"/>
          <c:tx>
            <c:strRef>
              <c:f>Growth_Silverside_TWP_nano_micr!$M$25</c:f>
              <c:strCache>
                <c:ptCount val="1"/>
                <c:pt idx="0">
                  <c:v>25 ppt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Growth_Silverside_TWP_nano_micr!$N$22:$Q$22</c:f>
              <c:strCache>
                <c:ptCount val="4"/>
                <c:pt idx="0">
                  <c:v>Control</c:v>
                </c:pt>
                <c:pt idx="1">
                  <c:v>N_C1</c:v>
                </c:pt>
                <c:pt idx="2">
                  <c:v>N_C2</c:v>
                </c:pt>
                <c:pt idx="3">
                  <c:v>N_C3</c:v>
                </c:pt>
              </c:strCache>
            </c:strRef>
          </c:xVal>
          <c:yVal>
            <c:numRef>
              <c:f>Growth_Silverside_TWP_nano_micr!$N$25:$Q$25</c:f>
              <c:numCache>
                <c:formatCode>General</c:formatCode>
                <c:ptCount val="4"/>
                <c:pt idx="0">
                  <c:v>0.48067114314205894</c:v>
                </c:pt>
                <c:pt idx="1">
                  <c:v>0.38034668940039784</c:v>
                </c:pt>
                <c:pt idx="2">
                  <c:v>0.34961863533292104</c:v>
                </c:pt>
                <c:pt idx="3">
                  <c:v>0.33493992034006093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A4-41DC-BB55-5F50FAC8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45280"/>
        <c:axId val="547045608"/>
      </c:scatterChart>
      <c:valAx>
        <c:axId val="54704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45608"/>
        <c:crosses val="autoZero"/>
        <c:crossBetween val="midCat"/>
      </c:valAx>
      <c:valAx>
        <c:axId val="547045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LWIndex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'Growth_Silverside_TWP_nano_ (2)'!$E$2:$E$19</c:f>
              <c:strCache>
                <c:ptCount val="18"/>
                <c:pt idx="0">
                  <c:v>C_5</c:v>
                </c:pt>
                <c:pt idx="1">
                  <c:v>C_5</c:v>
                </c:pt>
                <c:pt idx="2">
                  <c:v>C_5</c:v>
                </c:pt>
                <c:pt idx="3">
                  <c:v>C_5</c:v>
                </c:pt>
                <c:pt idx="4">
                  <c:v>C_5</c:v>
                </c:pt>
                <c:pt idx="5">
                  <c:v>C_5</c:v>
                </c:pt>
                <c:pt idx="6">
                  <c:v>C_5</c:v>
                </c:pt>
                <c:pt idx="7">
                  <c:v>C_5</c:v>
                </c:pt>
                <c:pt idx="8">
                  <c:v>C_5</c:v>
                </c:pt>
                <c:pt idx="9">
                  <c:v>M_C1_5</c:v>
                </c:pt>
                <c:pt idx="10">
                  <c:v>M_C1_5</c:v>
                </c:pt>
                <c:pt idx="11">
                  <c:v>M_C1_5</c:v>
                </c:pt>
                <c:pt idx="12">
                  <c:v>M_C2_5</c:v>
                </c:pt>
                <c:pt idx="13">
                  <c:v>M_C2_5</c:v>
                </c:pt>
                <c:pt idx="14">
                  <c:v>M_C2_5</c:v>
                </c:pt>
                <c:pt idx="15">
                  <c:v>M_C3_5</c:v>
                </c:pt>
                <c:pt idx="16">
                  <c:v>M_C3_5</c:v>
                </c:pt>
                <c:pt idx="17">
                  <c:v>M_C3_5</c:v>
                </c:pt>
              </c:strCache>
            </c:strRef>
          </c:xVal>
          <c:yVal>
            <c:numRef>
              <c:f>'Growth_Silverside_TWP_nano_ (2)'!$I$2:$I$19</c:f>
              <c:numCache>
                <c:formatCode>General</c:formatCode>
                <c:ptCount val="18"/>
                <c:pt idx="0">
                  <c:v>0.44258872651356995</c:v>
                </c:pt>
                <c:pt idx="1">
                  <c:v>0.49593495934959347</c:v>
                </c:pt>
                <c:pt idx="2">
                  <c:v>0.39248434237995822</c:v>
                </c:pt>
                <c:pt idx="3">
                  <c:v>0.49289099526066354</c:v>
                </c:pt>
                <c:pt idx="4">
                  <c:v>0.42918454935622319</c:v>
                </c:pt>
                <c:pt idx="5">
                  <c:v>0.42826552462526768</c:v>
                </c:pt>
                <c:pt idx="6">
                  <c:v>0.42206235011990406</c:v>
                </c:pt>
                <c:pt idx="7">
                  <c:v>0.4705882352941177</c:v>
                </c:pt>
                <c:pt idx="8">
                  <c:v>0.38141809290953549</c:v>
                </c:pt>
                <c:pt idx="9">
                  <c:v>0.49877750611246946</c:v>
                </c:pt>
                <c:pt idx="10">
                  <c:v>0.37130801687763709</c:v>
                </c:pt>
                <c:pt idx="11">
                  <c:v>0.42352941176470588</c:v>
                </c:pt>
                <c:pt idx="12">
                  <c:v>0.46445497630331756</c:v>
                </c:pt>
                <c:pt idx="13">
                  <c:v>0.40375586854460094</c:v>
                </c:pt>
                <c:pt idx="14">
                  <c:v>0.31219512195121957</c:v>
                </c:pt>
                <c:pt idx="15">
                  <c:v>0.27526881720430108</c:v>
                </c:pt>
                <c:pt idx="16">
                  <c:v>0.37438423645320201</c:v>
                </c:pt>
                <c:pt idx="17">
                  <c:v>0.25242718446601942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A-4794-8CF3-5E0B7DEC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51192"/>
        <c:axId val="456925712"/>
      </c:scatterChart>
      <c:valAx>
        <c:axId val="52825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25712"/>
        <c:crosses val="autoZero"/>
        <c:crossBetween val="midCat"/>
      </c:valAx>
      <c:valAx>
        <c:axId val="45692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5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'Growth_Silverside_TWP_nano_ (2)'!$I$20:$I$36</c:f>
              <c:numCache>
                <c:formatCode>General</c:formatCode>
                <c:ptCount val="17"/>
                <c:pt idx="0">
                  <c:v>0.50485436893203883</c:v>
                </c:pt>
                <c:pt idx="1">
                  <c:v>0.4678899082568807</c:v>
                </c:pt>
                <c:pt idx="2">
                  <c:v>0.40740740740740738</c:v>
                </c:pt>
                <c:pt idx="3">
                  <c:v>0.50485436893203883</c:v>
                </c:pt>
                <c:pt idx="4">
                  <c:v>0.53465346534653468</c:v>
                </c:pt>
                <c:pt idx="5">
                  <c:v>0.45161290322580644</c:v>
                </c:pt>
                <c:pt idx="6">
                  <c:v>0.47117794486215536</c:v>
                </c:pt>
                <c:pt idx="7">
                  <c:v>0.4187082405345211</c:v>
                </c:pt>
                <c:pt idx="8">
                  <c:v>0.40540540540540537</c:v>
                </c:pt>
                <c:pt idx="9">
                  <c:v>0.29411764705882354</c:v>
                </c:pt>
                <c:pt idx="10">
                  <c:v>0.47174447174447171</c:v>
                </c:pt>
                <c:pt idx="11">
                  <c:v>0.47058823529411764</c:v>
                </c:pt>
                <c:pt idx="12">
                  <c:v>0.3235294117647059</c:v>
                </c:pt>
                <c:pt idx="13">
                  <c:v>0.41791044776119407</c:v>
                </c:pt>
                <c:pt idx="14">
                  <c:v>0.41884816753926707</c:v>
                </c:pt>
                <c:pt idx="15">
                  <c:v>0.34146341463414637</c:v>
                </c:pt>
                <c:pt idx="16">
                  <c:v>0.27972027972027969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A-441B-9920-31E206F0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59728"/>
        <c:axId val="540664648"/>
      </c:scatterChart>
      <c:valAx>
        <c:axId val="54065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64648"/>
        <c:crosses val="autoZero"/>
        <c:crossBetween val="midCat"/>
      </c:valAx>
      <c:valAx>
        <c:axId val="540664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'Growth_Silverside_TWP_nano_ (2)'!$I$37:$I$49</c:f>
              <c:numCache>
                <c:formatCode>General</c:formatCode>
                <c:ptCount val="13"/>
                <c:pt idx="0">
                  <c:v>0.46715328467153278</c:v>
                </c:pt>
                <c:pt idx="1">
                  <c:v>0.46009389671361506</c:v>
                </c:pt>
                <c:pt idx="2">
                  <c:v>0.54320987654320996</c:v>
                </c:pt>
                <c:pt idx="3">
                  <c:v>0.48093841642228735</c:v>
                </c:pt>
                <c:pt idx="4">
                  <c:v>0.50370370370370376</c:v>
                </c:pt>
                <c:pt idx="5">
                  <c:v>0.42892768079800503</c:v>
                </c:pt>
                <c:pt idx="6">
                  <c:v>0.45259938837920488</c:v>
                </c:pt>
                <c:pt idx="7">
                  <c:v>0.43967828418230559</c:v>
                </c:pt>
                <c:pt idx="8">
                  <c:v>0.36137071651090341</c:v>
                </c:pt>
                <c:pt idx="9">
                  <c:v>0.29665071770334928</c:v>
                </c:pt>
                <c:pt idx="10">
                  <c:v>0.36923076923076925</c:v>
                </c:pt>
                <c:pt idx="11">
                  <c:v>0.22978723404255319</c:v>
                </c:pt>
                <c:pt idx="12">
                  <c:v>0.35714285714285715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E-4D8C-B27A-992A66ECC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50624"/>
        <c:axId val="539750952"/>
      </c:scatterChart>
      <c:valAx>
        <c:axId val="5397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0952"/>
        <c:crosses val="autoZero"/>
        <c:crossBetween val="midCat"/>
      </c:valAx>
      <c:valAx>
        <c:axId val="539750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Nano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'Growth_Silverside_TWP_nano_ (3)'!$I$2:$I$19</c:f>
              <c:numCache>
                <c:formatCode>General</c:formatCode>
                <c:ptCount val="18"/>
                <c:pt idx="0">
                  <c:v>0.44258872651356995</c:v>
                </c:pt>
                <c:pt idx="1">
                  <c:v>0.49593495934959347</c:v>
                </c:pt>
                <c:pt idx="2">
                  <c:v>0.39248434237995822</c:v>
                </c:pt>
                <c:pt idx="3">
                  <c:v>0.49289099526066354</c:v>
                </c:pt>
                <c:pt idx="4">
                  <c:v>0.42918454935622319</c:v>
                </c:pt>
                <c:pt idx="5">
                  <c:v>0.42826552462526768</c:v>
                </c:pt>
                <c:pt idx="6">
                  <c:v>0.42206235011990406</c:v>
                </c:pt>
                <c:pt idx="7">
                  <c:v>0.4705882352941177</c:v>
                </c:pt>
                <c:pt idx="8">
                  <c:v>0.38141809290953549</c:v>
                </c:pt>
                <c:pt idx="9">
                  <c:v>0.48241206030150752</c:v>
                </c:pt>
                <c:pt idx="10">
                  <c:v>0.34871794871794876</c:v>
                </c:pt>
                <c:pt idx="11">
                  <c:v>0.2863534675615213</c:v>
                </c:pt>
                <c:pt idx="12">
                  <c:v>0.38190954773869346</c:v>
                </c:pt>
                <c:pt idx="13">
                  <c:v>0.42679900744416871</c:v>
                </c:pt>
                <c:pt idx="14">
                  <c:v>0.37</c:v>
                </c:pt>
                <c:pt idx="15">
                  <c:v>0.42260442260442255</c:v>
                </c:pt>
                <c:pt idx="16">
                  <c:v>0.43324937027707805</c:v>
                </c:pt>
                <c:pt idx="17">
                  <c:v>0.42531645569620252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9-493B-B341-89A5EDC9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1880"/>
        <c:axId val="540119256"/>
      </c:scatterChart>
      <c:valAx>
        <c:axId val="540121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9256"/>
        <c:crosses val="autoZero"/>
        <c:crossBetween val="midCat"/>
      </c:valAx>
      <c:valAx>
        <c:axId val="540119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Nano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'Growth_Silverside_TWP_nano_ (3)'!$I$20:$I$37</c:f>
              <c:numCache>
                <c:formatCode>General</c:formatCode>
                <c:ptCount val="18"/>
                <c:pt idx="0">
                  <c:v>0.50485436893203883</c:v>
                </c:pt>
                <c:pt idx="1">
                  <c:v>0.4678899082568807</c:v>
                </c:pt>
                <c:pt idx="2">
                  <c:v>0.40740740740740738</c:v>
                </c:pt>
                <c:pt idx="3">
                  <c:v>0.50485436893203883</c:v>
                </c:pt>
                <c:pt idx="4">
                  <c:v>0.53465346534653468</c:v>
                </c:pt>
                <c:pt idx="5">
                  <c:v>0.45161290322580644</c:v>
                </c:pt>
                <c:pt idx="6">
                  <c:v>0.47117794486215536</c:v>
                </c:pt>
                <c:pt idx="7">
                  <c:v>0.4187082405345211</c:v>
                </c:pt>
                <c:pt idx="8">
                  <c:v>0.40540540540540537</c:v>
                </c:pt>
                <c:pt idx="9">
                  <c:v>0.43216080402010049</c:v>
                </c:pt>
                <c:pt idx="10">
                  <c:v>0.39900249376558605</c:v>
                </c:pt>
                <c:pt idx="11">
                  <c:v>0.43324937027707805</c:v>
                </c:pt>
                <c:pt idx="12">
                  <c:v>0.42396313364055305</c:v>
                </c:pt>
                <c:pt idx="13">
                  <c:v>0.45938375350140054</c:v>
                </c:pt>
                <c:pt idx="14">
                  <c:v>0.37647058823529411</c:v>
                </c:pt>
                <c:pt idx="15">
                  <c:v>0.37962962962962959</c:v>
                </c:pt>
                <c:pt idx="16">
                  <c:v>0.47804878048780491</c:v>
                </c:pt>
                <c:pt idx="17">
                  <c:v>0.35023041474654382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C-4765-AB6C-0B5B5C9C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1880"/>
        <c:axId val="540119256"/>
      </c:scatterChart>
      <c:valAx>
        <c:axId val="540121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9256"/>
        <c:crosses val="autoZero"/>
        <c:crossBetween val="midCat"/>
      </c:valAx>
      <c:valAx>
        <c:axId val="540119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333375</xdr:colOff>
      <xdr:row>7</xdr:row>
      <xdr:rowOff>52387</xdr:rowOff>
    </xdr:from>
    <xdr:to>
      <xdr:col>26</xdr:col>
      <xdr:colOff>28575</xdr:colOff>
      <xdr:row>21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C867F5-92D6-4869-99A9-0EED48E51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238125</xdr:colOff>
      <xdr:row>22</xdr:row>
      <xdr:rowOff>85725</xdr:rowOff>
    </xdr:from>
    <xdr:to>
      <xdr:col>25</xdr:col>
      <xdr:colOff>542925</xdr:colOff>
      <xdr:row>36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A3DEE7-E8E9-47FE-9E15-2EEBB7D05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38</xdr:row>
      <xdr:rowOff>114300</xdr:rowOff>
    </xdr:from>
    <xdr:to>
      <xdr:col>24</xdr:col>
      <xdr:colOff>542925</xdr:colOff>
      <xdr:row>53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D08D0A-DBA4-435B-8EA8-2859B1D2A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</xdr:colOff>
      <xdr:row>28</xdr:row>
      <xdr:rowOff>42861</xdr:rowOff>
    </xdr:from>
    <xdr:to>
      <xdr:col>21</xdr:col>
      <xdr:colOff>314325</xdr:colOff>
      <xdr:row>43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BF38A8-39F5-4133-858D-844644988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3</xdr:row>
      <xdr:rowOff>33337</xdr:rowOff>
    </xdr:from>
    <xdr:to>
      <xdr:col>21</xdr:col>
      <xdr:colOff>390525</xdr:colOff>
      <xdr:row>14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898DA4-BF68-4D1F-99A0-21B8FE5E9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561975</xdr:colOff>
      <xdr:row>3</xdr:row>
      <xdr:rowOff>57150</xdr:rowOff>
    </xdr:from>
    <xdr:to>
      <xdr:col>27</xdr:col>
      <xdr:colOff>219074</xdr:colOff>
      <xdr:row>14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045C70-F9D2-49CC-9617-CAD52514D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16</xdr:row>
      <xdr:rowOff>80962</xdr:rowOff>
    </xdr:from>
    <xdr:to>
      <xdr:col>21</xdr:col>
      <xdr:colOff>180976</xdr:colOff>
      <xdr:row>26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3F56E7-8EAB-4F57-AAF1-82A2209EA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2</xdr:row>
      <xdr:rowOff>166687</xdr:rowOff>
    </xdr:from>
    <xdr:to>
      <xdr:col>19</xdr:col>
      <xdr:colOff>304800</xdr:colOff>
      <xdr:row>12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0FD566-DB0D-4621-8C67-272F1C4C5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171450</xdr:colOff>
      <xdr:row>2</xdr:row>
      <xdr:rowOff>171450</xdr:rowOff>
    </xdr:from>
    <xdr:to>
      <xdr:col>25</xdr:col>
      <xdr:colOff>466725</xdr:colOff>
      <xdr:row>12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4A47E2-8BC7-4122-8A7A-F331E67FC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15</xdr:row>
      <xdr:rowOff>66675</xdr:rowOff>
    </xdr:from>
    <xdr:to>
      <xdr:col>20</xdr:col>
      <xdr:colOff>600075</xdr:colOff>
      <xdr:row>26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99DA0B-CA37-4AC2-BBE7-C68530A0B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"/>
  <sheetViews>
    <sheetView tabSelected="1" workbookViewId="0">
      <selection activeCell="I2" sqref="I2:I86"/>
    </sheetView>
  </sheetViews>
  <sheetFormatPr defaultColWidth="8.85546875" defaultRowHeight="15" x14ac:dyDescent="0.25"/>
  <cols>
    <col min="1" max="1" width="15.7109375" bestFit="1" customWidth="1"/>
    <col min="6" max="6" width="18.42578125" bestFit="1" customWidth="1"/>
    <col min="7" max="7" width="18" bestFit="1" customWidth="1"/>
    <col min="10" max="10" width="1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97</v>
      </c>
      <c r="I1" t="s">
        <v>101</v>
      </c>
      <c r="J1" t="s">
        <v>104</v>
      </c>
      <c r="K1" t="s">
        <v>102</v>
      </c>
      <c r="L1" t="s">
        <v>105</v>
      </c>
    </row>
    <row r="2" spans="1:18" x14ac:dyDescent="0.25">
      <c r="A2" t="s">
        <v>7</v>
      </c>
      <c r="B2">
        <v>5</v>
      </c>
      <c r="C2">
        <v>0</v>
      </c>
      <c r="D2" t="s">
        <v>8</v>
      </c>
      <c r="E2" t="s">
        <v>9</v>
      </c>
      <c r="F2">
        <v>4.79</v>
      </c>
      <c r="G2">
        <v>0.53</v>
      </c>
      <c r="H2">
        <f t="shared" ref="H2:H33" si="0">F2*G2</f>
        <v>2.5387</v>
      </c>
      <c r="I2">
        <f>(G2/F2)*4</f>
        <v>0.44258872651356995</v>
      </c>
    </row>
    <row r="3" spans="1:18" x14ac:dyDescent="0.25">
      <c r="A3" t="s">
        <v>10</v>
      </c>
      <c r="B3">
        <v>5</v>
      </c>
      <c r="C3">
        <v>0</v>
      </c>
      <c r="D3" t="s">
        <v>8</v>
      </c>
      <c r="E3" t="s">
        <v>9</v>
      </c>
      <c r="F3">
        <v>4.92</v>
      </c>
      <c r="G3">
        <v>0.61</v>
      </c>
      <c r="H3">
        <f t="shared" si="0"/>
        <v>3.0011999999999999</v>
      </c>
      <c r="I3">
        <f t="shared" ref="I3:I66" si="1">(G3/F3)*4</f>
        <v>0.49593495934959347</v>
      </c>
    </row>
    <row r="4" spans="1:18" x14ac:dyDescent="0.25">
      <c r="A4" t="s">
        <v>11</v>
      </c>
      <c r="B4">
        <v>5</v>
      </c>
      <c r="C4">
        <v>0</v>
      </c>
      <c r="D4" t="s">
        <v>8</v>
      </c>
      <c r="E4" t="s">
        <v>9</v>
      </c>
      <c r="F4">
        <v>4.79</v>
      </c>
      <c r="G4">
        <v>0.47</v>
      </c>
      <c r="H4">
        <f t="shared" si="0"/>
        <v>2.2513000000000001</v>
      </c>
      <c r="I4">
        <f t="shared" si="1"/>
        <v>0.39248434237995822</v>
      </c>
    </row>
    <row r="5" spans="1:18" x14ac:dyDescent="0.25">
      <c r="A5" t="s">
        <v>7</v>
      </c>
      <c r="B5">
        <v>5</v>
      </c>
      <c r="C5">
        <v>0</v>
      </c>
      <c r="D5" t="s">
        <v>8</v>
      </c>
      <c r="E5" t="s">
        <v>9</v>
      </c>
      <c r="F5">
        <v>4.22</v>
      </c>
      <c r="G5">
        <v>0.52</v>
      </c>
      <c r="H5">
        <f t="shared" si="0"/>
        <v>2.1943999999999999</v>
      </c>
      <c r="I5">
        <f t="shared" si="1"/>
        <v>0.49289099526066354</v>
      </c>
    </row>
    <row r="6" spans="1:18" x14ac:dyDescent="0.25">
      <c r="A6" t="s">
        <v>10</v>
      </c>
      <c r="B6">
        <v>5</v>
      </c>
      <c r="C6">
        <v>0</v>
      </c>
      <c r="D6" t="s">
        <v>8</v>
      </c>
      <c r="E6" t="s">
        <v>9</v>
      </c>
      <c r="F6">
        <v>4.66</v>
      </c>
      <c r="G6">
        <v>0.5</v>
      </c>
      <c r="H6">
        <f t="shared" si="0"/>
        <v>2.33</v>
      </c>
      <c r="I6">
        <f t="shared" si="1"/>
        <v>0.42918454935622319</v>
      </c>
    </row>
    <row r="7" spans="1:18" x14ac:dyDescent="0.25">
      <c r="A7" t="s">
        <v>11</v>
      </c>
      <c r="B7">
        <v>5</v>
      </c>
      <c r="C7">
        <v>0</v>
      </c>
      <c r="D7" t="s">
        <v>8</v>
      </c>
      <c r="E7" t="s">
        <v>9</v>
      </c>
      <c r="F7">
        <v>4.67</v>
      </c>
      <c r="G7">
        <v>0.5</v>
      </c>
      <c r="H7">
        <f t="shared" si="0"/>
        <v>2.335</v>
      </c>
      <c r="I7">
        <f t="shared" si="1"/>
        <v>0.42826552462526768</v>
      </c>
    </row>
    <row r="8" spans="1:18" x14ac:dyDescent="0.25">
      <c r="A8" t="s">
        <v>86</v>
      </c>
      <c r="B8">
        <v>5</v>
      </c>
      <c r="C8">
        <v>0</v>
      </c>
      <c r="D8" t="s">
        <v>8</v>
      </c>
      <c r="E8" t="s">
        <v>9</v>
      </c>
      <c r="F8">
        <v>4.17</v>
      </c>
      <c r="G8">
        <v>0.44</v>
      </c>
      <c r="H8">
        <f t="shared" si="0"/>
        <v>1.8348</v>
      </c>
      <c r="I8">
        <f t="shared" si="1"/>
        <v>0.42206235011990406</v>
      </c>
    </row>
    <row r="9" spans="1:18" x14ac:dyDescent="0.25">
      <c r="A9" t="s">
        <v>87</v>
      </c>
      <c r="B9">
        <v>5</v>
      </c>
      <c r="C9">
        <v>0</v>
      </c>
      <c r="D9" t="s">
        <v>8</v>
      </c>
      <c r="E9" t="s">
        <v>9</v>
      </c>
      <c r="F9">
        <v>4.76</v>
      </c>
      <c r="G9">
        <v>0.56000000000000005</v>
      </c>
      <c r="H9">
        <f t="shared" si="0"/>
        <v>2.6656</v>
      </c>
      <c r="I9">
        <f t="shared" si="1"/>
        <v>0.4705882352941177</v>
      </c>
    </row>
    <row r="10" spans="1:18" x14ac:dyDescent="0.25">
      <c r="A10" s="1" t="s">
        <v>88</v>
      </c>
      <c r="B10" s="1">
        <v>5</v>
      </c>
      <c r="C10" s="1">
        <v>0</v>
      </c>
      <c r="D10" s="1" t="s">
        <v>8</v>
      </c>
      <c r="E10" s="1" t="s">
        <v>9</v>
      </c>
      <c r="F10" s="1">
        <v>4.09</v>
      </c>
      <c r="G10" s="1">
        <v>0.39</v>
      </c>
      <c r="H10" s="1">
        <f t="shared" si="0"/>
        <v>1.5951</v>
      </c>
      <c r="I10">
        <f t="shared" si="1"/>
        <v>0.38141809290953549</v>
      </c>
      <c r="J10" s="1">
        <f>AVERAGE(I2:I10)</f>
        <v>0.43949086397875931</v>
      </c>
      <c r="K10" s="1">
        <f>_xlfn.STDEV.P(I2:I10)</f>
        <v>3.8198595743054016E-2</v>
      </c>
      <c r="L10">
        <f>K10/SQRT(COUNT(I2:I10))</f>
        <v>1.2732865247684673E-2</v>
      </c>
      <c r="M10" s="5" t="s">
        <v>15</v>
      </c>
      <c r="N10" s="3" t="s">
        <v>8</v>
      </c>
      <c r="O10" s="3" t="s">
        <v>98</v>
      </c>
      <c r="P10" t="s">
        <v>99</v>
      </c>
      <c r="Q10" t="s">
        <v>100</v>
      </c>
      <c r="R10" t="s">
        <v>103</v>
      </c>
    </row>
    <row r="11" spans="1:18" x14ac:dyDescent="0.25">
      <c r="A11" t="s">
        <v>7</v>
      </c>
      <c r="B11">
        <v>5</v>
      </c>
      <c r="C11">
        <v>60000</v>
      </c>
      <c r="D11" t="s">
        <v>93</v>
      </c>
      <c r="E11" t="s">
        <v>94</v>
      </c>
      <c r="F11">
        <v>4.59</v>
      </c>
      <c r="G11">
        <v>0.43</v>
      </c>
      <c r="H11">
        <f t="shared" si="0"/>
        <v>1.9737</v>
      </c>
      <c r="I11">
        <f t="shared" si="1"/>
        <v>0.37472766884531589</v>
      </c>
      <c r="M11" s="4">
        <v>5</v>
      </c>
      <c r="N11" s="3">
        <f>J10</f>
        <v>0.43949086397875931</v>
      </c>
      <c r="O11" s="3">
        <f>J19</f>
        <v>0.39346865559971267</v>
      </c>
      <c r="P11">
        <f>J19</f>
        <v>0.39346865559971267</v>
      </c>
      <c r="Q11">
        <f>J22</f>
        <v>0.30069341270784083</v>
      </c>
      <c r="R11">
        <f>J13</f>
        <v>0.41640586579011069</v>
      </c>
    </row>
    <row r="12" spans="1:18" x14ac:dyDescent="0.25">
      <c r="A12" t="s">
        <v>10</v>
      </c>
      <c r="B12">
        <v>5</v>
      </c>
      <c r="C12">
        <v>60000</v>
      </c>
      <c r="D12" t="s">
        <v>93</v>
      </c>
      <c r="E12" t="s">
        <v>94</v>
      </c>
      <c r="F12">
        <v>4.8600000000000003</v>
      </c>
      <c r="G12">
        <v>0.51</v>
      </c>
      <c r="H12">
        <f t="shared" si="0"/>
        <v>2.4786000000000001</v>
      </c>
      <c r="I12">
        <f t="shared" si="1"/>
        <v>0.41975308641975306</v>
      </c>
      <c r="M12" s="4">
        <v>15</v>
      </c>
      <c r="N12" s="3">
        <f>J40</f>
        <v>0.46295155698919882</v>
      </c>
      <c r="O12" s="3">
        <f>J46</f>
        <v>0.41215011803247092</v>
      </c>
      <c r="P12">
        <f>J49</f>
        <v>0.38676267568838901</v>
      </c>
      <c r="Q12">
        <f>J60</f>
        <v>0.40263627495465942</v>
      </c>
      <c r="R12">
        <f>J43</f>
        <v>0.48479809675664048</v>
      </c>
    </row>
    <row r="13" spans="1:18" x14ac:dyDescent="0.25">
      <c r="A13" s="1" t="s">
        <v>11</v>
      </c>
      <c r="B13" s="1">
        <v>5</v>
      </c>
      <c r="C13" s="1">
        <v>60000</v>
      </c>
      <c r="D13" s="1" t="s">
        <v>93</v>
      </c>
      <c r="E13" s="1" t="s">
        <v>94</v>
      </c>
      <c r="F13" s="1">
        <v>4.75</v>
      </c>
      <c r="G13" s="1">
        <v>0.54</v>
      </c>
      <c r="H13" s="1">
        <f t="shared" si="0"/>
        <v>2.5650000000000004</v>
      </c>
      <c r="I13">
        <f t="shared" si="1"/>
        <v>0.45473684210526316</v>
      </c>
      <c r="J13" s="1">
        <f>AVERAGE(I11:I13)</f>
        <v>0.41640586579011069</v>
      </c>
      <c r="K13" s="1">
        <f>_xlfn.STDEV.P(I11:I13)</f>
        <v>3.2749247990273948E-2</v>
      </c>
      <c r="L13">
        <f>K13/SQRT(COUNT(I11:I13))</f>
        <v>1.8907787142942476E-2</v>
      </c>
      <c r="M13" s="4">
        <v>25</v>
      </c>
      <c r="N13" s="3">
        <f>J66</f>
        <v>0.48067114314205894</v>
      </c>
      <c r="O13" s="3">
        <f>J72</f>
        <v>0.41788279635747133</v>
      </c>
      <c r="P13">
        <f>J77</f>
        <v>0.35560492139439509</v>
      </c>
      <c r="Q13">
        <f>J77</f>
        <v>0.35560492139439509</v>
      </c>
      <c r="R13">
        <f>J43</f>
        <v>0.48479809675664048</v>
      </c>
    </row>
    <row r="14" spans="1:18" x14ac:dyDescent="0.25">
      <c r="A14" s="2" t="s">
        <v>14</v>
      </c>
      <c r="B14" s="2">
        <v>5</v>
      </c>
      <c r="C14" s="2">
        <v>60</v>
      </c>
      <c r="D14" s="2" t="s">
        <v>15</v>
      </c>
      <c r="E14" s="2" t="s">
        <v>16</v>
      </c>
      <c r="F14" s="2">
        <v>4.09</v>
      </c>
      <c r="G14" s="2">
        <v>0.51</v>
      </c>
      <c r="H14" s="2">
        <f t="shared" si="0"/>
        <v>2.0859000000000001</v>
      </c>
      <c r="I14">
        <f t="shared" si="1"/>
        <v>0.49877750611246946</v>
      </c>
      <c r="J14" s="2"/>
      <c r="K14" s="2"/>
      <c r="M14" s="4" t="s">
        <v>105</v>
      </c>
      <c r="N14" s="3"/>
      <c r="O14" s="3"/>
    </row>
    <row r="15" spans="1:18" x14ac:dyDescent="0.25">
      <c r="A15" s="3" t="s">
        <v>17</v>
      </c>
      <c r="B15" s="3">
        <v>5</v>
      </c>
      <c r="C15" s="3">
        <v>60</v>
      </c>
      <c r="D15" s="3" t="s">
        <v>15</v>
      </c>
      <c r="E15" s="3" t="s">
        <v>16</v>
      </c>
      <c r="F15" s="3">
        <v>4.74</v>
      </c>
      <c r="G15" s="3">
        <v>0.44</v>
      </c>
      <c r="H15" s="3">
        <f t="shared" si="0"/>
        <v>2.0855999999999999</v>
      </c>
      <c r="I15">
        <f t="shared" si="1"/>
        <v>0.37130801687763709</v>
      </c>
      <c r="J15" s="3"/>
      <c r="K15" s="3"/>
      <c r="M15" s="4"/>
      <c r="N15" s="3" t="s">
        <v>8</v>
      </c>
      <c r="O15" s="3" t="s">
        <v>98</v>
      </c>
      <c r="P15" t="s">
        <v>99</v>
      </c>
      <c r="Q15" t="s">
        <v>100</v>
      </c>
    </row>
    <row r="16" spans="1:18" x14ac:dyDescent="0.25">
      <c r="A16" s="1" t="s">
        <v>18</v>
      </c>
      <c r="B16" s="1">
        <v>5</v>
      </c>
      <c r="C16" s="1">
        <v>60</v>
      </c>
      <c r="D16" s="1" t="s">
        <v>15</v>
      </c>
      <c r="E16" s="1" t="s">
        <v>16</v>
      </c>
      <c r="F16" s="1">
        <v>4.25</v>
      </c>
      <c r="G16" s="1">
        <v>0.45</v>
      </c>
      <c r="H16" s="1">
        <f t="shared" si="0"/>
        <v>1.9125000000000001</v>
      </c>
      <c r="I16">
        <f t="shared" si="1"/>
        <v>0.42352941176470588</v>
      </c>
      <c r="J16" s="1">
        <f>AVERAGE(I14:I16)</f>
        <v>0.43120497825160414</v>
      </c>
      <c r="K16" s="1">
        <f>_xlfn.STDEV.P(I14:I16)</f>
        <v>5.2321464123998539E-2</v>
      </c>
      <c r="L16">
        <f>K16/SQRT(COUNT(I14:I16))</f>
        <v>3.0207811396385904E-2</v>
      </c>
      <c r="M16" s="4">
        <v>5</v>
      </c>
      <c r="N16" s="3">
        <f>L10</f>
        <v>1.2732865247684673E-2</v>
      </c>
      <c r="O16" s="3">
        <f>L16</f>
        <v>3.0207811396385904E-2</v>
      </c>
      <c r="P16">
        <f>L19</f>
        <v>3.6132890140150038E-2</v>
      </c>
      <c r="Q16">
        <f>L22</f>
        <v>3.0562097712835395E-2</v>
      </c>
    </row>
    <row r="17" spans="1:17" x14ac:dyDescent="0.25">
      <c r="A17" s="2" t="s">
        <v>40</v>
      </c>
      <c r="B17" s="2">
        <v>5</v>
      </c>
      <c r="C17" s="2">
        <v>6000</v>
      </c>
      <c r="D17" s="2" t="s">
        <v>15</v>
      </c>
      <c r="E17" s="2" t="s">
        <v>41</v>
      </c>
      <c r="F17" s="2">
        <v>4.22</v>
      </c>
      <c r="G17" s="2">
        <v>0.49</v>
      </c>
      <c r="H17" s="2">
        <f t="shared" si="0"/>
        <v>2.0677999999999996</v>
      </c>
      <c r="I17">
        <f t="shared" si="1"/>
        <v>0.46445497630331756</v>
      </c>
      <c r="J17" s="2"/>
      <c r="K17" s="2"/>
      <c r="M17" s="4">
        <v>15</v>
      </c>
      <c r="N17" s="3">
        <f>L40</f>
        <v>1.4583799554512181E-2</v>
      </c>
      <c r="O17" s="3">
        <f>L46</f>
        <v>4.8187325151816646E-2</v>
      </c>
      <c r="P17">
        <f>L49</f>
        <v>2.5815818059766054E-2</v>
      </c>
      <c r="Q17">
        <f>L51</f>
        <v>2.1829494694655505E-2</v>
      </c>
    </row>
    <row r="18" spans="1:17" x14ac:dyDescent="0.25">
      <c r="A18" s="3" t="s">
        <v>42</v>
      </c>
      <c r="B18" s="3">
        <v>5</v>
      </c>
      <c r="C18" s="3">
        <v>6000</v>
      </c>
      <c r="D18" s="3" t="s">
        <v>15</v>
      </c>
      <c r="E18" s="3" t="s">
        <v>41</v>
      </c>
      <c r="F18" s="3">
        <v>4.26</v>
      </c>
      <c r="G18" s="3">
        <v>0.43</v>
      </c>
      <c r="H18" s="3">
        <f t="shared" si="0"/>
        <v>1.8317999999999999</v>
      </c>
      <c r="I18">
        <f t="shared" si="1"/>
        <v>0.40375586854460094</v>
      </c>
      <c r="J18" s="3"/>
      <c r="K18" s="3"/>
      <c r="M18" s="4">
        <v>25</v>
      </c>
      <c r="N18" s="3">
        <f>L66</f>
        <v>1.4648857482950875E-2</v>
      </c>
      <c r="O18" s="3">
        <f>L72</f>
        <v>2.3271108028127114E-2</v>
      </c>
      <c r="P18">
        <f>L74</f>
        <v>2.5660923306953864E-2</v>
      </c>
      <c r="Q18">
        <f>L77</f>
        <v>3.4250910979682699E-2</v>
      </c>
    </row>
    <row r="19" spans="1:17" x14ac:dyDescent="0.25">
      <c r="A19" s="1" t="s">
        <v>43</v>
      </c>
      <c r="B19" s="1">
        <v>5</v>
      </c>
      <c r="C19" s="1">
        <v>6000</v>
      </c>
      <c r="D19" s="1" t="s">
        <v>15</v>
      </c>
      <c r="E19" s="1" t="s">
        <v>41</v>
      </c>
      <c r="F19" s="1">
        <v>4.0999999999999996</v>
      </c>
      <c r="G19" s="1">
        <v>0.32</v>
      </c>
      <c r="H19" s="1">
        <f t="shared" si="0"/>
        <v>1.3119999999999998</v>
      </c>
      <c r="I19">
        <f t="shared" si="1"/>
        <v>0.31219512195121957</v>
      </c>
      <c r="J19" s="1">
        <f>AVERAGE(I17:I19)</f>
        <v>0.39346865559971267</v>
      </c>
      <c r="K19" s="1">
        <f>_xlfn.STDEV.P(I17:I19)</f>
        <v>6.2584001547044396E-2</v>
      </c>
      <c r="L19">
        <f>K19/SQRT(COUNT(I17:I19))</f>
        <v>3.6132890140150038E-2</v>
      </c>
      <c r="M19" s="4"/>
      <c r="N19" s="3"/>
      <c r="O19" s="3"/>
    </row>
    <row r="20" spans="1:17" x14ac:dyDescent="0.25">
      <c r="A20" s="2" t="s">
        <v>63</v>
      </c>
      <c r="B20" s="2">
        <v>5</v>
      </c>
      <c r="C20" s="2">
        <v>60000</v>
      </c>
      <c r="D20" s="2" t="s">
        <v>15</v>
      </c>
      <c r="E20" s="2" t="s">
        <v>64</v>
      </c>
      <c r="F20" s="2">
        <v>4.6500000000000004</v>
      </c>
      <c r="G20" s="2">
        <v>0.32</v>
      </c>
      <c r="H20" s="2">
        <f t="shared" si="0"/>
        <v>1.4880000000000002</v>
      </c>
      <c r="I20">
        <f t="shared" si="1"/>
        <v>0.27526881720430108</v>
      </c>
      <c r="J20" s="2"/>
      <c r="K20" s="2"/>
      <c r="M20" s="4"/>
      <c r="N20" s="3"/>
      <c r="O20" s="3"/>
    </row>
    <row r="21" spans="1:17" x14ac:dyDescent="0.25">
      <c r="A21" s="3" t="s">
        <v>65</v>
      </c>
      <c r="B21" s="3">
        <v>5</v>
      </c>
      <c r="C21" s="3">
        <v>60000</v>
      </c>
      <c r="D21" s="3" t="s">
        <v>15</v>
      </c>
      <c r="E21" s="3" t="s">
        <v>64</v>
      </c>
      <c r="F21" s="3">
        <v>4.0599999999999996</v>
      </c>
      <c r="G21" s="3">
        <v>0.38</v>
      </c>
      <c r="H21" s="3">
        <f t="shared" si="0"/>
        <v>1.5427999999999999</v>
      </c>
      <c r="I21">
        <f t="shared" si="1"/>
        <v>0.37438423645320201</v>
      </c>
      <c r="J21" s="3"/>
      <c r="K21" s="3"/>
      <c r="M21" s="4"/>
      <c r="N21" s="3"/>
      <c r="O21" s="3"/>
    </row>
    <row r="22" spans="1:17" x14ac:dyDescent="0.25">
      <c r="A22" s="1" t="s">
        <v>66</v>
      </c>
      <c r="B22" s="1">
        <v>5</v>
      </c>
      <c r="C22" s="1">
        <v>60000</v>
      </c>
      <c r="D22" s="1" t="s">
        <v>15</v>
      </c>
      <c r="E22" s="1" t="s">
        <v>64</v>
      </c>
      <c r="F22" s="1">
        <v>4.12</v>
      </c>
      <c r="G22" s="1">
        <v>0.26</v>
      </c>
      <c r="H22" s="1">
        <f t="shared" si="0"/>
        <v>1.0712000000000002</v>
      </c>
      <c r="I22">
        <f t="shared" si="1"/>
        <v>0.25242718446601942</v>
      </c>
      <c r="J22" s="1">
        <f>AVERAGE(I20:I22)</f>
        <v>0.30069341270784083</v>
      </c>
      <c r="K22" s="1">
        <f>_xlfn.STDEV.P(I20:I22)</f>
        <v>5.2935106024515483E-2</v>
      </c>
      <c r="L22">
        <f>K22/SQRT(COUNT(I20:I22))</f>
        <v>3.0562097712835395E-2</v>
      </c>
      <c r="M22" s="5" t="s">
        <v>28</v>
      </c>
      <c r="N22" s="3" t="s">
        <v>8</v>
      </c>
      <c r="O22" s="3" t="s">
        <v>106</v>
      </c>
      <c r="P22" t="s">
        <v>107</v>
      </c>
      <c r="Q22" t="s">
        <v>108</v>
      </c>
    </row>
    <row r="23" spans="1:17" x14ac:dyDescent="0.25">
      <c r="A23" s="2" t="s">
        <v>27</v>
      </c>
      <c r="B23" s="2">
        <v>5</v>
      </c>
      <c r="C23" s="2">
        <v>60</v>
      </c>
      <c r="D23" s="2" t="s">
        <v>28</v>
      </c>
      <c r="E23" s="2" t="s">
        <v>29</v>
      </c>
      <c r="F23" s="2">
        <v>3.98</v>
      </c>
      <c r="G23" s="2">
        <v>0.48</v>
      </c>
      <c r="H23" s="2">
        <f t="shared" si="0"/>
        <v>1.9103999999999999</v>
      </c>
      <c r="I23">
        <f t="shared" si="1"/>
        <v>0.48241206030150752</v>
      </c>
      <c r="J23" s="2"/>
      <c r="K23" s="2"/>
      <c r="M23" s="4" t="s">
        <v>110</v>
      </c>
      <c r="N23" s="3">
        <f t="shared" ref="N23:N25" si="2">N11</f>
        <v>0.43949086397875931</v>
      </c>
      <c r="O23" s="3">
        <f>J25</f>
        <v>0.37249449219365921</v>
      </c>
      <c r="P23">
        <f>J28</f>
        <v>0.39290285172762074</v>
      </c>
      <c r="Q23">
        <f>J31</f>
        <v>0.42705674952590106</v>
      </c>
    </row>
    <row r="24" spans="1:17" x14ac:dyDescent="0.25">
      <c r="A24" s="3" t="s">
        <v>30</v>
      </c>
      <c r="B24" s="3">
        <v>5</v>
      </c>
      <c r="C24" s="3">
        <v>60</v>
      </c>
      <c r="D24" s="3" t="s">
        <v>28</v>
      </c>
      <c r="E24" s="3" t="s">
        <v>29</v>
      </c>
      <c r="F24" s="3">
        <v>3.9</v>
      </c>
      <c r="G24" s="3">
        <v>0.34</v>
      </c>
      <c r="H24" s="3">
        <f t="shared" si="0"/>
        <v>1.3260000000000001</v>
      </c>
      <c r="I24">
        <f t="shared" si="1"/>
        <v>0.34871794871794876</v>
      </c>
      <c r="J24" s="3"/>
      <c r="K24" s="3"/>
      <c r="M24" s="4" t="s">
        <v>109</v>
      </c>
      <c r="N24" s="3">
        <f t="shared" si="2"/>
        <v>0.46295155698919882</v>
      </c>
      <c r="O24" s="3">
        <f>J54</f>
        <v>0.42147088935425486</v>
      </c>
      <c r="P24">
        <f>J57</f>
        <v>0.41993915845908258</v>
      </c>
      <c r="Q24">
        <f>J60</f>
        <v>0.40263627495465942</v>
      </c>
    </row>
    <row r="25" spans="1:17" x14ac:dyDescent="0.25">
      <c r="A25" s="1" t="s">
        <v>31</v>
      </c>
      <c r="B25" s="1">
        <v>5</v>
      </c>
      <c r="C25" s="1">
        <v>60</v>
      </c>
      <c r="D25" s="1" t="s">
        <v>28</v>
      </c>
      <c r="E25" s="1" t="s">
        <v>29</v>
      </c>
      <c r="F25" s="1">
        <v>4.47</v>
      </c>
      <c r="G25" s="1">
        <v>0.32</v>
      </c>
      <c r="H25" s="1">
        <f t="shared" si="0"/>
        <v>1.4303999999999999</v>
      </c>
      <c r="I25">
        <f t="shared" si="1"/>
        <v>0.2863534675615213</v>
      </c>
      <c r="J25" s="1">
        <f>AVERAGE(I23:I25)</f>
        <v>0.37249449219365921</v>
      </c>
      <c r="K25" s="1">
        <f>_xlfn.STDEV.P(I23:I25)</f>
        <v>8.1787268616149253E-2</v>
      </c>
      <c r="L25">
        <f>K25/SQRT(COUNT(I23:I25))</f>
        <v>4.7219901551818003E-2</v>
      </c>
      <c r="M25" s="4" t="s">
        <v>111</v>
      </c>
      <c r="N25" s="3">
        <f t="shared" si="2"/>
        <v>0.48067114314205894</v>
      </c>
      <c r="O25" s="3">
        <f>J80</f>
        <v>0.38034668940039784</v>
      </c>
      <c r="P25">
        <f>J83</f>
        <v>0.34961863533292104</v>
      </c>
      <c r="Q25">
        <f>J86</f>
        <v>0.33493992034006093</v>
      </c>
    </row>
    <row r="26" spans="1:17" x14ac:dyDescent="0.25">
      <c r="A26" s="2" t="s">
        <v>51</v>
      </c>
      <c r="B26" s="2">
        <v>5</v>
      </c>
      <c r="C26" s="2">
        <v>6000</v>
      </c>
      <c r="D26" s="2" t="s">
        <v>28</v>
      </c>
      <c r="E26" s="2" t="s">
        <v>52</v>
      </c>
      <c r="F26" s="2">
        <v>3.98</v>
      </c>
      <c r="G26" s="2">
        <v>0.38</v>
      </c>
      <c r="H26" s="2">
        <f t="shared" si="0"/>
        <v>1.5124</v>
      </c>
      <c r="I26">
        <f t="shared" si="1"/>
        <v>0.38190954773869346</v>
      </c>
      <c r="J26" s="2"/>
      <c r="K26" s="2"/>
      <c r="M26" s="4" t="s">
        <v>105</v>
      </c>
      <c r="N26" s="3"/>
      <c r="O26" s="3"/>
    </row>
    <row r="27" spans="1:17" x14ac:dyDescent="0.25">
      <c r="A27" s="3" t="s">
        <v>53</v>
      </c>
      <c r="B27" s="3">
        <v>5</v>
      </c>
      <c r="C27" s="3">
        <v>6000</v>
      </c>
      <c r="D27" s="3" t="s">
        <v>28</v>
      </c>
      <c r="E27" s="3" t="s">
        <v>52</v>
      </c>
      <c r="F27" s="3">
        <v>4.03</v>
      </c>
      <c r="G27" s="3">
        <v>0.43</v>
      </c>
      <c r="H27" s="3">
        <f t="shared" si="0"/>
        <v>1.7329000000000001</v>
      </c>
      <c r="I27">
        <f t="shared" si="1"/>
        <v>0.42679900744416871</v>
      </c>
      <c r="J27" s="3"/>
      <c r="K27" s="3"/>
      <c r="M27" s="4"/>
      <c r="N27" s="3" t="s">
        <v>8</v>
      </c>
      <c r="O27" s="3" t="s">
        <v>106</v>
      </c>
      <c r="P27" t="s">
        <v>107</v>
      </c>
      <c r="Q27" t="s">
        <v>108</v>
      </c>
    </row>
    <row r="28" spans="1:17" x14ac:dyDescent="0.25">
      <c r="A28" s="1" t="s">
        <v>54</v>
      </c>
      <c r="B28" s="1">
        <v>5</v>
      </c>
      <c r="C28" s="1">
        <v>6000</v>
      </c>
      <c r="D28" s="1" t="s">
        <v>28</v>
      </c>
      <c r="E28" s="1" t="s">
        <v>52</v>
      </c>
      <c r="F28" s="1">
        <v>4</v>
      </c>
      <c r="G28" s="1">
        <v>0.37</v>
      </c>
      <c r="H28" s="1">
        <f t="shared" si="0"/>
        <v>1.48</v>
      </c>
      <c r="I28">
        <f t="shared" si="1"/>
        <v>0.37</v>
      </c>
      <c r="J28" s="1">
        <f>AVERAGE(I26:I28)</f>
        <v>0.39290285172762074</v>
      </c>
      <c r="K28" s="1">
        <f>_xlfn.STDEV.P(I26:I28)</f>
        <v>2.4456374235297791E-2</v>
      </c>
      <c r="L28">
        <f>K28/SQRT(COUNT(I26:I28))</f>
        <v>1.4119894248151408E-2</v>
      </c>
      <c r="M28" s="4">
        <v>5</v>
      </c>
      <c r="N28" s="3">
        <f>L22</f>
        <v>3.0562097712835395E-2</v>
      </c>
      <c r="O28" s="3">
        <f>L28</f>
        <v>1.4119894248151408E-2</v>
      </c>
      <c r="P28">
        <f>L31</f>
        <v>2.6076892580153329E-3</v>
      </c>
      <c r="Q28">
        <f>L34</f>
        <v>0</v>
      </c>
    </row>
    <row r="29" spans="1:17" x14ac:dyDescent="0.25">
      <c r="A29" s="2" t="s">
        <v>74</v>
      </c>
      <c r="B29" s="2">
        <v>5</v>
      </c>
      <c r="C29" s="2">
        <v>60000</v>
      </c>
      <c r="D29" s="2" t="s">
        <v>28</v>
      </c>
      <c r="E29" s="2" t="s">
        <v>75</v>
      </c>
      <c r="F29" s="2">
        <v>4.07</v>
      </c>
      <c r="G29" s="2">
        <v>0.43</v>
      </c>
      <c r="H29" s="2">
        <f t="shared" si="0"/>
        <v>1.7501</v>
      </c>
      <c r="I29">
        <f t="shared" si="1"/>
        <v>0.42260442260442255</v>
      </c>
      <c r="J29" s="2"/>
      <c r="K29" s="2"/>
      <c r="M29" s="4">
        <v>15</v>
      </c>
      <c r="N29" s="3">
        <f>L52</f>
        <v>0</v>
      </c>
      <c r="O29" s="3">
        <f>L58</f>
        <v>0</v>
      </c>
      <c r="P29">
        <f>L61</f>
        <v>0</v>
      </c>
      <c r="Q29">
        <f>L63</f>
        <v>0</v>
      </c>
    </row>
    <row r="30" spans="1:17" x14ac:dyDescent="0.25">
      <c r="A30" s="3" t="s">
        <v>76</v>
      </c>
      <c r="B30" s="3">
        <v>5</v>
      </c>
      <c r="C30" s="3">
        <v>60000</v>
      </c>
      <c r="D30" s="3" t="s">
        <v>28</v>
      </c>
      <c r="E30" s="3" t="s">
        <v>75</v>
      </c>
      <c r="F30" s="3">
        <v>3.97</v>
      </c>
      <c r="G30" s="3">
        <v>0.43</v>
      </c>
      <c r="H30" s="3">
        <f t="shared" si="0"/>
        <v>1.7071000000000001</v>
      </c>
      <c r="I30">
        <f t="shared" si="1"/>
        <v>0.43324937027707805</v>
      </c>
      <c r="J30" s="3"/>
      <c r="K30" s="3"/>
      <c r="M30" s="4">
        <v>25</v>
      </c>
      <c r="N30" s="3">
        <f>L78</f>
        <v>0</v>
      </c>
      <c r="O30" s="3">
        <f>L84</f>
        <v>0</v>
      </c>
      <c r="P30">
        <f>L86</f>
        <v>8.4719305316289049E-3</v>
      </c>
      <c r="Q30">
        <f>L89</f>
        <v>0</v>
      </c>
    </row>
    <row r="31" spans="1:17" x14ac:dyDescent="0.25">
      <c r="A31" s="1" t="s">
        <v>77</v>
      </c>
      <c r="B31" s="1">
        <v>5</v>
      </c>
      <c r="C31" s="1">
        <v>60000</v>
      </c>
      <c r="D31" s="1" t="s">
        <v>28</v>
      </c>
      <c r="E31" s="1" t="s">
        <v>75</v>
      </c>
      <c r="F31" s="1">
        <v>3.95</v>
      </c>
      <c r="G31" s="1">
        <v>0.42</v>
      </c>
      <c r="H31" s="1">
        <f t="shared" si="0"/>
        <v>1.659</v>
      </c>
      <c r="I31">
        <f t="shared" si="1"/>
        <v>0.42531645569620252</v>
      </c>
      <c r="J31" s="1">
        <f>AVERAGE(I29:I31)</f>
        <v>0.42705674952590106</v>
      </c>
      <c r="K31" s="1">
        <f>_xlfn.STDEV.P(I29:I31)</f>
        <v>4.5166502852341433E-3</v>
      </c>
      <c r="L31">
        <f>K31/SQRT(COUNT(I29:I31))</f>
        <v>2.6076892580153329E-3</v>
      </c>
      <c r="M31" s="4"/>
      <c r="N31" s="3"/>
      <c r="O31" s="3"/>
    </row>
    <row r="32" spans="1:17" x14ac:dyDescent="0.25">
      <c r="A32" s="2" t="s">
        <v>7</v>
      </c>
      <c r="B32" s="2">
        <v>15</v>
      </c>
      <c r="C32" s="2">
        <v>0</v>
      </c>
      <c r="D32" s="2" t="s">
        <v>8</v>
      </c>
      <c r="E32" s="2" t="s">
        <v>12</v>
      </c>
      <c r="F32" s="2">
        <v>4.12</v>
      </c>
      <c r="G32" s="2">
        <v>0.52</v>
      </c>
      <c r="H32" s="2">
        <f t="shared" si="0"/>
        <v>2.1424000000000003</v>
      </c>
      <c r="I32">
        <f t="shared" si="1"/>
        <v>0.50485436893203883</v>
      </c>
      <c r="J32" s="2"/>
      <c r="K32" s="2"/>
      <c r="M32" s="4"/>
      <c r="N32" s="3"/>
      <c r="O32" s="3"/>
    </row>
    <row r="33" spans="1:12" x14ac:dyDescent="0.25">
      <c r="A33" s="3" t="s">
        <v>10</v>
      </c>
      <c r="B33" s="3">
        <v>15</v>
      </c>
      <c r="C33" s="3">
        <v>0</v>
      </c>
      <c r="D33" s="3" t="s">
        <v>8</v>
      </c>
      <c r="E33" s="3" t="s">
        <v>12</v>
      </c>
      <c r="F33" s="3">
        <v>4.3600000000000003</v>
      </c>
      <c r="G33" s="3">
        <v>0.51</v>
      </c>
      <c r="H33" s="3">
        <f t="shared" si="0"/>
        <v>2.2236000000000002</v>
      </c>
      <c r="I33">
        <f t="shared" si="1"/>
        <v>0.4678899082568807</v>
      </c>
      <c r="J33" s="3"/>
      <c r="K33" s="3"/>
    </row>
    <row r="34" spans="1:12" x14ac:dyDescent="0.25">
      <c r="A34" s="3" t="s">
        <v>11</v>
      </c>
      <c r="B34" s="3">
        <v>15</v>
      </c>
      <c r="C34" s="3">
        <v>0</v>
      </c>
      <c r="D34" s="3" t="s">
        <v>8</v>
      </c>
      <c r="E34" s="3" t="s">
        <v>12</v>
      </c>
      <c r="F34" s="3">
        <v>4.32</v>
      </c>
      <c r="G34" s="3">
        <v>0.44</v>
      </c>
      <c r="H34" s="3">
        <f t="shared" ref="H34:H65" si="3">F34*G34</f>
        <v>1.9008</v>
      </c>
      <c r="I34">
        <f t="shared" si="1"/>
        <v>0.40740740740740738</v>
      </c>
      <c r="J34" s="3"/>
      <c r="K34" s="3"/>
    </row>
    <row r="35" spans="1:12" x14ac:dyDescent="0.25">
      <c r="A35" s="3" t="s">
        <v>7</v>
      </c>
      <c r="B35" s="3">
        <v>15</v>
      </c>
      <c r="C35" s="3">
        <v>0</v>
      </c>
      <c r="D35" s="3" t="s">
        <v>8</v>
      </c>
      <c r="E35" s="3" t="s">
        <v>12</v>
      </c>
      <c r="F35" s="3">
        <v>4.12</v>
      </c>
      <c r="G35" s="3">
        <v>0.52</v>
      </c>
      <c r="H35" s="3">
        <f t="shared" si="3"/>
        <v>2.1424000000000003</v>
      </c>
      <c r="I35">
        <f t="shared" si="1"/>
        <v>0.50485436893203883</v>
      </c>
      <c r="J35" s="3"/>
      <c r="K35" s="3"/>
    </row>
    <row r="36" spans="1:12" x14ac:dyDescent="0.25">
      <c r="A36" s="3" t="s">
        <v>10</v>
      </c>
      <c r="B36" s="3">
        <v>15</v>
      </c>
      <c r="C36" s="3">
        <v>0</v>
      </c>
      <c r="D36" s="3" t="s">
        <v>8</v>
      </c>
      <c r="E36" s="3" t="s">
        <v>12</v>
      </c>
      <c r="F36" s="3">
        <v>4.04</v>
      </c>
      <c r="G36" s="3">
        <v>0.54</v>
      </c>
      <c r="H36" s="3">
        <f t="shared" si="3"/>
        <v>2.1816</v>
      </c>
      <c r="I36">
        <f t="shared" si="1"/>
        <v>0.53465346534653468</v>
      </c>
      <c r="J36" s="3"/>
      <c r="K36" s="3"/>
    </row>
    <row r="37" spans="1:12" x14ac:dyDescent="0.25">
      <c r="A37" s="3" t="s">
        <v>11</v>
      </c>
      <c r="B37" s="3">
        <v>15</v>
      </c>
      <c r="C37" s="3">
        <v>0</v>
      </c>
      <c r="D37" s="3" t="s">
        <v>8</v>
      </c>
      <c r="E37" s="3" t="s">
        <v>13</v>
      </c>
      <c r="F37" s="3">
        <v>4.34</v>
      </c>
      <c r="G37" s="3">
        <v>0.49</v>
      </c>
      <c r="H37" s="3">
        <f t="shared" si="3"/>
        <v>2.1265999999999998</v>
      </c>
      <c r="I37">
        <f t="shared" si="1"/>
        <v>0.45161290322580644</v>
      </c>
      <c r="J37" s="3"/>
      <c r="K37" s="3"/>
    </row>
    <row r="38" spans="1:12" x14ac:dyDescent="0.25">
      <c r="A38" s="3" t="s">
        <v>89</v>
      </c>
      <c r="B38" s="3">
        <v>15</v>
      </c>
      <c r="C38" s="3">
        <v>0</v>
      </c>
      <c r="D38" s="3" t="s">
        <v>8</v>
      </c>
      <c r="E38" s="3" t="s">
        <v>12</v>
      </c>
      <c r="F38" s="3">
        <v>3.99</v>
      </c>
      <c r="G38" s="3">
        <v>0.47</v>
      </c>
      <c r="H38" s="3">
        <f t="shared" si="3"/>
        <v>1.8753</v>
      </c>
      <c r="I38">
        <f t="shared" si="1"/>
        <v>0.47117794486215536</v>
      </c>
      <c r="J38" s="3"/>
      <c r="K38" s="3"/>
    </row>
    <row r="39" spans="1:12" x14ac:dyDescent="0.25">
      <c r="A39" s="3" t="s">
        <v>90</v>
      </c>
      <c r="B39" s="3">
        <v>15</v>
      </c>
      <c r="C39" s="3">
        <v>0</v>
      </c>
      <c r="D39" s="3" t="s">
        <v>8</v>
      </c>
      <c r="E39" s="3" t="s">
        <v>12</v>
      </c>
      <c r="F39" s="3">
        <v>4.49</v>
      </c>
      <c r="G39" s="3">
        <v>0.47</v>
      </c>
      <c r="H39" s="3">
        <f t="shared" si="3"/>
        <v>2.1103000000000001</v>
      </c>
      <c r="I39">
        <f t="shared" si="1"/>
        <v>0.4187082405345211</v>
      </c>
      <c r="J39" s="3"/>
      <c r="K39" s="3"/>
    </row>
    <row r="40" spans="1:12" x14ac:dyDescent="0.25">
      <c r="A40" s="1" t="s">
        <v>91</v>
      </c>
      <c r="B40" s="1">
        <v>15</v>
      </c>
      <c r="C40" s="1">
        <v>0</v>
      </c>
      <c r="D40" s="1" t="s">
        <v>8</v>
      </c>
      <c r="E40" s="1" t="s">
        <v>12</v>
      </c>
      <c r="F40" s="1">
        <v>4.4400000000000004</v>
      </c>
      <c r="G40" s="1">
        <v>0.45</v>
      </c>
      <c r="H40" s="1">
        <f t="shared" si="3"/>
        <v>1.9980000000000002</v>
      </c>
      <c r="I40">
        <f t="shared" si="1"/>
        <v>0.40540540540540537</v>
      </c>
      <c r="J40" s="1">
        <f>AVERAGE(I32:I40)</f>
        <v>0.46295155698919882</v>
      </c>
      <c r="K40" s="1">
        <f>_xlfn.STDEV.P(I32:I40)</f>
        <v>4.3751398663536542E-2</v>
      </c>
      <c r="L40">
        <f>K40/SQRT(COUNT(I32:I40))</f>
        <v>1.4583799554512181E-2</v>
      </c>
    </row>
    <row r="41" spans="1:12" x14ac:dyDescent="0.25">
      <c r="A41" s="2" t="s">
        <v>7</v>
      </c>
      <c r="B41" s="2">
        <v>15</v>
      </c>
      <c r="C41" s="2">
        <v>60000</v>
      </c>
      <c r="D41" s="2" t="s">
        <v>93</v>
      </c>
      <c r="E41" s="2" t="s">
        <v>95</v>
      </c>
      <c r="F41" s="2">
        <v>4.2</v>
      </c>
      <c r="G41" s="2">
        <v>0.46</v>
      </c>
      <c r="H41" s="2">
        <f t="shared" si="3"/>
        <v>1.9320000000000002</v>
      </c>
      <c r="I41">
        <f t="shared" si="1"/>
        <v>0.43809523809523809</v>
      </c>
      <c r="J41" s="2"/>
      <c r="K41" s="2"/>
    </row>
    <row r="42" spans="1:12" x14ac:dyDescent="0.25">
      <c r="A42" s="3" t="s">
        <v>10</v>
      </c>
      <c r="B42" s="3">
        <v>15</v>
      </c>
      <c r="C42" s="3">
        <v>60000</v>
      </c>
      <c r="D42" s="3" t="s">
        <v>93</v>
      </c>
      <c r="E42" s="3" t="s">
        <v>95</v>
      </c>
      <c r="F42" s="3">
        <v>4.26</v>
      </c>
      <c r="G42" s="3">
        <v>0.57999999999999996</v>
      </c>
      <c r="H42" s="3">
        <f t="shared" si="3"/>
        <v>2.4707999999999997</v>
      </c>
      <c r="I42">
        <f t="shared" si="1"/>
        <v>0.54460093896713613</v>
      </c>
      <c r="J42" s="3"/>
      <c r="K42" s="3"/>
    </row>
    <row r="43" spans="1:12" x14ac:dyDescent="0.25">
      <c r="A43" s="1" t="s">
        <v>11</v>
      </c>
      <c r="B43" s="1">
        <v>15</v>
      </c>
      <c r="C43" s="1">
        <v>60000</v>
      </c>
      <c r="D43" s="1" t="s">
        <v>93</v>
      </c>
      <c r="E43" s="1" t="s">
        <v>95</v>
      </c>
      <c r="F43" s="1">
        <v>4.24</v>
      </c>
      <c r="G43" s="1">
        <v>0.5</v>
      </c>
      <c r="H43" s="1">
        <f t="shared" si="3"/>
        <v>2.12</v>
      </c>
      <c r="I43">
        <f t="shared" si="1"/>
        <v>0.47169811320754712</v>
      </c>
      <c r="J43" s="1">
        <f>AVERAGE(I41:I43)</f>
        <v>0.48479809675664048</v>
      </c>
      <c r="K43" s="1">
        <f>_xlfn.STDEV.P(I41:I43)</f>
        <v>4.4456520003957743E-2</v>
      </c>
      <c r="L43">
        <f>K43/SQRT(COUNT(I41:I43))</f>
        <v>2.5666983791518987E-2</v>
      </c>
    </row>
    <row r="44" spans="1:12" x14ac:dyDescent="0.25">
      <c r="A44" s="2" t="s">
        <v>19</v>
      </c>
      <c r="B44" s="2">
        <v>15</v>
      </c>
      <c r="C44" s="2">
        <v>60</v>
      </c>
      <c r="D44" s="2" t="s">
        <v>15</v>
      </c>
      <c r="E44" s="2" t="s">
        <v>16</v>
      </c>
      <c r="F44" s="2">
        <v>4.08</v>
      </c>
      <c r="G44" s="2">
        <v>0.3</v>
      </c>
      <c r="H44" s="2">
        <f t="shared" si="3"/>
        <v>1.224</v>
      </c>
      <c r="I44">
        <f t="shared" si="1"/>
        <v>0.29411764705882354</v>
      </c>
      <c r="J44" s="2"/>
      <c r="K44" s="2"/>
    </row>
    <row r="45" spans="1:12" x14ac:dyDescent="0.25">
      <c r="A45" s="3" t="s">
        <v>20</v>
      </c>
      <c r="B45" s="3">
        <v>15</v>
      </c>
      <c r="C45" s="3">
        <v>60</v>
      </c>
      <c r="D45" s="3" t="s">
        <v>15</v>
      </c>
      <c r="E45" s="3" t="s">
        <v>21</v>
      </c>
      <c r="F45" s="3">
        <v>4.07</v>
      </c>
      <c r="G45" s="3">
        <v>0.48</v>
      </c>
      <c r="H45" s="3">
        <f t="shared" si="3"/>
        <v>1.9536</v>
      </c>
      <c r="I45">
        <f t="shared" si="1"/>
        <v>0.47174447174447171</v>
      </c>
      <c r="J45" s="3"/>
      <c r="K45" s="3"/>
    </row>
    <row r="46" spans="1:12" x14ac:dyDescent="0.25">
      <c r="A46" s="1" t="s">
        <v>22</v>
      </c>
      <c r="B46" s="1">
        <v>15</v>
      </c>
      <c r="C46" s="1">
        <v>60</v>
      </c>
      <c r="D46" s="1" t="s">
        <v>15</v>
      </c>
      <c r="E46" s="1" t="s">
        <v>21</v>
      </c>
      <c r="F46" s="1">
        <v>4.08</v>
      </c>
      <c r="G46" s="1">
        <v>0.48</v>
      </c>
      <c r="H46" s="1">
        <f t="shared" si="3"/>
        <v>1.9583999999999999</v>
      </c>
      <c r="I46">
        <f t="shared" si="1"/>
        <v>0.47058823529411764</v>
      </c>
      <c r="J46" s="1">
        <f>AVERAGE(I44:I46)</f>
        <v>0.41215011803247092</v>
      </c>
      <c r="K46" s="1">
        <f>_xlfn.STDEV.P(I44:I46)</f>
        <v>8.3462895443788085E-2</v>
      </c>
      <c r="L46">
        <f>K46/SQRT(COUNT(I44:I46))</f>
        <v>4.8187325151816646E-2</v>
      </c>
    </row>
    <row r="47" spans="1:12" x14ac:dyDescent="0.25">
      <c r="A47" s="2" t="s">
        <v>44</v>
      </c>
      <c r="B47" s="2">
        <v>15</v>
      </c>
      <c r="C47" s="2">
        <v>6000</v>
      </c>
      <c r="D47" s="2" t="s">
        <v>15</v>
      </c>
      <c r="E47" s="2" t="s">
        <v>45</v>
      </c>
      <c r="F47" s="2">
        <v>4.08</v>
      </c>
      <c r="G47" s="2">
        <v>0.33</v>
      </c>
      <c r="H47" s="2">
        <f t="shared" si="3"/>
        <v>1.3464</v>
      </c>
      <c r="I47">
        <f t="shared" si="1"/>
        <v>0.3235294117647059</v>
      </c>
      <c r="J47" s="2"/>
      <c r="K47" s="2"/>
    </row>
    <row r="48" spans="1:12" x14ac:dyDescent="0.25">
      <c r="A48" s="3" t="s">
        <v>46</v>
      </c>
      <c r="B48" s="3">
        <v>15</v>
      </c>
      <c r="C48" s="3">
        <v>6000</v>
      </c>
      <c r="D48" s="3" t="s">
        <v>15</v>
      </c>
      <c r="E48" s="3" t="s">
        <v>45</v>
      </c>
      <c r="F48" s="3">
        <v>4.0199999999999996</v>
      </c>
      <c r="G48" s="3">
        <v>0.42</v>
      </c>
      <c r="H48" s="3">
        <f t="shared" si="3"/>
        <v>1.6883999999999997</v>
      </c>
      <c r="I48">
        <f t="shared" si="1"/>
        <v>0.41791044776119407</v>
      </c>
      <c r="J48" s="3"/>
      <c r="K48" s="3"/>
    </row>
    <row r="49" spans="1:12" x14ac:dyDescent="0.25">
      <c r="A49" s="1" t="s">
        <v>47</v>
      </c>
      <c r="B49" s="1">
        <v>15</v>
      </c>
      <c r="C49" s="1">
        <v>6000</v>
      </c>
      <c r="D49" s="1" t="s">
        <v>15</v>
      </c>
      <c r="E49" s="1" t="s">
        <v>45</v>
      </c>
      <c r="F49" s="1">
        <v>3.82</v>
      </c>
      <c r="G49" s="1">
        <v>0.4</v>
      </c>
      <c r="H49" s="1">
        <f t="shared" si="3"/>
        <v>1.528</v>
      </c>
      <c r="I49">
        <f t="shared" si="1"/>
        <v>0.41884816753926707</v>
      </c>
      <c r="J49" s="1">
        <f>AVERAGE(I47:I49)</f>
        <v>0.38676267568838901</v>
      </c>
      <c r="K49" s="1">
        <f>_xlfn.STDEV.P(I47:I49)</f>
        <v>4.4714308518468998E-2</v>
      </c>
      <c r="L49">
        <f>K49/SQRT(COUNT(I47:I49))</f>
        <v>2.5815818059766054E-2</v>
      </c>
    </row>
    <row r="50" spans="1:12" x14ac:dyDescent="0.25">
      <c r="A50" s="2" t="s">
        <v>67</v>
      </c>
      <c r="B50" s="2">
        <v>15</v>
      </c>
      <c r="C50" s="2">
        <v>60000</v>
      </c>
      <c r="D50" s="2" t="s">
        <v>15</v>
      </c>
      <c r="E50" s="2" t="s">
        <v>68</v>
      </c>
      <c r="F50" s="2">
        <v>4.0999999999999996</v>
      </c>
      <c r="G50" s="2">
        <v>0.35</v>
      </c>
      <c r="H50" s="2">
        <f t="shared" si="3"/>
        <v>1.4349999999999998</v>
      </c>
      <c r="I50">
        <f t="shared" si="1"/>
        <v>0.34146341463414637</v>
      </c>
      <c r="J50" s="2"/>
      <c r="K50" s="2"/>
    </row>
    <row r="51" spans="1:12" x14ac:dyDescent="0.25">
      <c r="A51" s="1" t="s">
        <v>69</v>
      </c>
      <c r="B51" s="1">
        <v>15</v>
      </c>
      <c r="C51" s="1">
        <v>60000</v>
      </c>
      <c r="D51" s="1" t="s">
        <v>15</v>
      </c>
      <c r="E51" s="1" t="s">
        <v>68</v>
      </c>
      <c r="F51" s="1">
        <v>4.29</v>
      </c>
      <c r="G51" s="1">
        <v>0.3</v>
      </c>
      <c r="H51" s="1">
        <f t="shared" si="3"/>
        <v>1.2869999999999999</v>
      </c>
      <c r="I51">
        <f t="shared" si="1"/>
        <v>0.27972027972027969</v>
      </c>
      <c r="J51" s="1">
        <f>AVERAGE(I50:I51)</f>
        <v>0.310591847177213</v>
      </c>
      <c r="K51" s="1">
        <f>_xlfn.STDEV.P(I50:I51)</f>
        <v>3.0871567456933341E-2</v>
      </c>
      <c r="L51">
        <f>K51/SQRT(COUNT(I50:I51))</f>
        <v>2.1829494694655505E-2</v>
      </c>
    </row>
    <row r="52" spans="1:12" x14ac:dyDescent="0.25">
      <c r="A52" s="2" t="s">
        <v>32</v>
      </c>
      <c r="B52" s="2">
        <v>15</v>
      </c>
      <c r="C52" s="2">
        <v>60</v>
      </c>
      <c r="D52" s="2" t="s">
        <v>28</v>
      </c>
      <c r="E52" s="2" t="s">
        <v>33</v>
      </c>
      <c r="F52" s="2">
        <v>3.98</v>
      </c>
      <c r="G52" s="2">
        <v>0.43</v>
      </c>
      <c r="H52" s="2">
        <f t="shared" si="3"/>
        <v>1.7114</v>
      </c>
      <c r="I52">
        <f t="shared" si="1"/>
        <v>0.43216080402010049</v>
      </c>
      <c r="J52" s="2"/>
      <c r="K52" s="2"/>
    </row>
    <row r="53" spans="1:12" x14ac:dyDescent="0.25">
      <c r="A53" s="3" t="s">
        <v>34</v>
      </c>
      <c r="B53" s="3">
        <v>15</v>
      </c>
      <c r="C53" s="3">
        <v>60</v>
      </c>
      <c r="D53" s="3" t="s">
        <v>28</v>
      </c>
      <c r="E53" s="3" t="s">
        <v>33</v>
      </c>
      <c r="F53" s="3">
        <v>4.01</v>
      </c>
      <c r="G53" s="3">
        <v>0.4</v>
      </c>
      <c r="H53" s="3">
        <f t="shared" si="3"/>
        <v>1.6040000000000001</v>
      </c>
      <c r="I53">
        <f t="shared" si="1"/>
        <v>0.39900249376558605</v>
      </c>
      <c r="J53" s="3"/>
      <c r="K53" s="3"/>
    </row>
    <row r="54" spans="1:12" x14ac:dyDescent="0.25">
      <c r="A54" s="1" t="s">
        <v>35</v>
      </c>
      <c r="B54" s="1">
        <v>15</v>
      </c>
      <c r="C54" s="1">
        <v>60</v>
      </c>
      <c r="D54" s="1" t="s">
        <v>28</v>
      </c>
      <c r="E54" s="1" t="s">
        <v>33</v>
      </c>
      <c r="F54" s="1">
        <v>3.97</v>
      </c>
      <c r="G54" s="1">
        <v>0.43</v>
      </c>
      <c r="H54" s="1">
        <f t="shared" si="3"/>
        <v>1.7071000000000001</v>
      </c>
      <c r="I54">
        <f t="shared" si="1"/>
        <v>0.43324937027707805</v>
      </c>
      <c r="J54" s="1">
        <f>AVERAGE(I52:I54)</f>
        <v>0.42147088935425486</v>
      </c>
      <c r="K54" s="1">
        <f>_xlfn.STDEV.P(I52:I54)</f>
        <v>1.5893769101352088E-2</v>
      </c>
      <c r="L54">
        <f>K54/SQRT(COUNT(I52:I54))</f>
        <v>9.1762718691033845E-3</v>
      </c>
    </row>
    <row r="55" spans="1:12" x14ac:dyDescent="0.25">
      <c r="A55" s="2" t="s">
        <v>55</v>
      </c>
      <c r="B55" s="2">
        <v>15</v>
      </c>
      <c r="C55" s="2">
        <v>6000</v>
      </c>
      <c r="D55" s="2" t="s">
        <v>28</v>
      </c>
      <c r="E55" s="2" t="s">
        <v>56</v>
      </c>
      <c r="F55" s="2">
        <v>4.34</v>
      </c>
      <c r="G55" s="2">
        <v>0.46</v>
      </c>
      <c r="H55" s="2">
        <f t="shared" si="3"/>
        <v>1.9964</v>
      </c>
      <c r="I55">
        <f t="shared" si="1"/>
        <v>0.42396313364055305</v>
      </c>
      <c r="J55" s="2"/>
      <c r="K55" s="2"/>
    </row>
    <row r="56" spans="1:12" x14ac:dyDescent="0.25">
      <c r="A56" s="3" t="s">
        <v>57</v>
      </c>
      <c r="B56" s="3">
        <v>15</v>
      </c>
      <c r="C56" s="3">
        <v>6000</v>
      </c>
      <c r="D56" s="3" t="s">
        <v>28</v>
      </c>
      <c r="E56" s="3" t="s">
        <v>56</v>
      </c>
      <c r="F56" s="3">
        <v>3.57</v>
      </c>
      <c r="G56" s="3">
        <v>0.41</v>
      </c>
      <c r="H56" s="3">
        <f t="shared" si="3"/>
        <v>1.4636999999999998</v>
      </c>
      <c r="I56">
        <f t="shared" si="1"/>
        <v>0.45938375350140054</v>
      </c>
      <c r="J56" s="3"/>
      <c r="K56" s="3"/>
    </row>
    <row r="57" spans="1:12" x14ac:dyDescent="0.25">
      <c r="A57" s="1" t="s">
        <v>58</v>
      </c>
      <c r="B57" s="1">
        <v>15</v>
      </c>
      <c r="C57" s="1">
        <v>6000</v>
      </c>
      <c r="D57" s="1" t="s">
        <v>28</v>
      </c>
      <c r="E57" s="1" t="s">
        <v>56</v>
      </c>
      <c r="F57" s="1">
        <v>4.25</v>
      </c>
      <c r="G57" s="1">
        <v>0.4</v>
      </c>
      <c r="H57" s="1">
        <f t="shared" si="3"/>
        <v>1.7000000000000002</v>
      </c>
      <c r="I57">
        <f t="shared" si="1"/>
        <v>0.37647058823529411</v>
      </c>
      <c r="J57" s="1">
        <f>AVERAGE(I55:I57)</f>
        <v>0.41993915845908258</v>
      </c>
      <c r="K57" s="1">
        <f>_xlfn.STDEV.P(I55:I57)</f>
        <v>3.3968539619349619E-2</v>
      </c>
      <c r="L57">
        <f>K57/SQRT(COUNT(I55:I57))</f>
        <v>1.9611745493209973E-2</v>
      </c>
    </row>
    <row r="58" spans="1:12" x14ac:dyDescent="0.25">
      <c r="A58" s="2" t="s">
        <v>78</v>
      </c>
      <c r="B58" s="2">
        <v>15</v>
      </c>
      <c r="C58" s="2">
        <v>60000</v>
      </c>
      <c r="D58" s="2" t="s">
        <v>28</v>
      </c>
      <c r="E58" s="2" t="s">
        <v>79</v>
      </c>
      <c r="F58" s="2">
        <v>4.32</v>
      </c>
      <c r="G58" s="2">
        <v>0.41</v>
      </c>
      <c r="H58" s="2">
        <f t="shared" si="3"/>
        <v>1.7712000000000001</v>
      </c>
      <c r="I58">
        <f t="shared" si="1"/>
        <v>0.37962962962962959</v>
      </c>
      <c r="J58" s="2"/>
      <c r="K58" s="2"/>
    </row>
    <row r="59" spans="1:12" x14ac:dyDescent="0.25">
      <c r="A59" s="3" t="s">
        <v>80</v>
      </c>
      <c r="B59" s="3">
        <v>15</v>
      </c>
      <c r="C59" s="3">
        <v>60000</v>
      </c>
      <c r="D59" s="3" t="s">
        <v>28</v>
      </c>
      <c r="E59" s="3" t="s">
        <v>79</v>
      </c>
      <c r="F59" s="3">
        <v>4.0999999999999996</v>
      </c>
      <c r="G59" s="3">
        <v>0.49</v>
      </c>
      <c r="H59" s="3">
        <f t="shared" si="3"/>
        <v>2.0089999999999999</v>
      </c>
      <c r="I59">
        <f t="shared" si="1"/>
        <v>0.47804878048780491</v>
      </c>
      <c r="J59" s="3"/>
      <c r="K59" s="3"/>
    </row>
    <row r="60" spans="1:12" x14ac:dyDescent="0.25">
      <c r="A60" s="1" t="s">
        <v>81</v>
      </c>
      <c r="B60" s="1">
        <v>15</v>
      </c>
      <c r="C60" s="1">
        <v>60000</v>
      </c>
      <c r="D60" s="1" t="s">
        <v>28</v>
      </c>
      <c r="E60" s="1" t="s">
        <v>79</v>
      </c>
      <c r="F60" s="1">
        <v>4.34</v>
      </c>
      <c r="G60" s="1">
        <v>0.38</v>
      </c>
      <c r="H60" s="1">
        <f t="shared" si="3"/>
        <v>1.6492</v>
      </c>
      <c r="I60">
        <f t="shared" si="1"/>
        <v>0.35023041474654382</v>
      </c>
      <c r="J60" s="1">
        <f>AVERAGE(I58:I60)</f>
        <v>0.40263627495465942</v>
      </c>
      <c r="K60" s="1">
        <f>_xlfn.STDEV.P(I58:I60)</f>
        <v>5.4658716609067348E-2</v>
      </c>
      <c r="L60">
        <f>K60/SQRT(COUNT(I58:I60))</f>
        <v>3.1557224747804501E-2</v>
      </c>
    </row>
    <row r="61" spans="1:12" x14ac:dyDescent="0.25">
      <c r="A61" s="2" t="s">
        <v>7</v>
      </c>
      <c r="B61" s="2">
        <v>25</v>
      </c>
      <c r="C61" s="2">
        <v>0</v>
      </c>
      <c r="D61" s="2" t="s">
        <v>8</v>
      </c>
      <c r="E61" s="2" t="s">
        <v>13</v>
      </c>
      <c r="F61" s="2">
        <v>4.1100000000000003</v>
      </c>
      <c r="G61" s="2">
        <v>0.48</v>
      </c>
      <c r="H61" s="2">
        <f t="shared" si="3"/>
        <v>1.9728000000000001</v>
      </c>
      <c r="I61">
        <f t="shared" si="1"/>
        <v>0.46715328467153278</v>
      </c>
      <c r="J61" s="2"/>
      <c r="K61" s="2"/>
    </row>
    <row r="62" spans="1:12" x14ac:dyDescent="0.25">
      <c r="A62" s="3" t="s">
        <v>10</v>
      </c>
      <c r="B62" s="3">
        <v>25</v>
      </c>
      <c r="C62" s="3">
        <v>0</v>
      </c>
      <c r="D62" s="3" t="s">
        <v>8</v>
      </c>
      <c r="E62" s="3" t="s">
        <v>13</v>
      </c>
      <c r="F62" s="3">
        <v>4.26</v>
      </c>
      <c r="G62" s="3">
        <v>0.49</v>
      </c>
      <c r="H62" s="3">
        <f t="shared" si="3"/>
        <v>2.0873999999999997</v>
      </c>
      <c r="I62">
        <f t="shared" si="1"/>
        <v>0.46009389671361506</v>
      </c>
      <c r="J62" s="3"/>
      <c r="K62" s="3"/>
    </row>
    <row r="63" spans="1:12" x14ac:dyDescent="0.25">
      <c r="A63" s="3" t="s">
        <v>11</v>
      </c>
      <c r="B63" s="3">
        <v>25</v>
      </c>
      <c r="C63" s="3">
        <v>0</v>
      </c>
      <c r="D63" s="3" t="s">
        <v>8</v>
      </c>
      <c r="E63" s="3" t="s">
        <v>13</v>
      </c>
      <c r="F63" s="3">
        <v>4.05</v>
      </c>
      <c r="G63" s="3">
        <v>0.55000000000000004</v>
      </c>
      <c r="H63" s="3">
        <f t="shared" si="3"/>
        <v>2.2275</v>
      </c>
      <c r="I63">
        <f t="shared" si="1"/>
        <v>0.54320987654320996</v>
      </c>
      <c r="J63" s="3"/>
      <c r="K63" s="3"/>
    </row>
    <row r="64" spans="1:12" x14ac:dyDescent="0.25">
      <c r="A64" s="3" t="s">
        <v>7</v>
      </c>
      <c r="B64" s="3">
        <v>25</v>
      </c>
      <c r="C64" s="3">
        <v>0</v>
      </c>
      <c r="D64" s="3" t="s">
        <v>8</v>
      </c>
      <c r="E64" s="3" t="s">
        <v>13</v>
      </c>
      <c r="F64" s="3">
        <v>3.41</v>
      </c>
      <c r="G64" s="3">
        <v>0.41</v>
      </c>
      <c r="H64" s="3">
        <f t="shared" si="3"/>
        <v>1.3980999999999999</v>
      </c>
      <c r="I64">
        <f t="shared" si="1"/>
        <v>0.48093841642228735</v>
      </c>
      <c r="J64" s="3"/>
      <c r="K64" s="3"/>
    </row>
    <row r="65" spans="1:12" x14ac:dyDescent="0.25">
      <c r="A65" s="3" t="s">
        <v>10</v>
      </c>
      <c r="B65" s="3">
        <v>25</v>
      </c>
      <c r="C65" s="3">
        <v>0</v>
      </c>
      <c r="D65" s="3" t="s">
        <v>8</v>
      </c>
      <c r="E65" s="3" t="s">
        <v>13</v>
      </c>
      <c r="F65" s="3">
        <v>4.05</v>
      </c>
      <c r="G65" s="3">
        <v>0.51</v>
      </c>
      <c r="H65" s="3">
        <f t="shared" si="3"/>
        <v>2.0655000000000001</v>
      </c>
      <c r="I65">
        <f t="shared" si="1"/>
        <v>0.50370370370370376</v>
      </c>
      <c r="J65" s="3"/>
      <c r="K65" s="3"/>
    </row>
    <row r="66" spans="1:12" x14ac:dyDescent="0.25">
      <c r="A66" s="1" t="s">
        <v>92</v>
      </c>
      <c r="B66" s="1">
        <v>25</v>
      </c>
      <c r="C66" s="1">
        <v>0</v>
      </c>
      <c r="D66" s="1" t="s">
        <v>8</v>
      </c>
      <c r="E66" s="1" t="s">
        <v>13</v>
      </c>
      <c r="F66" s="1">
        <v>4.01</v>
      </c>
      <c r="G66" s="1">
        <v>0.43</v>
      </c>
      <c r="H66" s="1">
        <f t="shared" ref="H66:H86" si="4">F66*G66</f>
        <v>1.7242999999999999</v>
      </c>
      <c r="I66">
        <f t="shared" si="1"/>
        <v>0.42892768079800503</v>
      </c>
      <c r="J66" s="1">
        <f>AVERAGE(I61:I66)</f>
        <v>0.48067114314205894</v>
      </c>
      <c r="K66" s="1">
        <f>_xlfn.STDEV.P(I61:I66)</f>
        <v>3.588222614798077E-2</v>
      </c>
      <c r="L66">
        <f>K66/SQRT(COUNT(I61:I66))</f>
        <v>1.4648857482950875E-2</v>
      </c>
    </row>
    <row r="67" spans="1:12" x14ac:dyDescent="0.25">
      <c r="A67" t="s">
        <v>7</v>
      </c>
      <c r="B67">
        <v>25</v>
      </c>
      <c r="C67">
        <v>60000</v>
      </c>
      <c r="D67" t="s">
        <v>93</v>
      </c>
      <c r="E67" t="s">
        <v>96</v>
      </c>
      <c r="F67">
        <v>3.92</v>
      </c>
      <c r="G67">
        <v>0.52</v>
      </c>
      <c r="H67">
        <f t="shared" si="4"/>
        <v>2.0384000000000002</v>
      </c>
      <c r="I67">
        <f t="shared" ref="I67:I86" si="5">(G67/F67)*4</f>
        <v>0.53061224489795922</v>
      </c>
    </row>
    <row r="68" spans="1:12" x14ac:dyDescent="0.25">
      <c r="A68" t="s">
        <v>10</v>
      </c>
      <c r="B68">
        <v>25</v>
      </c>
      <c r="C68">
        <v>60000</v>
      </c>
      <c r="D68" t="s">
        <v>93</v>
      </c>
      <c r="E68" t="s">
        <v>96</v>
      </c>
      <c r="F68">
        <v>3.84</v>
      </c>
      <c r="G68">
        <v>0.53</v>
      </c>
      <c r="H68">
        <f t="shared" si="4"/>
        <v>2.0352000000000001</v>
      </c>
      <c r="I68">
        <f t="shared" si="5"/>
        <v>0.55208333333333337</v>
      </c>
    </row>
    <row r="69" spans="1:12" x14ac:dyDescent="0.25">
      <c r="A69" s="1" t="s">
        <v>11</v>
      </c>
      <c r="B69" s="1">
        <v>25</v>
      </c>
      <c r="C69" s="1">
        <v>60000</v>
      </c>
      <c r="D69" s="1" t="s">
        <v>93</v>
      </c>
      <c r="E69" s="1" t="s">
        <v>96</v>
      </c>
      <c r="F69" s="1">
        <v>3.95</v>
      </c>
      <c r="G69" s="1">
        <v>0.53</v>
      </c>
      <c r="H69" s="1">
        <f t="shared" si="4"/>
        <v>2.0935000000000001</v>
      </c>
      <c r="I69">
        <f t="shared" si="5"/>
        <v>0.53670886075949364</v>
      </c>
      <c r="J69" s="1">
        <f>AVERAGE(I67:I69)</f>
        <v>0.53980147966359537</v>
      </c>
      <c r="K69" s="1">
        <f>_xlfn.STDEV.P(I67:I69)</f>
        <v>9.0341990390006392E-3</v>
      </c>
      <c r="L69">
        <f>K69/SQRT(COUNT(I67:I69))</f>
        <v>5.2158972470796776E-3</v>
      </c>
    </row>
    <row r="70" spans="1:12" x14ac:dyDescent="0.25">
      <c r="A70" t="s">
        <v>23</v>
      </c>
      <c r="B70">
        <v>25</v>
      </c>
      <c r="C70">
        <v>60</v>
      </c>
      <c r="D70" t="s">
        <v>15</v>
      </c>
      <c r="E70" t="s">
        <v>24</v>
      </c>
      <c r="F70">
        <v>3.27</v>
      </c>
      <c r="G70">
        <v>0.37</v>
      </c>
      <c r="H70">
        <f t="shared" si="4"/>
        <v>1.2099</v>
      </c>
      <c r="I70">
        <f t="shared" si="5"/>
        <v>0.45259938837920488</v>
      </c>
    </row>
    <row r="71" spans="1:12" x14ac:dyDescent="0.25">
      <c r="A71" t="s">
        <v>25</v>
      </c>
      <c r="B71">
        <v>25</v>
      </c>
      <c r="C71">
        <v>60</v>
      </c>
      <c r="D71" t="s">
        <v>15</v>
      </c>
      <c r="E71" t="s">
        <v>24</v>
      </c>
      <c r="F71">
        <v>3.73</v>
      </c>
      <c r="G71">
        <v>0.41</v>
      </c>
      <c r="H71">
        <f t="shared" si="4"/>
        <v>1.5292999999999999</v>
      </c>
      <c r="I71">
        <f t="shared" si="5"/>
        <v>0.43967828418230559</v>
      </c>
    </row>
    <row r="72" spans="1:12" x14ac:dyDescent="0.25">
      <c r="A72" s="1" t="s">
        <v>26</v>
      </c>
      <c r="B72" s="1">
        <v>25</v>
      </c>
      <c r="C72" s="1">
        <v>60</v>
      </c>
      <c r="D72" s="1" t="s">
        <v>15</v>
      </c>
      <c r="E72" s="1" t="s">
        <v>24</v>
      </c>
      <c r="F72" s="1">
        <v>3.21</v>
      </c>
      <c r="G72" s="1">
        <v>0.28999999999999998</v>
      </c>
      <c r="H72" s="1">
        <f t="shared" si="4"/>
        <v>0.93089999999999995</v>
      </c>
      <c r="I72">
        <f t="shared" si="5"/>
        <v>0.36137071651090341</v>
      </c>
      <c r="J72" s="1">
        <f>AVERAGE(I70:I72)</f>
        <v>0.41788279635747133</v>
      </c>
      <c r="K72" s="1">
        <f>_xlfn.STDEV.P(I70:I72)</f>
        <v>4.030674145314015E-2</v>
      </c>
      <c r="L72">
        <f>K72/SQRT(COUNT(I70:I72))</f>
        <v>2.3271108028127114E-2</v>
      </c>
    </row>
    <row r="73" spans="1:12" x14ac:dyDescent="0.25">
      <c r="A73" t="s">
        <v>48</v>
      </c>
      <c r="B73">
        <v>25</v>
      </c>
      <c r="C73">
        <v>6000</v>
      </c>
      <c r="D73" t="s">
        <v>15</v>
      </c>
      <c r="E73" t="s">
        <v>49</v>
      </c>
      <c r="F73">
        <v>4.18</v>
      </c>
      <c r="G73">
        <v>0.31</v>
      </c>
      <c r="H73">
        <f t="shared" si="4"/>
        <v>1.2957999999999998</v>
      </c>
      <c r="I73">
        <f t="shared" si="5"/>
        <v>0.29665071770334928</v>
      </c>
    </row>
    <row r="74" spans="1:12" x14ac:dyDescent="0.25">
      <c r="A74" s="1" t="s">
        <v>50</v>
      </c>
      <c r="B74" s="1">
        <v>25</v>
      </c>
      <c r="C74" s="1">
        <v>6000</v>
      </c>
      <c r="D74" s="1" t="s">
        <v>15</v>
      </c>
      <c r="E74" s="1" t="s">
        <v>49</v>
      </c>
      <c r="F74" s="1">
        <v>3.9</v>
      </c>
      <c r="G74" s="1">
        <v>0.36</v>
      </c>
      <c r="H74" s="1">
        <f t="shared" si="4"/>
        <v>1.4039999999999999</v>
      </c>
      <c r="I74">
        <f t="shared" si="5"/>
        <v>0.36923076923076925</v>
      </c>
      <c r="J74" s="1">
        <f>AVERAGE(I73:I74)</f>
        <v>0.33294074346705926</v>
      </c>
      <c r="K74" s="1">
        <f>_xlfn.STDEV.P(I73:I74)</f>
        <v>3.6290025763710008E-2</v>
      </c>
      <c r="L74">
        <f>K74/SQRT(COUNT(I73:I74))</f>
        <v>2.5660923306953864E-2</v>
      </c>
    </row>
    <row r="75" spans="1:12" x14ac:dyDescent="0.25">
      <c r="A75" t="s">
        <v>70</v>
      </c>
      <c r="B75">
        <v>25</v>
      </c>
      <c r="C75">
        <v>60000</v>
      </c>
      <c r="D75" t="s">
        <v>15</v>
      </c>
      <c r="E75" t="s">
        <v>71</v>
      </c>
      <c r="F75">
        <v>4.7</v>
      </c>
      <c r="G75">
        <v>0.27</v>
      </c>
      <c r="H75">
        <f t="shared" si="4"/>
        <v>1.2690000000000001</v>
      </c>
      <c r="I75">
        <f t="shared" si="5"/>
        <v>0.22978723404255319</v>
      </c>
    </row>
    <row r="76" spans="1:12" x14ac:dyDescent="0.25">
      <c r="A76" t="s">
        <v>72</v>
      </c>
      <c r="B76">
        <v>25</v>
      </c>
      <c r="C76">
        <v>60000</v>
      </c>
      <c r="D76" t="s">
        <v>15</v>
      </c>
      <c r="E76" t="s">
        <v>71</v>
      </c>
      <c r="F76">
        <v>4.4800000000000004</v>
      </c>
      <c r="G76">
        <v>0.4</v>
      </c>
      <c r="H76">
        <f t="shared" si="4"/>
        <v>1.7920000000000003</v>
      </c>
      <c r="I76">
        <f t="shared" si="5"/>
        <v>0.35714285714285715</v>
      </c>
    </row>
    <row r="77" spans="1:12" x14ac:dyDescent="0.25">
      <c r="A77" s="1" t="s">
        <v>73</v>
      </c>
      <c r="B77" s="1">
        <v>25</v>
      </c>
      <c r="C77" s="1">
        <v>60000</v>
      </c>
      <c r="D77" s="1" t="s">
        <v>15</v>
      </c>
      <c r="E77" s="1" t="s">
        <v>71</v>
      </c>
      <c r="F77" s="1">
        <v>4.18</v>
      </c>
      <c r="G77" s="1">
        <v>0.37</v>
      </c>
      <c r="H77" s="1">
        <f t="shared" si="4"/>
        <v>1.5466</v>
      </c>
      <c r="I77">
        <f t="shared" si="5"/>
        <v>0.35406698564593303</v>
      </c>
      <c r="J77" s="1">
        <f>AVERAGE(I76:I77)</f>
        <v>0.35560492139439509</v>
      </c>
      <c r="K77" s="1">
        <f>_xlfn.STDEV.P(I75:I77)</f>
        <v>5.9324318022329146E-2</v>
      </c>
      <c r="L77">
        <f>K77/SQRT(COUNT(I75:I77))</f>
        <v>3.4250910979682699E-2</v>
      </c>
    </row>
    <row r="78" spans="1:12" x14ac:dyDescent="0.25">
      <c r="A78" t="s">
        <v>36</v>
      </c>
      <c r="B78">
        <v>25</v>
      </c>
      <c r="C78">
        <v>60</v>
      </c>
      <c r="D78" t="s">
        <v>28</v>
      </c>
      <c r="E78" t="s">
        <v>37</v>
      </c>
      <c r="F78">
        <v>4.01</v>
      </c>
      <c r="G78">
        <v>0.44</v>
      </c>
      <c r="H78">
        <f t="shared" si="4"/>
        <v>1.7644</v>
      </c>
      <c r="I78">
        <f t="shared" si="5"/>
        <v>0.43890274314214467</v>
      </c>
    </row>
    <row r="79" spans="1:12" x14ac:dyDescent="0.25">
      <c r="A79" t="s">
        <v>38</v>
      </c>
      <c r="B79">
        <v>25</v>
      </c>
      <c r="C79">
        <v>60</v>
      </c>
      <c r="D79" t="s">
        <v>28</v>
      </c>
      <c r="E79" t="s">
        <v>37</v>
      </c>
      <c r="F79">
        <v>4.1399999999999997</v>
      </c>
      <c r="G79">
        <v>0.31</v>
      </c>
      <c r="H79">
        <f t="shared" si="4"/>
        <v>1.2833999999999999</v>
      </c>
      <c r="I79">
        <f t="shared" si="5"/>
        <v>0.29951690821256038</v>
      </c>
    </row>
    <row r="80" spans="1:12" x14ac:dyDescent="0.25">
      <c r="A80" s="1" t="s">
        <v>39</v>
      </c>
      <c r="B80" s="1">
        <v>25</v>
      </c>
      <c r="C80" s="1">
        <v>60</v>
      </c>
      <c r="D80" s="1" t="s">
        <v>28</v>
      </c>
      <c r="E80" s="1" t="s">
        <v>37</v>
      </c>
      <c r="F80" s="1">
        <v>4.25</v>
      </c>
      <c r="G80" s="1">
        <v>0.49</v>
      </c>
      <c r="H80" s="1">
        <f t="shared" si="4"/>
        <v>2.0825</v>
      </c>
      <c r="I80">
        <f t="shared" si="5"/>
        <v>0.4611764705882353</v>
      </c>
      <c r="J80" s="1">
        <f>AVERAGE(I79:I80)</f>
        <v>0.38034668940039784</v>
      </c>
      <c r="K80" s="1">
        <f>_xlfn.STDEV.P(I78:I80)</f>
        <v>7.1537359331296138E-2</v>
      </c>
      <c r="L80">
        <f>K80/SQRT(COUNT(I78:I80))</f>
        <v>4.1302113667038814E-2</v>
      </c>
    </row>
    <row r="81" spans="1:12" x14ac:dyDescent="0.25">
      <c r="A81" t="s">
        <v>59</v>
      </c>
      <c r="B81">
        <v>25</v>
      </c>
      <c r="C81">
        <v>6000</v>
      </c>
      <c r="D81" t="s">
        <v>28</v>
      </c>
      <c r="E81" t="s">
        <v>60</v>
      </c>
      <c r="F81">
        <v>4.22</v>
      </c>
      <c r="G81">
        <v>0.23</v>
      </c>
      <c r="H81">
        <f t="shared" si="4"/>
        <v>0.97060000000000002</v>
      </c>
      <c r="I81">
        <f t="shared" si="5"/>
        <v>0.21800947867298581</v>
      </c>
    </row>
    <row r="82" spans="1:12" x14ac:dyDescent="0.25">
      <c r="A82" t="s">
        <v>61</v>
      </c>
      <c r="B82">
        <v>25</v>
      </c>
      <c r="C82">
        <v>6000</v>
      </c>
      <c r="D82" t="s">
        <v>28</v>
      </c>
      <c r="E82" t="s">
        <v>60</v>
      </c>
      <c r="F82">
        <v>4.41</v>
      </c>
      <c r="G82">
        <v>0.37</v>
      </c>
      <c r="H82">
        <f t="shared" si="4"/>
        <v>1.6316999999999999</v>
      </c>
      <c r="I82">
        <f t="shared" si="5"/>
        <v>0.33560090702947842</v>
      </c>
    </row>
    <row r="83" spans="1:12" x14ac:dyDescent="0.25">
      <c r="A83" s="1" t="s">
        <v>62</v>
      </c>
      <c r="B83" s="1">
        <v>25</v>
      </c>
      <c r="C83" s="1">
        <v>6000</v>
      </c>
      <c r="D83" s="1" t="s">
        <v>28</v>
      </c>
      <c r="E83" s="1" t="s">
        <v>60</v>
      </c>
      <c r="F83" s="1">
        <v>3.85</v>
      </c>
      <c r="G83" s="1">
        <v>0.35</v>
      </c>
      <c r="H83" s="1">
        <f t="shared" si="4"/>
        <v>1.3474999999999999</v>
      </c>
      <c r="I83">
        <f t="shared" si="5"/>
        <v>0.36363636363636359</v>
      </c>
      <c r="J83" s="1">
        <f>AVERAGE(I82:I83)</f>
        <v>0.34961863533292104</v>
      </c>
      <c r="K83" s="1">
        <f>_xlfn.STDEV.P(I81:I83)</f>
        <v>6.3088051760318259E-2</v>
      </c>
      <c r="L83">
        <f>K83/SQRT(COUNT(I81:I83))</f>
        <v>3.642390366646879E-2</v>
      </c>
    </row>
    <row r="84" spans="1:12" x14ac:dyDescent="0.25">
      <c r="A84" t="s">
        <v>82</v>
      </c>
      <c r="B84">
        <v>25</v>
      </c>
      <c r="C84">
        <v>60000</v>
      </c>
      <c r="D84" t="s">
        <v>28</v>
      </c>
      <c r="E84" t="s">
        <v>83</v>
      </c>
      <c r="F84">
        <v>3.67</v>
      </c>
      <c r="G84">
        <v>0.32</v>
      </c>
      <c r="H84">
        <f t="shared" si="4"/>
        <v>1.1744000000000001</v>
      </c>
      <c r="I84">
        <f t="shared" si="5"/>
        <v>0.34877384196185285</v>
      </c>
    </row>
    <row r="85" spans="1:12" x14ac:dyDescent="0.25">
      <c r="A85" t="s">
        <v>84</v>
      </c>
      <c r="B85">
        <v>25</v>
      </c>
      <c r="C85">
        <v>60000</v>
      </c>
      <c r="D85" t="s">
        <v>28</v>
      </c>
      <c r="E85" t="s">
        <v>83</v>
      </c>
      <c r="F85">
        <v>4.1399999999999997</v>
      </c>
      <c r="G85">
        <v>0.33</v>
      </c>
      <c r="H85">
        <f t="shared" si="4"/>
        <v>1.3661999999999999</v>
      </c>
      <c r="I85">
        <f t="shared" si="5"/>
        <v>0.31884057971014496</v>
      </c>
    </row>
    <row r="86" spans="1:12" x14ac:dyDescent="0.25">
      <c r="A86" s="1" t="s">
        <v>85</v>
      </c>
      <c r="B86" s="1">
        <v>25</v>
      </c>
      <c r="C86" s="1">
        <v>60000</v>
      </c>
      <c r="D86" s="1" t="s">
        <v>28</v>
      </c>
      <c r="E86" s="1" t="s">
        <v>83</v>
      </c>
      <c r="F86" s="1">
        <v>4.33</v>
      </c>
      <c r="G86" s="1">
        <v>0.38</v>
      </c>
      <c r="H86" s="1">
        <f t="shared" si="4"/>
        <v>1.6454</v>
      </c>
      <c r="I86">
        <f t="shared" si="5"/>
        <v>0.3510392609699769</v>
      </c>
      <c r="J86" s="1">
        <f>AVERAGE(I85:I86)</f>
        <v>0.33493992034006093</v>
      </c>
      <c r="K86" s="1">
        <f>_xlfn.STDEV.P(I84:I86)</f>
        <v>1.4673814118975273E-2</v>
      </c>
      <c r="L86">
        <f>K86/SQRT(COUNT(I84:I86))</f>
        <v>8.4719305316289049E-3</v>
      </c>
    </row>
  </sheetData>
  <sortState xmlns:xlrd2="http://schemas.microsoft.com/office/spreadsheetml/2017/richdata2" ref="A2:I86">
    <sortCondition ref="B2:B86"/>
    <sortCondition ref="D2:D86"/>
  </sortState>
  <phoneticPr fontId="18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4FF9-5313-4C66-AC72-FFD5CE8CEC03}">
  <dimension ref="A1:O59"/>
  <sheetViews>
    <sheetView topLeftCell="H4" workbookViewId="0">
      <selection activeCell="I2" sqref="I2:I50"/>
    </sheetView>
  </sheetViews>
  <sheetFormatPr defaultColWidth="8.85546875" defaultRowHeight="15" x14ac:dyDescent="0.25"/>
  <cols>
    <col min="1" max="1" width="15.7109375" bestFit="1" customWidth="1"/>
    <col min="6" max="6" width="18.42578125" bestFit="1" customWidth="1"/>
    <col min="7" max="7" width="18" bestFit="1" customWidth="1"/>
    <col min="10" max="10" width="12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97</v>
      </c>
      <c r="I1" t="s">
        <v>101</v>
      </c>
      <c r="J1" t="s">
        <v>104</v>
      </c>
      <c r="K1" t="s">
        <v>102</v>
      </c>
      <c r="L1" t="s">
        <v>105</v>
      </c>
    </row>
    <row r="2" spans="1:15" x14ac:dyDescent="0.25">
      <c r="A2" t="s">
        <v>7</v>
      </c>
      <c r="B2">
        <v>5</v>
      </c>
      <c r="C2">
        <v>0</v>
      </c>
      <c r="D2" t="s">
        <v>8</v>
      </c>
      <c r="E2" t="s">
        <v>9</v>
      </c>
      <c r="F2">
        <v>4.79</v>
      </c>
      <c r="G2">
        <v>0.53</v>
      </c>
      <c r="H2">
        <f t="shared" ref="H2:H41" si="0">F2*G2</f>
        <v>2.5387</v>
      </c>
      <c r="I2">
        <f>(G2/F2)*4</f>
        <v>0.44258872651356995</v>
      </c>
    </row>
    <row r="3" spans="1:15" x14ac:dyDescent="0.25">
      <c r="A3" t="s">
        <v>10</v>
      </c>
      <c r="B3">
        <v>5</v>
      </c>
      <c r="C3">
        <v>0</v>
      </c>
      <c r="D3" t="s">
        <v>8</v>
      </c>
      <c r="E3" t="s">
        <v>9</v>
      </c>
      <c r="F3">
        <v>4.92</v>
      </c>
      <c r="G3">
        <v>0.61</v>
      </c>
      <c r="H3">
        <f t="shared" si="0"/>
        <v>3.0011999999999999</v>
      </c>
      <c r="I3">
        <f t="shared" ref="I3:I50" si="1">(G3/F3)*4</f>
        <v>0.49593495934959347</v>
      </c>
    </row>
    <row r="4" spans="1:15" x14ac:dyDescent="0.25">
      <c r="A4" t="s">
        <v>11</v>
      </c>
      <c r="B4">
        <v>5</v>
      </c>
      <c r="C4">
        <v>0</v>
      </c>
      <c r="D4" t="s">
        <v>8</v>
      </c>
      <c r="E4" t="s">
        <v>9</v>
      </c>
      <c r="F4">
        <v>4.79</v>
      </c>
      <c r="G4">
        <v>0.47</v>
      </c>
      <c r="H4">
        <f t="shared" si="0"/>
        <v>2.2513000000000001</v>
      </c>
      <c r="I4">
        <f t="shared" si="1"/>
        <v>0.39248434237995822</v>
      </c>
    </row>
    <row r="5" spans="1:15" x14ac:dyDescent="0.25">
      <c r="A5" t="s">
        <v>7</v>
      </c>
      <c r="B5">
        <v>5</v>
      </c>
      <c r="C5">
        <v>0</v>
      </c>
      <c r="D5" t="s">
        <v>8</v>
      </c>
      <c r="E5" t="s">
        <v>9</v>
      </c>
      <c r="F5">
        <v>4.22</v>
      </c>
      <c r="G5">
        <v>0.52</v>
      </c>
      <c r="H5">
        <f t="shared" si="0"/>
        <v>2.1943999999999999</v>
      </c>
      <c r="I5">
        <f t="shared" si="1"/>
        <v>0.49289099526066354</v>
      </c>
    </row>
    <row r="6" spans="1:15" x14ac:dyDescent="0.25">
      <c r="A6" t="s">
        <v>10</v>
      </c>
      <c r="B6">
        <v>5</v>
      </c>
      <c r="C6">
        <v>0</v>
      </c>
      <c r="D6" t="s">
        <v>8</v>
      </c>
      <c r="E6" t="s">
        <v>9</v>
      </c>
      <c r="F6">
        <v>4.66</v>
      </c>
      <c r="G6">
        <v>0.5</v>
      </c>
      <c r="H6">
        <f t="shared" si="0"/>
        <v>2.33</v>
      </c>
      <c r="I6">
        <f t="shared" si="1"/>
        <v>0.42918454935622319</v>
      </c>
    </row>
    <row r="7" spans="1:15" x14ac:dyDescent="0.25">
      <c r="A7" t="s">
        <v>11</v>
      </c>
      <c r="B7">
        <v>5</v>
      </c>
      <c r="C7">
        <v>0</v>
      </c>
      <c r="D7" t="s">
        <v>8</v>
      </c>
      <c r="E7" t="s">
        <v>9</v>
      </c>
      <c r="F7">
        <v>4.67</v>
      </c>
      <c r="G7">
        <v>0.5</v>
      </c>
      <c r="H7">
        <f t="shared" si="0"/>
        <v>2.335</v>
      </c>
      <c r="I7">
        <f t="shared" si="1"/>
        <v>0.42826552462526768</v>
      </c>
    </row>
    <row r="8" spans="1:15" x14ac:dyDescent="0.25">
      <c r="A8" t="s">
        <v>86</v>
      </c>
      <c r="B8">
        <v>5</v>
      </c>
      <c r="C8">
        <v>0</v>
      </c>
      <c r="D8" t="s">
        <v>8</v>
      </c>
      <c r="E8" t="s">
        <v>9</v>
      </c>
      <c r="F8">
        <v>4.17</v>
      </c>
      <c r="G8">
        <v>0.44</v>
      </c>
      <c r="H8">
        <f t="shared" si="0"/>
        <v>1.8348</v>
      </c>
      <c r="I8">
        <f t="shared" si="1"/>
        <v>0.42206235011990406</v>
      </c>
    </row>
    <row r="9" spans="1:15" x14ac:dyDescent="0.25">
      <c r="A9" t="s">
        <v>87</v>
      </c>
      <c r="B9">
        <v>5</v>
      </c>
      <c r="C9">
        <v>0</v>
      </c>
      <c r="D9" t="s">
        <v>8</v>
      </c>
      <c r="E9" t="s">
        <v>9</v>
      </c>
      <c r="F9">
        <v>4.76</v>
      </c>
      <c r="G9">
        <v>0.56000000000000005</v>
      </c>
      <c r="H9">
        <f t="shared" si="0"/>
        <v>2.6656</v>
      </c>
      <c r="I9">
        <f t="shared" si="1"/>
        <v>0.4705882352941177</v>
      </c>
    </row>
    <row r="10" spans="1:15" x14ac:dyDescent="0.25">
      <c r="A10" s="1" t="s">
        <v>88</v>
      </c>
      <c r="B10" s="1">
        <v>5</v>
      </c>
      <c r="C10" s="1">
        <v>0</v>
      </c>
      <c r="D10" s="1" t="s">
        <v>8</v>
      </c>
      <c r="E10" s="1" t="s">
        <v>9</v>
      </c>
      <c r="F10" s="1">
        <v>4.09</v>
      </c>
      <c r="G10" s="1">
        <v>0.39</v>
      </c>
      <c r="H10" s="1">
        <f t="shared" si="0"/>
        <v>1.5951</v>
      </c>
      <c r="I10">
        <f t="shared" si="1"/>
        <v>0.38141809290953549</v>
      </c>
      <c r="J10" s="1">
        <f>AVERAGE(I2:I10)</f>
        <v>0.43949086397875931</v>
      </c>
      <c r="K10" s="1">
        <f>_xlfn.STDEV.P(I2:I10)</f>
        <v>3.8198595743054016E-2</v>
      </c>
      <c r="L10">
        <f>K10/SQRT(COUNT(I2:I10))</f>
        <v>1.2732865247684673E-2</v>
      </c>
      <c r="M10" s="5"/>
      <c r="N10" s="3"/>
      <c r="O10" s="3"/>
    </row>
    <row r="11" spans="1:15" x14ac:dyDescent="0.25">
      <c r="A11" s="2" t="s">
        <v>14</v>
      </c>
      <c r="B11" s="2">
        <v>5</v>
      </c>
      <c r="C11" s="2">
        <v>60</v>
      </c>
      <c r="D11" s="2" t="s">
        <v>15</v>
      </c>
      <c r="E11" s="2" t="s">
        <v>16</v>
      </c>
      <c r="F11" s="2">
        <v>4.09</v>
      </c>
      <c r="G11" s="2">
        <v>0.51</v>
      </c>
      <c r="H11" s="2">
        <f t="shared" si="0"/>
        <v>2.0859000000000001</v>
      </c>
      <c r="I11">
        <f t="shared" si="1"/>
        <v>0.49877750611246946</v>
      </c>
      <c r="J11" s="2"/>
      <c r="K11" s="2"/>
      <c r="M11" s="4"/>
      <c r="N11" s="3"/>
      <c r="O11" s="3"/>
    </row>
    <row r="12" spans="1:15" x14ac:dyDescent="0.25">
      <c r="A12" s="3" t="s">
        <v>17</v>
      </c>
      <c r="B12" s="3">
        <v>5</v>
      </c>
      <c r="C12" s="3">
        <v>60</v>
      </c>
      <c r="D12" s="3" t="s">
        <v>15</v>
      </c>
      <c r="E12" s="3" t="s">
        <v>16</v>
      </c>
      <c r="F12" s="3">
        <v>4.74</v>
      </c>
      <c r="G12" s="3">
        <v>0.44</v>
      </c>
      <c r="H12" s="3">
        <f t="shared" si="0"/>
        <v>2.0855999999999999</v>
      </c>
      <c r="I12">
        <f t="shared" si="1"/>
        <v>0.37130801687763709</v>
      </c>
      <c r="J12" s="3"/>
      <c r="K12" s="3"/>
      <c r="M12" s="4"/>
      <c r="N12" s="3"/>
      <c r="O12" s="3"/>
    </row>
    <row r="13" spans="1:15" x14ac:dyDescent="0.25">
      <c r="A13" s="1" t="s">
        <v>18</v>
      </c>
      <c r="B13" s="1">
        <v>5</v>
      </c>
      <c r="C13" s="1">
        <v>60</v>
      </c>
      <c r="D13" s="1" t="s">
        <v>15</v>
      </c>
      <c r="E13" s="1" t="s">
        <v>16</v>
      </c>
      <c r="F13" s="1">
        <v>4.25</v>
      </c>
      <c r="G13" s="1">
        <v>0.45</v>
      </c>
      <c r="H13" s="1">
        <f t="shared" si="0"/>
        <v>1.9125000000000001</v>
      </c>
      <c r="I13">
        <f t="shared" si="1"/>
        <v>0.42352941176470588</v>
      </c>
      <c r="J13" s="1">
        <f>AVERAGE(I11:I13)</f>
        <v>0.43120497825160414</v>
      </c>
      <c r="K13" s="1">
        <f>_xlfn.STDEV.P(I11:I13)</f>
        <v>5.2321464123998539E-2</v>
      </c>
      <c r="L13">
        <f>K13/SQRT(COUNT(I11:I13))</f>
        <v>3.0207811396385904E-2</v>
      </c>
      <c r="M13" s="4"/>
      <c r="N13" s="3"/>
      <c r="O13" s="3"/>
    </row>
    <row r="14" spans="1:15" x14ac:dyDescent="0.25">
      <c r="A14" s="2" t="s">
        <v>40</v>
      </c>
      <c r="B14" s="2">
        <v>5</v>
      </c>
      <c r="C14" s="2">
        <v>6000</v>
      </c>
      <c r="D14" s="2" t="s">
        <v>15</v>
      </c>
      <c r="E14" s="2" t="s">
        <v>41</v>
      </c>
      <c r="F14" s="2">
        <v>4.22</v>
      </c>
      <c r="G14" s="2">
        <v>0.49</v>
      </c>
      <c r="H14" s="2">
        <f t="shared" si="0"/>
        <v>2.0677999999999996</v>
      </c>
      <c r="I14">
        <f t="shared" si="1"/>
        <v>0.46445497630331756</v>
      </c>
      <c r="J14" s="2"/>
      <c r="K14" s="2"/>
      <c r="M14" s="4"/>
      <c r="N14" s="3"/>
      <c r="O14" s="3"/>
    </row>
    <row r="15" spans="1:15" x14ac:dyDescent="0.25">
      <c r="A15" s="3" t="s">
        <v>42</v>
      </c>
      <c r="B15" s="3">
        <v>5</v>
      </c>
      <c r="C15" s="3">
        <v>6000</v>
      </c>
      <c r="D15" s="3" t="s">
        <v>15</v>
      </c>
      <c r="E15" s="3" t="s">
        <v>41</v>
      </c>
      <c r="F15" s="3">
        <v>4.26</v>
      </c>
      <c r="G15" s="3">
        <v>0.43</v>
      </c>
      <c r="H15" s="3">
        <f t="shared" si="0"/>
        <v>1.8317999999999999</v>
      </c>
      <c r="I15">
        <f t="shared" si="1"/>
        <v>0.40375586854460094</v>
      </c>
      <c r="J15" s="3"/>
      <c r="K15" s="3"/>
      <c r="M15" s="4"/>
      <c r="N15" s="3"/>
      <c r="O15" s="3"/>
    </row>
    <row r="16" spans="1:15" x14ac:dyDescent="0.25">
      <c r="A16" s="1" t="s">
        <v>43</v>
      </c>
      <c r="B16" s="1">
        <v>5</v>
      </c>
      <c r="C16" s="1">
        <v>6000</v>
      </c>
      <c r="D16" s="1" t="s">
        <v>15</v>
      </c>
      <c r="E16" s="1" t="s">
        <v>41</v>
      </c>
      <c r="F16" s="1">
        <v>4.0999999999999996</v>
      </c>
      <c r="G16" s="1">
        <v>0.32</v>
      </c>
      <c r="H16" s="1">
        <f t="shared" si="0"/>
        <v>1.3119999999999998</v>
      </c>
      <c r="I16">
        <f t="shared" si="1"/>
        <v>0.31219512195121957</v>
      </c>
      <c r="J16" s="1">
        <f>AVERAGE(I14:I16)</f>
        <v>0.39346865559971267</v>
      </c>
      <c r="K16" s="1">
        <f>_xlfn.STDEV.P(I14:I16)</f>
        <v>6.2584001547044396E-2</v>
      </c>
      <c r="L16">
        <f>K16/SQRT(COUNT(I14:I16))</f>
        <v>3.6132890140150038E-2</v>
      </c>
      <c r="M16" s="4"/>
      <c r="N16" s="3"/>
      <c r="O16" s="3"/>
    </row>
    <row r="17" spans="1:15" x14ac:dyDescent="0.25">
      <c r="A17" s="2" t="s">
        <v>63</v>
      </c>
      <c r="B17" s="2">
        <v>5</v>
      </c>
      <c r="C17" s="2">
        <v>60000</v>
      </c>
      <c r="D17" s="2" t="s">
        <v>15</v>
      </c>
      <c r="E17" s="2" t="s">
        <v>64</v>
      </c>
      <c r="F17" s="2">
        <v>4.6500000000000004</v>
      </c>
      <c r="G17" s="2">
        <v>0.32</v>
      </c>
      <c r="H17" s="2">
        <f t="shared" si="0"/>
        <v>1.4880000000000002</v>
      </c>
      <c r="I17">
        <f t="shared" si="1"/>
        <v>0.27526881720430108</v>
      </c>
      <c r="J17" s="2"/>
      <c r="K17" s="2"/>
      <c r="M17" s="4"/>
      <c r="N17" s="3"/>
      <c r="O17" s="3"/>
    </row>
    <row r="18" spans="1:15" x14ac:dyDescent="0.25">
      <c r="A18" s="3" t="s">
        <v>65</v>
      </c>
      <c r="B18" s="3">
        <v>5</v>
      </c>
      <c r="C18" s="3">
        <v>60000</v>
      </c>
      <c r="D18" s="3" t="s">
        <v>15</v>
      </c>
      <c r="E18" s="3" t="s">
        <v>64</v>
      </c>
      <c r="F18" s="3">
        <v>4.0599999999999996</v>
      </c>
      <c r="G18" s="3">
        <v>0.38</v>
      </c>
      <c r="H18" s="3">
        <f t="shared" si="0"/>
        <v>1.5427999999999999</v>
      </c>
      <c r="I18">
        <f t="shared" si="1"/>
        <v>0.37438423645320201</v>
      </c>
      <c r="J18" s="3"/>
      <c r="K18" s="3"/>
      <c r="M18" s="4"/>
      <c r="N18" s="3"/>
      <c r="O18" s="3"/>
    </row>
    <row r="19" spans="1:15" x14ac:dyDescent="0.25">
      <c r="A19" s="1" t="s">
        <v>66</v>
      </c>
      <c r="B19" s="1">
        <v>5</v>
      </c>
      <c r="C19" s="1">
        <v>60000</v>
      </c>
      <c r="D19" s="1" t="s">
        <v>15</v>
      </c>
      <c r="E19" s="1" t="s">
        <v>64</v>
      </c>
      <c r="F19" s="1">
        <v>4.12</v>
      </c>
      <c r="G19" s="1">
        <v>0.26</v>
      </c>
      <c r="H19" s="1">
        <f t="shared" si="0"/>
        <v>1.0712000000000002</v>
      </c>
      <c r="I19">
        <f t="shared" si="1"/>
        <v>0.25242718446601942</v>
      </c>
      <c r="J19" s="1">
        <f>AVERAGE(I17:I19)</f>
        <v>0.30069341270784083</v>
      </c>
      <c r="K19" s="1">
        <f>_xlfn.STDEV.P(I17:I19)</f>
        <v>5.2935106024515483E-2</v>
      </c>
      <c r="L19">
        <f>K19/SQRT(COUNT(I17:I19))</f>
        <v>3.0562097712835395E-2</v>
      </c>
      <c r="M19" s="5"/>
      <c r="N19" s="3"/>
      <c r="O19" s="3"/>
    </row>
    <row r="20" spans="1:15" x14ac:dyDescent="0.25">
      <c r="A20" s="2" t="s">
        <v>7</v>
      </c>
      <c r="B20" s="2">
        <v>15</v>
      </c>
      <c r="C20" s="2">
        <v>0</v>
      </c>
      <c r="D20" s="2" t="s">
        <v>8</v>
      </c>
      <c r="E20" s="2" t="s">
        <v>12</v>
      </c>
      <c r="F20" s="2">
        <v>4.12</v>
      </c>
      <c r="G20" s="2">
        <v>0.52</v>
      </c>
      <c r="H20" s="2">
        <f t="shared" si="0"/>
        <v>2.1424000000000003</v>
      </c>
      <c r="I20">
        <f t="shared" si="1"/>
        <v>0.50485436893203883</v>
      </c>
      <c r="J20" s="2"/>
      <c r="K20" s="2"/>
      <c r="M20" s="4"/>
      <c r="N20" s="3"/>
      <c r="O20" s="3"/>
    </row>
    <row r="21" spans="1:15" x14ac:dyDescent="0.25">
      <c r="A21" s="3" t="s">
        <v>10</v>
      </c>
      <c r="B21" s="3">
        <v>15</v>
      </c>
      <c r="C21" s="3">
        <v>0</v>
      </c>
      <c r="D21" s="3" t="s">
        <v>8</v>
      </c>
      <c r="E21" s="3" t="s">
        <v>12</v>
      </c>
      <c r="F21" s="3">
        <v>4.3600000000000003</v>
      </c>
      <c r="G21" s="3">
        <v>0.51</v>
      </c>
      <c r="H21" s="3">
        <f t="shared" si="0"/>
        <v>2.2236000000000002</v>
      </c>
      <c r="I21">
        <f t="shared" si="1"/>
        <v>0.4678899082568807</v>
      </c>
      <c r="J21" s="3"/>
      <c r="K21" s="3"/>
    </row>
    <row r="22" spans="1:15" x14ac:dyDescent="0.25">
      <c r="A22" s="3" t="s">
        <v>11</v>
      </c>
      <c r="B22" s="3">
        <v>15</v>
      </c>
      <c r="C22" s="3">
        <v>0</v>
      </c>
      <c r="D22" s="3" t="s">
        <v>8</v>
      </c>
      <c r="E22" s="3" t="s">
        <v>12</v>
      </c>
      <c r="F22" s="3">
        <v>4.32</v>
      </c>
      <c r="G22" s="3">
        <v>0.44</v>
      </c>
      <c r="H22" s="3">
        <f t="shared" si="0"/>
        <v>1.9008</v>
      </c>
      <c r="I22">
        <f t="shared" si="1"/>
        <v>0.40740740740740738</v>
      </c>
      <c r="J22" s="3"/>
      <c r="K22" s="3"/>
    </row>
    <row r="23" spans="1:15" x14ac:dyDescent="0.25">
      <c r="A23" s="3" t="s">
        <v>7</v>
      </c>
      <c r="B23" s="3">
        <v>15</v>
      </c>
      <c r="C23" s="3">
        <v>0</v>
      </c>
      <c r="D23" s="3" t="s">
        <v>8</v>
      </c>
      <c r="E23" s="3" t="s">
        <v>12</v>
      </c>
      <c r="F23" s="3">
        <v>4.12</v>
      </c>
      <c r="G23" s="3">
        <v>0.52</v>
      </c>
      <c r="H23" s="3">
        <f t="shared" si="0"/>
        <v>2.1424000000000003</v>
      </c>
      <c r="I23">
        <f t="shared" si="1"/>
        <v>0.50485436893203883</v>
      </c>
      <c r="J23" s="3"/>
      <c r="K23" s="3"/>
    </row>
    <row r="24" spans="1:15" x14ac:dyDescent="0.25">
      <c r="A24" s="3" t="s">
        <v>10</v>
      </c>
      <c r="B24" s="3">
        <v>15</v>
      </c>
      <c r="C24" s="3">
        <v>0</v>
      </c>
      <c r="D24" s="3" t="s">
        <v>8</v>
      </c>
      <c r="E24" s="3" t="s">
        <v>12</v>
      </c>
      <c r="F24" s="3">
        <v>4.04</v>
      </c>
      <c r="G24" s="3">
        <v>0.54</v>
      </c>
      <c r="H24" s="3">
        <f t="shared" si="0"/>
        <v>2.1816</v>
      </c>
      <c r="I24">
        <f t="shared" si="1"/>
        <v>0.53465346534653468</v>
      </c>
      <c r="J24" s="3"/>
      <c r="K24" s="3"/>
    </row>
    <row r="25" spans="1:15" x14ac:dyDescent="0.25">
      <c r="A25" s="3" t="s">
        <v>11</v>
      </c>
      <c r="B25" s="3">
        <v>15</v>
      </c>
      <c r="C25" s="3">
        <v>0</v>
      </c>
      <c r="D25" s="3" t="s">
        <v>8</v>
      </c>
      <c r="E25" s="3" t="s">
        <v>13</v>
      </c>
      <c r="F25" s="3">
        <v>4.34</v>
      </c>
      <c r="G25" s="3">
        <v>0.49</v>
      </c>
      <c r="H25" s="3">
        <f t="shared" si="0"/>
        <v>2.1265999999999998</v>
      </c>
      <c r="I25">
        <f t="shared" si="1"/>
        <v>0.45161290322580644</v>
      </c>
      <c r="J25" s="3"/>
      <c r="K25" s="3"/>
    </row>
    <row r="26" spans="1:15" x14ac:dyDescent="0.25">
      <c r="A26" s="3" t="s">
        <v>89</v>
      </c>
      <c r="B26" s="3">
        <v>15</v>
      </c>
      <c r="C26" s="3">
        <v>0</v>
      </c>
      <c r="D26" s="3" t="s">
        <v>8</v>
      </c>
      <c r="E26" s="3" t="s">
        <v>12</v>
      </c>
      <c r="F26" s="3">
        <v>3.99</v>
      </c>
      <c r="G26" s="3">
        <v>0.47</v>
      </c>
      <c r="H26" s="3">
        <f t="shared" si="0"/>
        <v>1.8753</v>
      </c>
      <c r="I26">
        <f t="shared" si="1"/>
        <v>0.47117794486215536</v>
      </c>
      <c r="J26" s="3"/>
      <c r="K26" s="3"/>
    </row>
    <row r="27" spans="1:15" x14ac:dyDescent="0.25">
      <c r="A27" s="3" t="s">
        <v>90</v>
      </c>
      <c r="B27" s="3">
        <v>15</v>
      </c>
      <c r="C27" s="3">
        <v>0</v>
      </c>
      <c r="D27" s="3" t="s">
        <v>8</v>
      </c>
      <c r="E27" s="3" t="s">
        <v>12</v>
      </c>
      <c r="F27" s="3">
        <v>4.49</v>
      </c>
      <c r="G27" s="3">
        <v>0.47</v>
      </c>
      <c r="H27" s="3">
        <f t="shared" si="0"/>
        <v>2.1103000000000001</v>
      </c>
      <c r="I27">
        <f t="shared" si="1"/>
        <v>0.4187082405345211</v>
      </c>
      <c r="J27" s="3"/>
      <c r="K27" s="3"/>
    </row>
    <row r="28" spans="1:15" x14ac:dyDescent="0.25">
      <c r="A28" s="1" t="s">
        <v>91</v>
      </c>
      <c r="B28" s="1">
        <v>15</v>
      </c>
      <c r="C28" s="1">
        <v>0</v>
      </c>
      <c r="D28" s="1" t="s">
        <v>8</v>
      </c>
      <c r="E28" s="1" t="s">
        <v>12</v>
      </c>
      <c r="F28" s="1">
        <v>4.4400000000000004</v>
      </c>
      <c r="G28" s="1">
        <v>0.45</v>
      </c>
      <c r="H28" s="1">
        <f t="shared" si="0"/>
        <v>1.9980000000000002</v>
      </c>
      <c r="I28">
        <f t="shared" si="1"/>
        <v>0.40540540540540537</v>
      </c>
      <c r="J28" s="1">
        <f>AVERAGE(I20:I28)</f>
        <v>0.46295155698919882</v>
      </c>
      <c r="K28" s="1">
        <f>_xlfn.STDEV.P(I20:I28)</f>
        <v>4.3751398663536542E-2</v>
      </c>
      <c r="L28">
        <f>K28/SQRT(COUNT(I20:I28))</f>
        <v>1.4583799554512181E-2</v>
      </c>
    </row>
    <row r="29" spans="1:15" x14ac:dyDescent="0.25">
      <c r="A29" s="2" t="s">
        <v>19</v>
      </c>
      <c r="B29" s="2">
        <v>15</v>
      </c>
      <c r="C29" s="2">
        <v>60</v>
      </c>
      <c r="D29" s="2" t="s">
        <v>15</v>
      </c>
      <c r="E29" s="2" t="s">
        <v>16</v>
      </c>
      <c r="F29" s="2">
        <v>4.08</v>
      </c>
      <c r="G29" s="2">
        <v>0.3</v>
      </c>
      <c r="H29" s="2">
        <f t="shared" si="0"/>
        <v>1.224</v>
      </c>
      <c r="I29">
        <f t="shared" si="1"/>
        <v>0.29411764705882354</v>
      </c>
      <c r="J29" s="2"/>
      <c r="K29" s="2"/>
    </row>
    <row r="30" spans="1:15" x14ac:dyDescent="0.25">
      <c r="A30" s="3" t="s">
        <v>20</v>
      </c>
      <c r="B30" s="3">
        <v>15</v>
      </c>
      <c r="C30" s="3">
        <v>60</v>
      </c>
      <c r="D30" s="3" t="s">
        <v>15</v>
      </c>
      <c r="E30" s="3" t="s">
        <v>21</v>
      </c>
      <c r="F30" s="3">
        <v>4.07</v>
      </c>
      <c r="G30" s="3">
        <v>0.48</v>
      </c>
      <c r="H30" s="3">
        <f t="shared" si="0"/>
        <v>1.9536</v>
      </c>
      <c r="I30">
        <f t="shared" si="1"/>
        <v>0.47174447174447171</v>
      </c>
      <c r="J30" s="3"/>
      <c r="K30" s="3"/>
    </row>
    <row r="31" spans="1:15" x14ac:dyDescent="0.25">
      <c r="A31" s="1" t="s">
        <v>22</v>
      </c>
      <c r="B31" s="1">
        <v>15</v>
      </c>
      <c r="C31" s="1">
        <v>60</v>
      </c>
      <c r="D31" s="1" t="s">
        <v>15</v>
      </c>
      <c r="E31" s="1" t="s">
        <v>21</v>
      </c>
      <c r="F31" s="1">
        <v>4.08</v>
      </c>
      <c r="G31" s="1">
        <v>0.48</v>
      </c>
      <c r="H31" s="1">
        <f t="shared" si="0"/>
        <v>1.9583999999999999</v>
      </c>
      <c r="I31">
        <f t="shared" si="1"/>
        <v>0.47058823529411764</v>
      </c>
      <c r="J31" s="1">
        <f>AVERAGE(I29:I31)</f>
        <v>0.41215011803247092</v>
      </c>
      <c r="K31" s="1">
        <f>_xlfn.STDEV.P(I29:I31)</f>
        <v>8.3462895443788085E-2</v>
      </c>
      <c r="L31">
        <f>K31/SQRT(COUNT(I29:I31))</f>
        <v>4.8187325151816646E-2</v>
      </c>
    </row>
    <row r="32" spans="1:15" x14ac:dyDescent="0.25">
      <c r="A32" s="2" t="s">
        <v>44</v>
      </c>
      <c r="B32" s="2">
        <v>15</v>
      </c>
      <c r="C32" s="2">
        <v>6000</v>
      </c>
      <c r="D32" s="2" t="s">
        <v>15</v>
      </c>
      <c r="E32" s="2" t="s">
        <v>45</v>
      </c>
      <c r="F32" s="2">
        <v>4.08</v>
      </c>
      <c r="G32" s="2">
        <v>0.33</v>
      </c>
      <c r="H32" s="2">
        <f t="shared" si="0"/>
        <v>1.3464</v>
      </c>
      <c r="I32">
        <f t="shared" si="1"/>
        <v>0.3235294117647059</v>
      </c>
      <c r="J32" s="2"/>
      <c r="K32" s="2"/>
    </row>
    <row r="33" spans="1:12" x14ac:dyDescent="0.25">
      <c r="A33" s="3" t="s">
        <v>46</v>
      </c>
      <c r="B33" s="3">
        <v>15</v>
      </c>
      <c r="C33" s="3">
        <v>6000</v>
      </c>
      <c r="D33" s="3" t="s">
        <v>15</v>
      </c>
      <c r="E33" s="3" t="s">
        <v>45</v>
      </c>
      <c r="F33" s="3">
        <v>4.0199999999999996</v>
      </c>
      <c r="G33" s="3">
        <v>0.42</v>
      </c>
      <c r="H33" s="3">
        <f t="shared" si="0"/>
        <v>1.6883999999999997</v>
      </c>
      <c r="I33">
        <f t="shared" si="1"/>
        <v>0.41791044776119407</v>
      </c>
      <c r="J33" s="3"/>
      <c r="K33" s="3"/>
    </row>
    <row r="34" spans="1:12" x14ac:dyDescent="0.25">
      <c r="A34" s="1" t="s">
        <v>47</v>
      </c>
      <c r="B34" s="1">
        <v>15</v>
      </c>
      <c r="C34" s="1">
        <v>6000</v>
      </c>
      <c r="D34" s="1" t="s">
        <v>15</v>
      </c>
      <c r="E34" s="1" t="s">
        <v>45</v>
      </c>
      <c r="F34" s="1">
        <v>3.82</v>
      </c>
      <c r="G34" s="1">
        <v>0.4</v>
      </c>
      <c r="H34" s="1">
        <f t="shared" si="0"/>
        <v>1.528</v>
      </c>
      <c r="I34">
        <f t="shared" si="1"/>
        <v>0.41884816753926707</v>
      </c>
      <c r="J34" s="1">
        <f>AVERAGE(I32:I34)</f>
        <v>0.38676267568838901</v>
      </c>
      <c r="K34" s="1">
        <f>_xlfn.STDEV.P(I32:I34)</f>
        <v>4.4714308518468998E-2</v>
      </c>
      <c r="L34">
        <f>K34/SQRT(COUNT(I32:I34))</f>
        <v>2.5815818059766054E-2</v>
      </c>
    </row>
    <row r="35" spans="1:12" x14ac:dyDescent="0.25">
      <c r="A35" s="2" t="s">
        <v>67</v>
      </c>
      <c r="B35" s="2">
        <v>15</v>
      </c>
      <c r="C35" s="2">
        <v>60000</v>
      </c>
      <c r="D35" s="2" t="s">
        <v>15</v>
      </c>
      <c r="E35" s="2" t="s">
        <v>68</v>
      </c>
      <c r="F35" s="2">
        <v>4.0999999999999996</v>
      </c>
      <c r="G35" s="2">
        <v>0.35</v>
      </c>
      <c r="H35" s="2">
        <f t="shared" si="0"/>
        <v>1.4349999999999998</v>
      </c>
      <c r="I35">
        <f t="shared" si="1"/>
        <v>0.34146341463414637</v>
      </c>
      <c r="J35" s="2"/>
      <c r="K35" s="2"/>
    </row>
    <row r="36" spans="1:12" x14ac:dyDescent="0.25">
      <c r="A36" s="1" t="s">
        <v>69</v>
      </c>
      <c r="B36" s="1">
        <v>15</v>
      </c>
      <c r="C36" s="1">
        <v>60000</v>
      </c>
      <c r="D36" s="1" t="s">
        <v>15</v>
      </c>
      <c r="E36" s="1" t="s">
        <v>68</v>
      </c>
      <c r="F36" s="1">
        <v>4.29</v>
      </c>
      <c r="G36" s="1">
        <v>0.3</v>
      </c>
      <c r="H36" s="1">
        <f t="shared" si="0"/>
        <v>1.2869999999999999</v>
      </c>
      <c r="I36">
        <f t="shared" si="1"/>
        <v>0.27972027972027969</v>
      </c>
      <c r="J36" s="1">
        <f>AVERAGE(I35:I36)</f>
        <v>0.310591847177213</v>
      </c>
      <c r="K36" s="1">
        <f>_xlfn.STDEV.P(I35:I36)</f>
        <v>3.0871567456933341E-2</v>
      </c>
      <c r="L36">
        <f>K36/SQRT(COUNT(I35:I36))</f>
        <v>2.1829494694655505E-2</v>
      </c>
    </row>
    <row r="37" spans="1:12" x14ac:dyDescent="0.25">
      <c r="A37" s="2" t="s">
        <v>7</v>
      </c>
      <c r="B37" s="2">
        <v>25</v>
      </c>
      <c r="C37" s="2">
        <v>0</v>
      </c>
      <c r="D37" s="2" t="s">
        <v>8</v>
      </c>
      <c r="E37" s="2" t="s">
        <v>13</v>
      </c>
      <c r="F37" s="2">
        <v>4.1100000000000003</v>
      </c>
      <c r="G37" s="2">
        <v>0.48</v>
      </c>
      <c r="H37" s="2">
        <f t="shared" si="0"/>
        <v>1.9728000000000001</v>
      </c>
      <c r="I37">
        <f t="shared" si="1"/>
        <v>0.46715328467153278</v>
      </c>
      <c r="J37" s="2"/>
      <c r="K37" s="2"/>
    </row>
    <row r="38" spans="1:12" x14ac:dyDescent="0.25">
      <c r="A38" s="3" t="s">
        <v>10</v>
      </c>
      <c r="B38" s="3">
        <v>25</v>
      </c>
      <c r="C38" s="3">
        <v>0</v>
      </c>
      <c r="D38" s="3" t="s">
        <v>8</v>
      </c>
      <c r="E38" s="3" t="s">
        <v>13</v>
      </c>
      <c r="F38" s="3">
        <v>4.26</v>
      </c>
      <c r="G38" s="3">
        <v>0.49</v>
      </c>
      <c r="H38" s="3">
        <f t="shared" si="0"/>
        <v>2.0873999999999997</v>
      </c>
      <c r="I38">
        <f t="shared" si="1"/>
        <v>0.46009389671361506</v>
      </c>
      <c r="J38" s="3"/>
      <c r="K38" s="3"/>
    </row>
    <row r="39" spans="1:12" x14ac:dyDescent="0.25">
      <c r="A39" s="3" t="s">
        <v>11</v>
      </c>
      <c r="B39" s="3">
        <v>25</v>
      </c>
      <c r="C39" s="3">
        <v>0</v>
      </c>
      <c r="D39" s="3" t="s">
        <v>8</v>
      </c>
      <c r="E39" s="3" t="s">
        <v>13</v>
      </c>
      <c r="F39" s="3">
        <v>4.05</v>
      </c>
      <c r="G39" s="3">
        <v>0.55000000000000004</v>
      </c>
      <c r="H39" s="3">
        <f t="shared" si="0"/>
        <v>2.2275</v>
      </c>
      <c r="I39">
        <f t="shared" si="1"/>
        <v>0.54320987654320996</v>
      </c>
      <c r="J39" s="3"/>
      <c r="K39" s="3"/>
    </row>
    <row r="40" spans="1:12" x14ac:dyDescent="0.25">
      <c r="A40" s="3" t="s">
        <v>7</v>
      </c>
      <c r="B40" s="3">
        <v>25</v>
      </c>
      <c r="C40" s="3">
        <v>0</v>
      </c>
      <c r="D40" s="3" t="s">
        <v>8</v>
      </c>
      <c r="E40" s="3" t="s">
        <v>13</v>
      </c>
      <c r="F40" s="3">
        <v>3.41</v>
      </c>
      <c r="G40" s="3">
        <v>0.41</v>
      </c>
      <c r="H40" s="3">
        <f t="shared" si="0"/>
        <v>1.3980999999999999</v>
      </c>
      <c r="I40">
        <f t="shared" si="1"/>
        <v>0.48093841642228735</v>
      </c>
      <c r="J40" s="3"/>
      <c r="K40" s="3"/>
    </row>
    <row r="41" spans="1:12" x14ac:dyDescent="0.25">
      <c r="A41" s="3" t="s">
        <v>10</v>
      </c>
      <c r="B41" s="3">
        <v>25</v>
      </c>
      <c r="C41" s="3">
        <v>0</v>
      </c>
      <c r="D41" s="3" t="s">
        <v>8</v>
      </c>
      <c r="E41" s="3" t="s">
        <v>13</v>
      </c>
      <c r="F41" s="3">
        <v>4.05</v>
      </c>
      <c r="G41" s="3">
        <v>0.51</v>
      </c>
      <c r="H41" s="3">
        <f t="shared" si="0"/>
        <v>2.0655000000000001</v>
      </c>
      <c r="I41">
        <f t="shared" si="1"/>
        <v>0.50370370370370376</v>
      </c>
      <c r="J41" s="3"/>
      <c r="K41" s="3"/>
    </row>
    <row r="42" spans="1:12" x14ac:dyDescent="0.25">
      <c r="A42" s="1" t="s">
        <v>92</v>
      </c>
      <c r="B42" s="1">
        <v>25</v>
      </c>
      <c r="C42" s="1">
        <v>0</v>
      </c>
      <c r="D42" s="1" t="s">
        <v>8</v>
      </c>
      <c r="E42" s="1" t="s">
        <v>13</v>
      </c>
      <c r="F42" s="1">
        <v>4.01</v>
      </c>
      <c r="G42" s="1">
        <v>0.43</v>
      </c>
      <c r="H42" s="1">
        <f t="shared" ref="H42:H50" si="2">F42*G42</f>
        <v>1.7242999999999999</v>
      </c>
      <c r="I42">
        <f t="shared" si="1"/>
        <v>0.42892768079800503</v>
      </c>
      <c r="J42" s="1">
        <f>AVERAGE(I37:I42)</f>
        <v>0.48067114314205894</v>
      </c>
      <c r="K42" s="1">
        <f>_xlfn.STDEV.P(I37:I42)</f>
        <v>3.588222614798077E-2</v>
      </c>
      <c r="L42">
        <f>K42/SQRT(COUNT(I37:I42))</f>
        <v>1.4648857482950875E-2</v>
      </c>
    </row>
    <row r="43" spans="1:12" x14ac:dyDescent="0.25">
      <c r="A43" t="s">
        <v>23</v>
      </c>
      <c r="B43">
        <v>25</v>
      </c>
      <c r="C43">
        <v>60</v>
      </c>
      <c r="D43" t="s">
        <v>15</v>
      </c>
      <c r="E43" t="s">
        <v>24</v>
      </c>
      <c r="F43">
        <v>3.27</v>
      </c>
      <c r="G43">
        <v>0.37</v>
      </c>
      <c r="H43">
        <f t="shared" si="2"/>
        <v>1.2099</v>
      </c>
      <c r="I43">
        <f t="shared" si="1"/>
        <v>0.45259938837920488</v>
      </c>
    </row>
    <row r="44" spans="1:12" x14ac:dyDescent="0.25">
      <c r="A44" t="s">
        <v>25</v>
      </c>
      <c r="B44">
        <v>25</v>
      </c>
      <c r="C44">
        <v>60</v>
      </c>
      <c r="D44" t="s">
        <v>15</v>
      </c>
      <c r="E44" t="s">
        <v>24</v>
      </c>
      <c r="F44">
        <v>3.73</v>
      </c>
      <c r="G44">
        <v>0.41</v>
      </c>
      <c r="H44">
        <f t="shared" si="2"/>
        <v>1.5292999999999999</v>
      </c>
      <c r="I44">
        <f t="shared" si="1"/>
        <v>0.43967828418230559</v>
      </c>
    </row>
    <row r="45" spans="1:12" x14ac:dyDescent="0.25">
      <c r="A45" s="1" t="s">
        <v>26</v>
      </c>
      <c r="B45" s="1">
        <v>25</v>
      </c>
      <c r="C45" s="1">
        <v>60</v>
      </c>
      <c r="D45" s="1" t="s">
        <v>15</v>
      </c>
      <c r="E45" s="1" t="s">
        <v>24</v>
      </c>
      <c r="F45" s="1">
        <v>3.21</v>
      </c>
      <c r="G45" s="1">
        <v>0.28999999999999998</v>
      </c>
      <c r="H45" s="1">
        <f t="shared" si="2"/>
        <v>0.93089999999999995</v>
      </c>
      <c r="I45">
        <f t="shared" si="1"/>
        <v>0.36137071651090341</v>
      </c>
      <c r="J45" s="1">
        <f>AVERAGE(I43:I45)</f>
        <v>0.41788279635747133</v>
      </c>
      <c r="K45" s="1">
        <f>_xlfn.STDEV.P(I43:I45)</f>
        <v>4.030674145314015E-2</v>
      </c>
      <c r="L45">
        <f>K45/SQRT(COUNT(I43:I45))</f>
        <v>2.3271108028127114E-2</v>
      </c>
    </row>
    <row r="46" spans="1:12" x14ac:dyDescent="0.25">
      <c r="A46" t="s">
        <v>48</v>
      </c>
      <c r="B46">
        <v>25</v>
      </c>
      <c r="C46">
        <v>6000</v>
      </c>
      <c r="D46" t="s">
        <v>15</v>
      </c>
      <c r="E46" t="s">
        <v>49</v>
      </c>
      <c r="F46">
        <v>4.18</v>
      </c>
      <c r="G46">
        <v>0.31</v>
      </c>
      <c r="H46">
        <f t="shared" si="2"/>
        <v>1.2957999999999998</v>
      </c>
      <c r="I46">
        <f t="shared" si="1"/>
        <v>0.29665071770334928</v>
      </c>
    </row>
    <row r="47" spans="1:12" x14ac:dyDescent="0.25">
      <c r="A47" s="1" t="s">
        <v>50</v>
      </c>
      <c r="B47" s="1">
        <v>25</v>
      </c>
      <c r="C47" s="1">
        <v>6000</v>
      </c>
      <c r="D47" s="1" t="s">
        <v>15</v>
      </c>
      <c r="E47" s="1" t="s">
        <v>49</v>
      </c>
      <c r="F47" s="1">
        <v>3.9</v>
      </c>
      <c r="G47" s="1">
        <v>0.36</v>
      </c>
      <c r="H47" s="1">
        <f t="shared" si="2"/>
        <v>1.4039999999999999</v>
      </c>
      <c r="I47">
        <f t="shared" si="1"/>
        <v>0.36923076923076925</v>
      </c>
      <c r="J47" s="1">
        <f>AVERAGE(I46:I47)</f>
        <v>0.33294074346705926</v>
      </c>
      <c r="K47" s="1">
        <f>_xlfn.STDEV.P(I46:I47)</f>
        <v>3.6290025763710008E-2</v>
      </c>
      <c r="L47">
        <f>K47/SQRT(COUNT(I46:I47))</f>
        <v>2.5660923306953864E-2</v>
      </c>
    </row>
    <row r="48" spans="1:12" x14ac:dyDescent="0.25">
      <c r="A48" t="s">
        <v>70</v>
      </c>
      <c r="B48">
        <v>25</v>
      </c>
      <c r="C48">
        <v>60000</v>
      </c>
      <c r="D48" t="s">
        <v>15</v>
      </c>
      <c r="E48" t="s">
        <v>71</v>
      </c>
      <c r="F48">
        <v>4.7</v>
      </c>
      <c r="G48">
        <v>0.27</v>
      </c>
      <c r="H48">
        <f t="shared" si="2"/>
        <v>1.2690000000000001</v>
      </c>
      <c r="I48">
        <f t="shared" si="1"/>
        <v>0.22978723404255319</v>
      </c>
    </row>
    <row r="49" spans="1:12" x14ac:dyDescent="0.25">
      <c r="A49" t="s">
        <v>72</v>
      </c>
      <c r="B49">
        <v>25</v>
      </c>
      <c r="C49">
        <v>60000</v>
      </c>
      <c r="D49" t="s">
        <v>15</v>
      </c>
      <c r="E49" t="s">
        <v>71</v>
      </c>
      <c r="F49">
        <v>4.4800000000000004</v>
      </c>
      <c r="G49">
        <v>0.4</v>
      </c>
      <c r="H49">
        <f t="shared" si="2"/>
        <v>1.7920000000000003</v>
      </c>
      <c r="I49">
        <f t="shared" si="1"/>
        <v>0.35714285714285715</v>
      </c>
    </row>
    <row r="50" spans="1:12" x14ac:dyDescent="0.25">
      <c r="A50" s="1" t="s">
        <v>73</v>
      </c>
      <c r="B50" s="1">
        <v>25</v>
      </c>
      <c r="C50" s="1">
        <v>60000</v>
      </c>
      <c r="D50" s="1" t="s">
        <v>15</v>
      </c>
      <c r="E50" s="1" t="s">
        <v>71</v>
      </c>
      <c r="F50" s="1">
        <v>4.18</v>
      </c>
      <c r="G50" s="1">
        <v>0.37</v>
      </c>
      <c r="H50" s="1">
        <f t="shared" si="2"/>
        <v>1.5466</v>
      </c>
      <c r="I50">
        <f t="shared" si="1"/>
        <v>0.35406698564593303</v>
      </c>
      <c r="J50" s="1">
        <f>AVERAGE(I49:I50)</f>
        <v>0.35560492139439509</v>
      </c>
      <c r="K50" s="1">
        <f>_xlfn.STDEV.P(I48:I50)</f>
        <v>5.9324318022329146E-2</v>
      </c>
      <c r="L50">
        <f>K50/SQRT(COUNT(I48:I50))</f>
        <v>3.4250910979682699E-2</v>
      </c>
    </row>
    <row r="53" spans="1:12" x14ac:dyDescent="0.25">
      <c r="A53" s="1"/>
      <c r="B53" s="1"/>
      <c r="C53" s="1"/>
      <c r="D53" s="1"/>
      <c r="E53" s="1"/>
      <c r="F53" s="1"/>
      <c r="G53" s="1"/>
      <c r="H53" s="1"/>
      <c r="J53" s="1"/>
      <c r="K53" s="1"/>
    </row>
    <row r="56" spans="1:12" x14ac:dyDescent="0.25">
      <c r="A56" s="1"/>
      <c r="B56" s="1"/>
      <c r="C56" s="1"/>
      <c r="D56" s="1"/>
      <c r="E56" s="1"/>
      <c r="F56" s="1"/>
      <c r="G56" s="1"/>
      <c r="H56" s="1"/>
      <c r="J56" s="1"/>
      <c r="K56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J59" s="1"/>
      <c r="K59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DE26-F06A-42B1-ABD2-F45A81ABF75A}">
  <dimension ref="A1:W52"/>
  <sheetViews>
    <sheetView topLeftCell="G1" workbookViewId="0">
      <selection activeCell="J3" sqref="J3"/>
    </sheetView>
  </sheetViews>
  <sheetFormatPr defaultColWidth="8.85546875" defaultRowHeight="15" x14ac:dyDescent="0.25"/>
  <cols>
    <col min="1" max="1" width="15.7109375" bestFit="1" customWidth="1"/>
    <col min="6" max="6" width="18.42578125" bestFit="1" customWidth="1"/>
    <col min="7" max="7" width="18" bestFit="1" customWidth="1"/>
    <col min="10" max="10" width="12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97</v>
      </c>
      <c r="I1" t="s">
        <v>113</v>
      </c>
      <c r="J1" t="s">
        <v>113</v>
      </c>
      <c r="K1" t="s">
        <v>102</v>
      </c>
      <c r="L1" t="s">
        <v>105</v>
      </c>
    </row>
    <row r="2" spans="1:15" x14ac:dyDescent="0.25">
      <c r="A2" t="s">
        <v>7</v>
      </c>
      <c r="B2">
        <v>5</v>
      </c>
      <c r="C2">
        <v>0</v>
      </c>
      <c r="D2" t="s">
        <v>8</v>
      </c>
      <c r="E2" t="s">
        <v>9</v>
      </c>
      <c r="F2">
        <v>4.79</v>
      </c>
      <c r="G2">
        <v>0.53</v>
      </c>
      <c r="H2">
        <f t="shared" ref="H2:H42" si="0">F2*G2</f>
        <v>2.5387</v>
      </c>
      <c r="I2">
        <f>(G2/F2)*4</f>
        <v>0.44258872651356995</v>
      </c>
    </row>
    <row r="3" spans="1:15" x14ac:dyDescent="0.25">
      <c r="A3" t="s">
        <v>10</v>
      </c>
      <c r="B3">
        <v>5</v>
      </c>
      <c r="C3">
        <v>0</v>
      </c>
      <c r="D3" t="s">
        <v>8</v>
      </c>
      <c r="E3" t="s">
        <v>9</v>
      </c>
      <c r="F3">
        <v>4.92</v>
      </c>
      <c r="G3">
        <v>0.61</v>
      </c>
      <c r="H3">
        <f t="shared" si="0"/>
        <v>3.0011999999999999</v>
      </c>
      <c r="I3">
        <f t="shared" ref="I3:I52" si="1">(G3/F3)*4</f>
        <v>0.49593495934959347</v>
      </c>
    </row>
    <row r="4" spans="1:15" x14ac:dyDescent="0.25">
      <c r="A4" t="s">
        <v>11</v>
      </c>
      <c r="B4">
        <v>5</v>
      </c>
      <c r="C4">
        <v>0</v>
      </c>
      <c r="D4" t="s">
        <v>8</v>
      </c>
      <c r="E4" t="s">
        <v>9</v>
      </c>
      <c r="F4">
        <v>4.79</v>
      </c>
      <c r="G4">
        <v>0.47</v>
      </c>
      <c r="H4">
        <f t="shared" si="0"/>
        <v>2.2513000000000001</v>
      </c>
      <c r="I4">
        <f t="shared" si="1"/>
        <v>0.39248434237995822</v>
      </c>
    </row>
    <row r="5" spans="1:15" x14ac:dyDescent="0.25">
      <c r="A5" t="s">
        <v>7</v>
      </c>
      <c r="B5">
        <v>5</v>
      </c>
      <c r="C5">
        <v>0</v>
      </c>
      <c r="D5" t="s">
        <v>8</v>
      </c>
      <c r="E5" t="s">
        <v>9</v>
      </c>
      <c r="F5">
        <v>4.22</v>
      </c>
      <c r="G5">
        <v>0.52</v>
      </c>
      <c r="H5">
        <f t="shared" si="0"/>
        <v>2.1943999999999999</v>
      </c>
      <c r="I5">
        <f t="shared" si="1"/>
        <v>0.49289099526066354</v>
      </c>
    </row>
    <row r="6" spans="1:15" x14ac:dyDescent="0.25">
      <c r="A6" t="s">
        <v>10</v>
      </c>
      <c r="B6">
        <v>5</v>
      </c>
      <c r="C6">
        <v>0</v>
      </c>
      <c r="D6" t="s">
        <v>8</v>
      </c>
      <c r="E6" t="s">
        <v>9</v>
      </c>
      <c r="F6">
        <v>4.66</v>
      </c>
      <c r="G6">
        <v>0.5</v>
      </c>
      <c r="H6">
        <f t="shared" si="0"/>
        <v>2.33</v>
      </c>
      <c r="I6">
        <f t="shared" si="1"/>
        <v>0.42918454935622319</v>
      </c>
    </row>
    <row r="7" spans="1:15" x14ac:dyDescent="0.25">
      <c r="A7" t="s">
        <v>11</v>
      </c>
      <c r="B7">
        <v>5</v>
      </c>
      <c r="C7">
        <v>0</v>
      </c>
      <c r="D7" t="s">
        <v>8</v>
      </c>
      <c r="E7" t="s">
        <v>9</v>
      </c>
      <c r="F7">
        <v>4.67</v>
      </c>
      <c r="G7">
        <v>0.5</v>
      </c>
      <c r="H7">
        <f t="shared" si="0"/>
        <v>2.335</v>
      </c>
      <c r="I7">
        <f t="shared" si="1"/>
        <v>0.42826552462526768</v>
      </c>
    </row>
    <row r="8" spans="1:15" x14ac:dyDescent="0.25">
      <c r="A8" t="s">
        <v>86</v>
      </c>
      <c r="B8">
        <v>5</v>
      </c>
      <c r="C8">
        <v>0</v>
      </c>
      <c r="D8" t="s">
        <v>8</v>
      </c>
      <c r="E8" t="s">
        <v>9</v>
      </c>
      <c r="F8">
        <v>4.17</v>
      </c>
      <c r="G8">
        <v>0.44</v>
      </c>
      <c r="H8">
        <f t="shared" si="0"/>
        <v>1.8348</v>
      </c>
      <c r="I8">
        <f t="shared" si="1"/>
        <v>0.42206235011990406</v>
      </c>
    </row>
    <row r="9" spans="1:15" x14ac:dyDescent="0.25">
      <c r="A9" t="s">
        <v>87</v>
      </c>
      <c r="B9">
        <v>5</v>
      </c>
      <c r="C9">
        <v>0</v>
      </c>
      <c r="D9" t="s">
        <v>8</v>
      </c>
      <c r="E9" t="s">
        <v>9</v>
      </c>
      <c r="F9">
        <v>4.76</v>
      </c>
      <c r="G9">
        <v>0.56000000000000005</v>
      </c>
      <c r="H9">
        <f t="shared" si="0"/>
        <v>2.6656</v>
      </c>
      <c r="I9">
        <f t="shared" si="1"/>
        <v>0.4705882352941177</v>
      </c>
    </row>
    <row r="10" spans="1:15" x14ac:dyDescent="0.25">
      <c r="A10" s="1" t="s">
        <v>88</v>
      </c>
      <c r="B10" s="1">
        <v>5</v>
      </c>
      <c r="C10" s="1">
        <v>0</v>
      </c>
      <c r="D10" s="1" t="s">
        <v>8</v>
      </c>
      <c r="E10" s="1" t="s">
        <v>9</v>
      </c>
      <c r="F10" s="1">
        <v>4.09</v>
      </c>
      <c r="G10" s="1">
        <v>0.39</v>
      </c>
      <c r="H10" s="1">
        <f t="shared" si="0"/>
        <v>1.5951</v>
      </c>
      <c r="I10">
        <f t="shared" si="1"/>
        <v>0.38141809290953549</v>
      </c>
      <c r="J10" s="1">
        <f>AVERAGE(I2:I10)</f>
        <v>0.43949086397875931</v>
      </c>
      <c r="K10" s="1">
        <f>_xlfn.STDEV.P(I2:I10)</f>
        <v>3.8198595743054016E-2</v>
      </c>
      <c r="L10">
        <f>K10/SQRT(COUNT(I2:I10))</f>
        <v>1.2732865247684673E-2</v>
      </c>
      <c r="M10" s="5"/>
      <c r="N10" s="3"/>
      <c r="O10" s="3"/>
    </row>
    <row r="11" spans="1:15" x14ac:dyDescent="0.25">
      <c r="A11" s="2" t="s">
        <v>27</v>
      </c>
      <c r="B11" s="2">
        <v>5</v>
      </c>
      <c r="C11" s="2">
        <v>60</v>
      </c>
      <c r="D11" s="2" t="s">
        <v>28</v>
      </c>
      <c r="E11" s="2" t="s">
        <v>29</v>
      </c>
      <c r="F11" s="2">
        <v>3.98</v>
      </c>
      <c r="G11" s="2">
        <v>0.48</v>
      </c>
      <c r="H11" s="2">
        <f t="shared" si="0"/>
        <v>1.9103999999999999</v>
      </c>
      <c r="I11">
        <f t="shared" si="1"/>
        <v>0.48241206030150752</v>
      </c>
      <c r="J11" s="2"/>
      <c r="K11" s="2"/>
      <c r="M11" s="4"/>
      <c r="N11" s="3"/>
      <c r="O11" s="3"/>
    </row>
    <row r="12" spans="1:15" x14ac:dyDescent="0.25">
      <c r="A12" s="3" t="s">
        <v>30</v>
      </c>
      <c r="B12" s="3">
        <v>5</v>
      </c>
      <c r="C12" s="3">
        <v>60</v>
      </c>
      <c r="D12" s="3" t="s">
        <v>28</v>
      </c>
      <c r="E12" s="3" t="s">
        <v>29</v>
      </c>
      <c r="F12" s="3">
        <v>3.9</v>
      </c>
      <c r="G12" s="3">
        <v>0.34</v>
      </c>
      <c r="H12" s="3">
        <f t="shared" si="0"/>
        <v>1.3260000000000001</v>
      </c>
      <c r="I12">
        <f t="shared" si="1"/>
        <v>0.34871794871794876</v>
      </c>
      <c r="J12" s="3"/>
      <c r="K12" s="3"/>
      <c r="M12" s="4"/>
      <c r="N12" s="3"/>
      <c r="O12" s="3"/>
    </row>
    <row r="13" spans="1:15" x14ac:dyDescent="0.25">
      <c r="A13" s="1" t="s">
        <v>31</v>
      </c>
      <c r="B13" s="1">
        <v>5</v>
      </c>
      <c r="C13" s="1">
        <v>60</v>
      </c>
      <c r="D13" s="1" t="s">
        <v>28</v>
      </c>
      <c r="E13" s="1" t="s">
        <v>29</v>
      </c>
      <c r="F13" s="1">
        <v>4.47</v>
      </c>
      <c r="G13" s="1">
        <v>0.32</v>
      </c>
      <c r="H13" s="1">
        <f t="shared" si="0"/>
        <v>1.4303999999999999</v>
      </c>
      <c r="I13">
        <f t="shared" si="1"/>
        <v>0.2863534675615213</v>
      </c>
      <c r="J13" s="1">
        <f>AVERAGE(I11:I13)</f>
        <v>0.37249449219365921</v>
      </c>
      <c r="K13" s="1">
        <f>_xlfn.STDEV.P(I11:I13)</f>
        <v>8.1787268616149253E-2</v>
      </c>
      <c r="L13">
        <f>K13/SQRT(COUNT(I11:I13))</f>
        <v>4.7219901551818003E-2</v>
      </c>
      <c r="M13" s="4"/>
      <c r="N13" s="3"/>
      <c r="O13" s="3"/>
    </row>
    <row r="14" spans="1:15" x14ac:dyDescent="0.25">
      <c r="A14" s="2" t="s">
        <v>51</v>
      </c>
      <c r="B14" s="2">
        <v>5</v>
      </c>
      <c r="C14" s="2">
        <v>6000</v>
      </c>
      <c r="D14" s="2" t="s">
        <v>28</v>
      </c>
      <c r="E14" s="2" t="s">
        <v>52</v>
      </c>
      <c r="F14" s="2">
        <v>3.98</v>
      </c>
      <c r="G14" s="2">
        <v>0.38</v>
      </c>
      <c r="H14" s="2">
        <f t="shared" si="0"/>
        <v>1.5124</v>
      </c>
      <c r="I14">
        <f t="shared" si="1"/>
        <v>0.38190954773869346</v>
      </c>
      <c r="J14" s="2"/>
      <c r="K14" s="2"/>
      <c r="M14" s="4"/>
      <c r="N14" s="3"/>
      <c r="O14" s="3"/>
    </row>
    <row r="15" spans="1:15" x14ac:dyDescent="0.25">
      <c r="A15" s="3" t="s">
        <v>53</v>
      </c>
      <c r="B15" s="3">
        <v>5</v>
      </c>
      <c r="C15" s="3">
        <v>6000</v>
      </c>
      <c r="D15" s="3" t="s">
        <v>28</v>
      </c>
      <c r="E15" s="3" t="s">
        <v>52</v>
      </c>
      <c r="F15" s="3">
        <v>4.03</v>
      </c>
      <c r="G15" s="3">
        <v>0.43</v>
      </c>
      <c r="H15" s="3">
        <f t="shared" si="0"/>
        <v>1.7329000000000001</v>
      </c>
      <c r="I15">
        <f t="shared" si="1"/>
        <v>0.42679900744416871</v>
      </c>
      <c r="J15" s="3"/>
      <c r="K15" s="3"/>
      <c r="M15" s="4"/>
      <c r="N15" s="3"/>
      <c r="O15" s="3"/>
    </row>
    <row r="16" spans="1:15" x14ac:dyDescent="0.25">
      <c r="A16" s="1" t="s">
        <v>54</v>
      </c>
      <c r="B16" s="1">
        <v>5</v>
      </c>
      <c r="C16" s="1">
        <v>6000</v>
      </c>
      <c r="D16" s="1" t="s">
        <v>28</v>
      </c>
      <c r="E16" s="1" t="s">
        <v>52</v>
      </c>
      <c r="F16" s="1">
        <v>4</v>
      </c>
      <c r="G16" s="1">
        <v>0.37</v>
      </c>
      <c r="H16" s="1">
        <f t="shared" si="0"/>
        <v>1.48</v>
      </c>
      <c r="I16">
        <f t="shared" si="1"/>
        <v>0.37</v>
      </c>
      <c r="J16" s="1">
        <f>AVERAGE(I14:I16)</f>
        <v>0.39290285172762074</v>
      </c>
      <c r="K16" s="1">
        <f>_xlfn.STDEV.P(I14:I16)</f>
        <v>2.4456374235297791E-2</v>
      </c>
      <c r="L16">
        <f>K16/SQRT(COUNT(I14:I16))</f>
        <v>1.4119894248151408E-2</v>
      </c>
      <c r="M16" s="4"/>
      <c r="N16" s="3"/>
      <c r="O16" s="3"/>
    </row>
    <row r="17" spans="1:23" x14ac:dyDescent="0.25">
      <c r="A17" s="2" t="s">
        <v>74</v>
      </c>
      <c r="B17" s="2">
        <v>5</v>
      </c>
      <c r="C17" s="2">
        <v>60000</v>
      </c>
      <c r="D17" s="2" t="s">
        <v>28</v>
      </c>
      <c r="E17" s="2" t="s">
        <v>75</v>
      </c>
      <c r="F17" s="2">
        <v>4.07</v>
      </c>
      <c r="G17" s="2">
        <v>0.43</v>
      </c>
      <c r="H17" s="2">
        <f t="shared" si="0"/>
        <v>1.7501</v>
      </c>
      <c r="I17">
        <f t="shared" si="1"/>
        <v>0.42260442260442255</v>
      </c>
      <c r="J17" s="2"/>
      <c r="K17" s="2"/>
      <c r="M17" s="4"/>
      <c r="N17" s="3"/>
      <c r="O17" s="3"/>
    </row>
    <row r="18" spans="1:23" x14ac:dyDescent="0.25">
      <c r="A18" s="3" t="s">
        <v>76</v>
      </c>
      <c r="B18" s="3">
        <v>5</v>
      </c>
      <c r="C18" s="3">
        <v>60000</v>
      </c>
      <c r="D18" s="3" t="s">
        <v>28</v>
      </c>
      <c r="E18" s="3" t="s">
        <v>75</v>
      </c>
      <c r="F18" s="3">
        <v>3.97</v>
      </c>
      <c r="G18" s="3">
        <v>0.43</v>
      </c>
      <c r="H18" s="3">
        <f t="shared" si="0"/>
        <v>1.7071000000000001</v>
      </c>
      <c r="I18">
        <f t="shared" si="1"/>
        <v>0.43324937027707805</v>
      </c>
      <c r="J18" s="3"/>
      <c r="K18" s="3"/>
      <c r="M18" s="4"/>
      <c r="N18" s="3"/>
      <c r="O18" s="3"/>
      <c r="W18" t="s">
        <v>112</v>
      </c>
    </row>
    <row r="19" spans="1:23" x14ac:dyDescent="0.25">
      <c r="A19" s="1" t="s">
        <v>77</v>
      </c>
      <c r="B19" s="1">
        <v>5</v>
      </c>
      <c r="C19" s="1">
        <v>60000</v>
      </c>
      <c r="D19" s="1" t="s">
        <v>28</v>
      </c>
      <c r="E19" s="1" t="s">
        <v>75</v>
      </c>
      <c r="F19" s="1">
        <v>3.95</v>
      </c>
      <c r="G19" s="1">
        <v>0.42</v>
      </c>
      <c r="H19" s="1">
        <f t="shared" si="0"/>
        <v>1.659</v>
      </c>
      <c r="I19">
        <f t="shared" si="1"/>
        <v>0.42531645569620252</v>
      </c>
      <c r="J19" s="1">
        <f>AVERAGE(I17:I19)</f>
        <v>0.42705674952590106</v>
      </c>
      <c r="K19" s="1">
        <f>_xlfn.STDEV.P(I17:I19)</f>
        <v>4.5166502852341433E-3</v>
      </c>
      <c r="L19">
        <f>K19/SQRT(COUNT(I17:I19))</f>
        <v>2.6076892580153329E-3</v>
      </c>
      <c r="M19" s="4"/>
      <c r="N19" s="3"/>
      <c r="O19" s="3"/>
      <c r="W19" t="s">
        <v>114</v>
      </c>
    </row>
    <row r="20" spans="1:23" x14ac:dyDescent="0.25">
      <c r="A20" s="2" t="s">
        <v>7</v>
      </c>
      <c r="B20" s="2">
        <v>15</v>
      </c>
      <c r="C20" s="2">
        <v>0</v>
      </c>
      <c r="D20" s="2" t="s">
        <v>8</v>
      </c>
      <c r="E20" s="2" t="s">
        <v>12</v>
      </c>
      <c r="F20" s="2">
        <v>4.12</v>
      </c>
      <c r="G20" s="2">
        <v>0.52</v>
      </c>
      <c r="H20" s="2">
        <f t="shared" si="0"/>
        <v>2.1424000000000003</v>
      </c>
      <c r="I20">
        <f t="shared" si="1"/>
        <v>0.50485436893203883</v>
      </c>
      <c r="J20" s="2"/>
      <c r="K20" s="2"/>
      <c r="M20" s="4"/>
      <c r="N20" s="3"/>
      <c r="O20" s="3"/>
    </row>
    <row r="21" spans="1:23" x14ac:dyDescent="0.25">
      <c r="A21" s="3" t="s">
        <v>10</v>
      </c>
      <c r="B21" s="3">
        <v>15</v>
      </c>
      <c r="C21" s="3">
        <v>0</v>
      </c>
      <c r="D21" s="3" t="s">
        <v>8</v>
      </c>
      <c r="E21" s="3" t="s">
        <v>12</v>
      </c>
      <c r="F21" s="3">
        <v>4.3600000000000003</v>
      </c>
      <c r="G21" s="3">
        <v>0.51</v>
      </c>
      <c r="H21" s="3">
        <f t="shared" si="0"/>
        <v>2.2236000000000002</v>
      </c>
      <c r="I21">
        <f t="shared" si="1"/>
        <v>0.4678899082568807</v>
      </c>
      <c r="J21" s="3"/>
      <c r="K21" s="3"/>
    </row>
    <row r="22" spans="1:23" x14ac:dyDescent="0.25">
      <c r="A22" s="3" t="s">
        <v>11</v>
      </c>
      <c r="B22" s="3">
        <v>15</v>
      </c>
      <c r="C22" s="3">
        <v>0</v>
      </c>
      <c r="D22" s="3" t="s">
        <v>8</v>
      </c>
      <c r="E22" s="3" t="s">
        <v>12</v>
      </c>
      <c r="F22" s="3">
        <v>4.32</v>
      </c>
      <c r="G22" s="3">
        <v>0.44</v>
      </c>
      <c r="H22" s="3">
        <f t="shared" si="0"/>
        <v>1.9008</v>
      </c>
      <c r="I22">
        <f t="shared" si="1"/>
        <v>0.40740740740740738</v>
      </c>
      <c r="J22" s="3"/>
      <c r="K22" s="3"/>
    </row>
    <row r="23" spans="1:23" x14ac:dyDescent="0.25">
      <c r="A23" s="3" t="s">
        <v>7</v>
      </c>
      <c r="B23" s="3">
        <v>15</v>
      </c>
      <c r="C23" s="3">
        <v>0</v>
      </c>
      <c r="D23" s="3" t="s">
        <v>8</v>
      </c>
      <c r="E23" s="3" t="s">
        <v>12</v>
      </c>
      <c r="F23" s="3">
        <v>4.12</v>
      </c>
      <c r="G23" s="3">
        <v>0.52</v>
      </c>
      <c r="H23" s="3">
        <f t="shared" si="0"/>
        <v>2.1424000000000003</v>
      </c>
      <c r="I23">
        <f t="shared" si="1"/>
        <v>0.50485436893203883</v>
      </c>
      <c r="J23" s="3"/>
      <c r="K23" s="3"/>
    </row>
    <row r="24" spans="1:23" x14ac:dyDescent="0.25">
      <c r="A24" s="3" t="s">
        <v>10</v>
      </c>
      <c r="B24" s="3">
        <v>15</v>
      </c>
      <c r="C24" s="3">
        <v>0</v>
      </c>
      <c r="D24" s="3" t="s">
        <v>8</v>
      </c>
      <c r="E24" s="3" t="s">
        <v>12</v>
      </c>
      <c r="F24" s="3">
        <v>4.04</v>
      </c>
      <c r="G24" s="3">
        <v>0.54</v>
      </c>
      <c r="H24" s="3">
        <f t="shared" si="0"/>
        <v>2.1816</v>
      </c>
      <c r="I24">
        <f t="shared" si="1"/>
        <v>0.53465346534653468</v>
      </c>
      <c r="J24" s="3"/>
      <c r="K24" s="3"/>
    </row>
    <row r="25" spans="1:23" x14ac:dyDescent="0.25">
      <c r="A25" s="3" t="s">
        <v>11</v>
      </c>
      <c r="B25" s="3">
        <v>15</v>
      </c>
      <c r="C25" s="3">
        <v>0</v>
      </c>
      <c r="D25" s="3" t="s">
        <v>8</v>
      </c>
      <c r="E25" s="3" t="s">
        <v>13</v>
      </c>
      <c r="F25" s="3">
        <v>4.34</v>
      </c>
      <c r="G25" s="3">
        <v>0.49</v>
      </c>
      <c r="H25" s="3">
        <f t="shared" si="0"/>
        <v>2.1265999999999998</v>
      </c>
      <c r="I25">
        <f t="shared" si="1"/>
        <v>0.45161290322580644</v>
      </c>
      <c r="J25" s="3"/>
      <c r="K25" s="3"/>
    </row>
    <row r="26" spans="1:23" x14ac:dyDescent="0.25">
      <c r="A26" s="3" t="s">
        <v>89</v>
      </c>
      <c r="B26" s="3">
        <v>15</v>
      </c>
      <c r="C26" s="3">
        <v>0</v>
      </c>
      <c r="D26" s="3" t="s">
        <v>8</v>
      </c>
      <c r="E26" s="3" t="s">
        <v>12</v>
      </c>
      <c r="F26" s="3">
        <v>3.99</v>
      </c>
      <c r="G26" s="3">
        <v>0.47</v>
      </c>
      <c r="H26" s="3">
        <f t="shared" si="0"/>
        <v>1.8753</v>
      </c>
      <c r="I26">
        <f t="shared" si="1"/>
        <v>0.47117794486215536</v>
      </c>
      <c r="J26" s="3"/>
      <c r="K26" s="3"/>
    </row>
    <row r="27" spans="1:23" x14ac:dyDescent="0.25">
      <c r="A27" s="3" t="s">
        <v>90</v>
      </c>
      <c r="B27" s="3">
        <v>15</v>
      </c>
      <c r="C27" s="3">
        <v>0</v>
      </c>
      <c r="D27" s="3" t="s">
        <v>8</v>
      </c>
      <c r="E27" s="3" t="s">
        <v>12</v>
      </c>
      <c r="F27" s="3">
        <v>4.49</v>
      </c>
      <c r="G27" s="3">
        <v>0.47</v>
      </c>
      <c r="H27" s="3">
        <f t="shared" si="0"/>
        <v>2.1103000000000001</v>
      </c>
      <c r="I27">
        <f t="shared" si="1"/>
        <v>0.4187082405345211</v>
      </c>
      <c r="J27" s="3"/>
      <c r="K27" s="3"/>
    </row>
    <row r="28" spans="1:23" x14ac:dyDescent="0.25">
      <c r="A28" s="1" t="s">
        <v>91</v>
      </c>
      <c r="B28" s="1">
        <v>15</v>
      </c>
      <c r="C28" s="1">
        <v>0</v>
      </c>
      <c r="D28" s="1" t="s">
        <v>8</v>
      </c>
      <c r="E28" s="1" t="s">
        <v>12</v>
      </c>
      <c r="F28" s="1">
        <v>4.4400000000000004</v>
      </c>
      <c r="G28" s="1">
        <v>0.45</v>
      </c>
      <c r="H28" s="1">
        <f t="shared" si="0"/>
        <v>1.9980000000000002</v>
      </c>
      <c r="I28">
        <f t="shared" si="1"/>
        <v>0.40540540540540537</v>
      </c>
      <c r="J28" s="1">
        <f>AVERAGE(I20:I28)</f>
        <v>0.46295155698919882</v>
      </c>
      <c r="K28" s="1">
        <f>_xlfn.STDEV.P(I20:I28)</f>
        <v>4.3751398663536542E-2</v>
      </c>
      <c r="L28">
        <f>K28/SQRT(COUNT(I20:I28))</f>
        <v>1.4583799554512181E-2</v>
      </c>
    </row>
    <row r="29" spans="1:23" x14ac:dyDescent="0.25">
      <c r="A29" s="2" t="s">
        <v>32</v>
      </c>
      <c r="B29" s="2">
        <v>15</v>
      </c>
      <c r="C29" s="2">
        <v>60</v>
      </c>
      <c r="D29" s="2" t="s">
        <v>28</v>
      </c>
      <c r="E29" s="2" t="s">
        <v>33</v>
      </c>
      <c r="F29" s="2">
        <v>3.98</v>
      </c>
      <c r="G29" s="2">
        <v>0.43</v>
      </c>
      <c r="H29" s="2">
        <f t="shared" si="0"/>
        <v>1.7114</v>
      </c>
      <c r="I29">
        <f t="shared" si="1"/>
        <v>0.43216080402010049</v>
      </c>
      <c r="J29" s="2"/>
      <c r="K29" s="2"/>
    </row>
    <row r="30" spans="1:23" x14ac:dyDescent="0.25">
      <c r="A30" s="3" t="s">
        <v>34</v>
      </c>
      <c r="B30" s="3">
        <v>15</v>
      </c>
      <c r="C30" s="3">
        <v>60</v>
      </c>
      <c r="D30" s="3" t="s">
        <v>28</v>
      </c>
      <c r="E30" s="3" t="s">
        <v>33</v>
      </c>
      <c r="F30" s="3">
        <v>4.01</v>
      </c>
      <c r="G30" s="3">
        <v>0.4</v>
      </c>
      <c r="H30" s="3">
        <f t="shared" si="0"/>
        <v>1.6040000000000001</v>
      </c>
      <c r="I30">
        <f t="shared" si="1"/>
        <v>0.39900249376558605</v>
      </c>
      <c r="J30" s="3"/>
      <c r="K30" s="3"/>
    </row>
    <row r="31" spans="1:23" x14ac:dyDescent="0.25">
      <c r="A31" s="1" t="s">
        <v>35</v>
      </c>
      <c r="B31" s="1">
        <v>15</v>
      </c>
      <c r="C31" s="1">
        <v>60</v>
      </c>
      <c r="D31" s="1" t="s">
        <v>28</v>
      </c>
      <c r="E31" s="1" t="s">
        <v>33</v>
      </c>
      <c r="F31" s="1">
        <v>3.97</v>
      </c>
      <c r="G31" s="1">
        <v>0.43</v>
      </c>
      <c r="H31" s="1">
        <f t="shared" si="0"/>
        <v>1.7071000000000001</v>
      </c>
      <c r="I31">
        <f t="shared" si="1"/>
        <v>0.43324937027707805</v>
      </c>
      <c r="J31" s="1">
        <f>AVERAGE(I29:I31)</f>
        <v>0.42147088935425486</v>
      </c>
      <c r="K31" s="1">
        <f>_xlfn.STDEV.P(I29:I31)</f>
        <v>1.5893769101352088E-2</v>
      </c>
      <c r="L31">
        <f>K31/SQRT(COUNT(I29:I31))</f>
        <v>9.1762718691033845E-3</v>
      </c>
    </row>
    <row r="32" spans="1:23" x14ac:dyDescent="0.25">
      <c r="A32" s="2" t="s">
        <v>55</v>
      </c>
      <c r="B32" s="2">
        <v>15</v>
      </c>
      <c r="C32" s="2">
        <v>6000</v>
      </c>
      <c r="D32" s="2" t="s">
        <v>28</v>
      </c>
      <c r="E32" s="2" t="s">
        <v>56</v>
      </c>
      <c r="F32" s="2">
        <v>4.34</v>
      </c>
      <c r="G32" s="2">
        <v>0.46</v>
      </c>
      <c r="H32" s="2">
        <f t="shared" si="0"/>
        <v>1.9964</v>
      </c>
      <c r="I32">
        <f t="shared" si="1"/>
        <v>0.42396313364055305</v>
      </c>
      <c r="J32" s="2"/>
      <c r="K32" s="2"/>
    </row>
    <row r="33" spans="1:12" x14ac:dyDescent="0.25">
      <c r="A33" s="3" t="s">
        <v>57</v>
      </c>
      <c r="B33" s="3">
        <v>15</v>
      </c>
      <c r="C33" s="3">
        <v>6000</v>
      </c>
      <c r="D33" s="3" t="s">
        <v>28</v>
      </c>
      <c r="E33" s="3" t="s">
        <v>56</v>
      </c>
      <c r="F33" s="3">
        <v>3.57</v>
      </c>
      <c r="G33" s="3">
        <v>0.41</v>
      </c>
      <c r="H33" s="3">
        <f t="shared" si="0"/>
        <v>1.4636999999999998</v>
      </c>
      <c r="I33">
        <f t="shared" si="1"/>
        <v>0.45938375350140054</v>
      </c>
      <c r="J33" s="3"/>
      <c r="K33" s="3"/>
    </row>
    <row r="34" spans="1:12" x14ac:dyDescent="0.25">
      <c r="A34" s="1" t="s">
        <v>58</v>
      </c>
      <c r="B34" s="1">
        <v>15</v>
      </c>
      <c r="C34" s="1">
        <v>6000</v>
      </c>
      <c r="D34" s="1" t="s">
        <v>28</v>
      </c>
      <c r="E34" s="1" t="s">
        <v>56</v>
      </c>
      <c r="F34" s="1">
        <v>4.25</v>
      </c>
      <c r="G34" s="1">
        <v>0.4</v>
      </c>
      <c r="H34" s="1">
        <f t="shared" si="0"/>
        <v>1.7000000000000002</v>
      </c>
      <c r="I34">
        <f t="shared" si="1"/>
        <v>0.37647058823529411</v>
      </c>
      <c r="J34" s="1">
        <f>AVERAGE(I32:I34)</f>
        <v>0.41993915845908258</v>
      </c>
      <c r="K34" s="1">
        <f>_xlfn.STDEV.P(I32:I34)</f>
        <v>3.3968539619349619E-2</v>
      </c>
      <c r="L34">
        <f>K34/SQRT(COUNT(I32:I34))</f>
        <v>1.9611745493209973E-2</v>
      </c>
    </row>
    <row r="35" spans="1:12" x14ac:dyDescent="0.25">
      <c r="A35" s="2" t="s">
        <v>78</v>
      </c>
      <c r="B35" s="2">
        <v>15</v>
      </c>
      <c r="C35" s="2">
        <v>60000</v>
      </c>
      <c r="D35" s="2" t="s">
        <v>28</v>
      </c>
      <c r="E35" s="2" t="s">
        <v>79</v>
      </c>
      <c r="F35" s="2">
        <v>4.32</v>
      </c>
      <c r="G35" s="2">
        <v>0.41</v>
      </c>
      <c r="H35" s="2">
        <f t="shared" si="0"/>
        <v>1.7712000000000001</v>
      </c>
      <c r="I35">
        <f t="shared" si="1"/>
        <v>0.37962962962962959</v>
      </c>
      <c r="J35" s="2"/>
      <c r="K35" s="2"/>
    </row>
    <row r="36" spans="1:12" x14ac:dyDescent="0.25">
      <c r="A36" s="3" t="s">
        <v>80</v>
      </c>
      <c r="B36" s="3">
        <v>15</v>
      </c>
      <c r="C36" s="3">
        <v>60000</v>
      </c>
      <c r="D36" s="3" t="s">
        <v>28</v>
      </c>
      <c r="E36" s="3" t="s">
        <v>79</v>
      </c>
      <c r="F36" s="3">
        <v>4.0999999999999996</v>
      </c>
      <c r="G36" s="3">
        <v>0.49</v>
      </c>
      <c r="H36" s="3">
        <f t="shared" si="0"/>
        <v>2.0089999999999999</v>
      </c>
      <c r="I36">
        <f t="shared" si="1"/>
        <v>0.47804878048780491</v>
      </c>
      <c r="J36" s="3"/>
      <c r="K36" s="3"/>
    </row>
    <row r="37" spans="1:12" x14ac:dyDescent="0.25">
      <c r="A37" s="1" t="s">
        <v>81</v>
      </c>
      <c r="B37" s="1">
        <v>15</v>
      </c>
      <c r="C37" s="1">
        <v>60000</v>
      </c>
      <c r="D37" s="1" t="s">
        <v>28</v>
      </c>
      <c r="E37" s="1" t="s">
        <v>79</v>
      </c>
      <c r="F37" s="1">
        <v>4.34</v>
      </c>
      <c r="G37" s="1">
        <v>0.38</v>
      </c>
      <c r="H37" s="1">
        <f t="shared" si="0"/>
        <v>1.6492</v>
      </c>
      <c r="I37">
        <f t="shared" si="1"/>
        <v>0.35023041474654382</v>
      </c>
      <c r="J37" s="1">
        <f>AVERAGE(I35:I37)</f>
        <v>0.40263627495465942</v>
      </c>
      <c r="K37" s="1">
        <f>_xlfn.STDEV.P(I35:I37)</f>
        <v>5.4658716609067348E-2</v>
      </c>
      <c r="L37">
        <f>K37/SQRT(COUNT(I35:I37))</f>
        <v>3.1557224747804501E-2</v>
      </c>
    </row>
    <row r="38" spans="1:12" x14ac:dyDescent="0.25">
      <c r="A38" s="2" t="s">
        <v>7</v>
      </c>
      <c r="B38" s="2">
        <v>25</v>
      </c>
      <c r="C38" s="2">
        <v>0</v>
      </c>
      <c r="D38" s="2" t="s">
        <v>8</v>
      </c>
      <c r="E38" s="2" t="s">
        <v>13</v>
      </c>
      <c r="F38" s="2">
        <v>4.1100000000000003</v>
      </c>
      <c r="G38" s="2">
        <v>0.48</v>
      </c>
      <c r="H38" s="2">
        <f t="shared" si="0"/>
        <v>1.9728000000000001</v>
      </c>
      <c r="I38">
        <f t="shared" si="1"/>
        <v>0.46715328467153278</v>
      </c>
      <c r="J38" s="2"/>
      <c r="K38" s="2"/>
    </row>
    <row r="39" spans="1:12" x14ac:dyDescent="0.25">
      <c r="A39" s="3" t="s">
        <v>10</v>
      </c>
      <c r="B39" s="3">
        <v>25</v>
      </c>
      <c r="C39" s="3">
        <v>0</v>
      </c>
      <c r="D39" s="3" t="s">
        <v>8</v>
      </c>
      <c r="E39" s="3" t="s">
        <v>13</v>
      </c>
      <c r="F39" s="3">
        <v>4.26</v>
      </c>
      <c r="G39" s="3">
        <v>0.49</v>
      </c>
      <c r="H39" s="3">
        <f t="shared" si="0"/>
        <v>2.0873999999999997</v>
      </c>
      <c r="I39">
        <f t="shared" si="1"/>
        <v>0.46009389671361506</v>
      </c>
      <c r="J39" s="3"/>
      <c r="K39" s="3"/>
    </row>
    <row r="40" spans="1:12" x14ac:dyDescent="0.25">
      <c r="A40" s="3" t="s">
        <v>11</v>
      </c>
      <c r="B40" s="3">
        <v>25</v>
      </c>
      <c r="C40" s="3">
        <v>0</v>
      </c>
      <c r="D40" s="3" t="s">
        <v>8</v>
      </c>
      <c r="E40" s="3" t="s">
        <v>13</v>
      </c>
      <c r="F40" s="3">
        <v>4.05</v>
      </c>
      <c r="G40" s="3">
        <v>0.55000000000000004</v>
      </c>
      <c r="H40" s="3">
        <f t="shared" si="0"/>
        <v>2.2275</v>
      </c>
      <c r="I40">
        <f t="shared" si="1"/>
        <v>0.54320987654320996</v>
      </c>
      <c r="J40" s="3"/>
      <c r="K40" s="3"/>
    </row>
    <row r="41" spans="1:12" x14ac:dyDescent="0.25">
      <c r="A41" s="3" t="s">
        <v>7</v>
      </c>
      <c r="B41" s="3">
        <v>25</v>
      </c>
      <c r="C41" s="3">
        <v>0</v>
      </c>
      <c r="D41" s="3" t="s">
        <v>8</v>
      </c>
      <c r="E41" s="3" t="s">
        <v>13</v>
      </c>
      <c r="F41" s="3">
        <v>3.41</v>
      </c>
      <c r="G41" s="3">
        <v>0.41</v>
      </c>
      <c r="H41" s="3">
        <f t="shared" si="0"/>
        <v>1.3980999999999999</v>
      </c>
      <c r="I41">
        <f t="shared" si="1"/>
        <v>0.48093841642228735</v>
      </c>
      <c r="J41" s="3"/>
      <c r="K41" s="3"/>
    </row>
    <row r="42" spans="1:12" x14ac:dyDescent="0.25">
      <c r="A42" s="3" t="s">
        <v>10</v>
      </c>
      <c r="B42" s="3">
        <v>25</v>
      </c>
      <c r="C42" s="3">
        <v>0</v>
      </c>
      <c r="D42" s="3" t="s">
        <v>8</v>
      </c>
      <c r="E42" s="3" t="s">
        <v>13</v>
      </c>
      <c r="F42" s="3">
        <v>4.05</v>
      </c>
      <c r="G42" s="3">
        <v>0.51</v>
      </c>
      <c r="H42" s="3">
        <f t="shared" si="0"/>
        <v>2.0655000000000001</v>
      </c>
      <c r="I42">
        <f t="shared" si="1"/>
        <v>0.50370370370370376</v>
      </c>
      <c r="J42" s="3"/>
      <c r="K42" s="3"/>
    </row>
    <row r="43" spans="1:12" x14ac:dyDescent="0.25">
      <c r="A43" s="1" t="s">
        <v>92</v>
      </c>
      <c r="B43" s="1">
        <v>25</v>
      </c>
      <c r="C43" s="1">
        <v>0</v>
      </c>
      <c r="D43" s="1" t="s">
        <v>8</v>
      </c>
      <c r="E43" s="1" t="s">
        <v>13</v>
      </c>
      <c r="F43" s="1">
        <v>4.01</v>
      </c>
      <c r="G43" s="1">
        <v>0.43</v>
      </c>
      <c r="H43" s="1">
        <f t="shared" ref="H43:H52" si="2">F43*G43</f>
        <v>1.7242999999999999</v>
      </c>
      <c r="I43">
        <f t="shared" si="1"/>
        <v>0.42892768079800503</v>
      </c>
      <c r="J43" s="1">
        <f>AVERAGE(I38:I43)</f>
        <v>0.48067114314205894</v>
      </c>
      <c r="K43" s="1">
        <f>_xlfn.STDEV.P(I38:I43)</f>
        <v>3.588222614798077E-2</v>
      </c>
      <c r="L43">
        <f>K43/SQRT(COUNT(I38:I43))</f>
        <v>1.4648857482950875E-2</v>
      </c>
    </row>
    <row r="44" spans="1:12" x14ac:dyDescent="0.25">
      <c r="A44" t="s">
        <v>36</v>
      </c>
      <c r="B44">
        <v>25</v>
      </c>
      <c r="C44">
        <v>60</v>
      </c>
      <c r="D44" t="s">
        <v>28</v>
      </c>
      <c r="E44" t="s">
        <v>37</v>
      </c>
      <c r="F44">
        <v>4.01</v>
      </c>
      <c r="G44">
        <v>0.44</v>
      </c>
      <c r="H44">
        <f t="shared" si="2"/>
        <v>1.7644</v>
      </c>
      <c r="I44">
        <f t="shared" si="1"/>
        <v>0.43890274314214467</v>
      </c>
    </row>
    <row r="45" spans="1:12" x14ac:dyDescent="0.25">
      <c r="A45" t="s">
        <v>38</v>
      </c>
      <c r="B45">
        <v>25</v>
      </c>
      <c r="C45">
        <v>60</v>
      </c>
      <c r="D45" t="s">
        <v>28</v>
      </c>
      <c r="E45" t="s">
        <v>37</v>
      </c>
      <c r="F45">
        <v>4.1399999999999997</v>
      </c>
      <c r="G45">
        <v>0.31</v>
      </c>
      <c r="H45">
        <f t="shared" si="2"/>
        <v>1.2833999999999999</v>
      </c>
      <c r="I45">
        <f t="shared" si="1"/>
        <v>0.29951690821256038</v>
      </c>
    </row>
    <row r="46" spans="1:12" x14ac:dyDescent="0.25">
      <c r="A46" s="1" t="s">
        <v>39</v>
      </c>
      <c r="B46" s="1">
        <v>25</v>
      </c>
      <c r="C46" s="1">
        <v>60</v>
      </c>
      <c r="D46" s="1" t="s">
        <v>28</v>
      </c>
      <c r="E46" s="1" t="s">
        <v>37</v>
      </c>
      <c r="F46" s="1">
        <v>4.25</v>
      </c>
      <c r="G46" s="1">
        <v>0.49</v>
      </c>
      <c r="H46" s="1">
        <f t="shared" si="2"/>
        <v>2.0825</v>
      </c>
      <c r="I46">
        <f t="shared" si="1"/>
        <v>0.4611764705882353</v>
      </c>
      <c r="J46" s="1">
        <f>AVERAGE(I45:I46)</f>
        <v>0.38034668940039784</v>
      </c>
      <c r="K46" s="1">
        <f>_xlfn.STDEV.P(I44:I46)</f>
        <v>7.1537359331296138E-2</v>
      </c>
      <c r="L46">
        <f>K46/SQRT(COUNT(I44:I46))</f>
        <v>4.1302113667038814E-2</v>
      </c>
    </row>
    <row r="47" spans="1:12" x14ac:dyDescent="0.25">
      <c r="A47" t="s">
        <v>59</v>
      </c>
      <c r="B47">
        <v>25</v>
      </c>
      <c r="C47">
        <v>6000</v>
      </c>
      <c r="D47" t="s">
        <v>28</v>
      </c>
      <c r="E47" t="s">
        <v>60</v>
      </c>
      <c r="F47">
        <v>4.22</v>
      </c>
      <c r="G47">
        <v>0.23</v>
      </c>
      <c r="H47">
        <f t="shared" si="2"/>
        <v>0.97060000000000002</v>
      </c>
      <c r="I47">
        <f t="shared" si="1"/>
        <v>0.21800947867298581</v>
      </c>
    </row>
    <row r="48" spans="1:12" x14ac:dyDescent="0.25">
      <c r="A48" t="s">
        <v>61</v>
      </c>
      <c r="B48">
        <v>25</v>
      </c>
      <c r="C48">
        <v>6000</v>
      </c>
      <c r="D48" t="s">
        <v>28</v>
      </c>
      <c r="E48" t="s">
        <v>60</v>
      </c>
      <c r="F48">
        <v>4.41</v>
      </c>
      <c r="G48">
        <v>0.37</v>
      </c>
      <c r="H48">
        <f t="shared" si="2"/>
        <v>1.6316999999999999</v>
      </c>
      <c r="I48">
        <f t="shared" si="1"/>
        <v>0.33560090702947842</v>
      </c>
    </row>
    <row r="49" spans="1:12" x14ac:dyDescent="0.25">
      <c r="A49" s="1" t="s">
        <v>62</v>
      </c>
      <c r="B49" s="1">
        <v>25</v>
      </c>
      <c r="C49" s="1">
        <v>6000</v>
      </c>
      <c r="D49" s="1" t="s">
        <v>28</v>
      </c>
      <c r="E49" s="1" t="s">
        <v>60</v>
      </c>
      <c r="F49" s="1">
        <v>3.85</v>
      </c>
      <c r="G49" s="1">
        <v>0.35</v>
      </c>
      <c r="H49" s="1">
        <f t="shared" si="2"/>
        <v>1.3474999999999999</v>
      </c>
      <c r="I49">
        <f t="shared" si="1"/>
        <v>0.36363636363636359</v>
      </c>
      <c r="J49" s="1">
        <f>AVERAGE(I48:I49)</f>
        <v>0.34961863533292104</v>
      </c>
      <c r="K49" s="1">
        <f>_xlfn.STDEV.P(I47:I49)</f>
        <v>6.3088051760318259E-2</v>
      </c>
      <c r="L49">
        <f>K49/SQRT(COUNT(I47:I49))</f>
        <v>3.642390366646879E-2</v>
      </c>
    </row>
    <row r="50" spans="1:12" x14ac:dyDescent="0.25">
      <c r="A50" t="s">
        <v>82</v>
      </c>
      <c r="B50">
        <v>25</v>
      </c>
      <c r="C50">
        <v>60000</v>
      </c>
      <c r="D50" t="s">
        <v>28</v>
      </c>
      <c r="E50" t="s">
        <v>83</v>
      </c>
      <c r="F50">
        <v>3.67</v>
      </c>
      <c r="G50">
        <v>0.32</v>
      </c>
      <c r="H50">
        <f t="shared" si="2"/>
        <v>1.1744000000000001</v>
      </c>
      <c r="I50">
        <f t="shared" si="1"/>
        <v>0.34877384196185285</v>
      </c>
    </row>
    <row r="51" spans="1:12" x14ac:dyDescent="0.25">
      <c r="A51" t="s">
        <v>84</v>
      </c>
      <c r="B51">
        <v>25</v>
      </c>
      <c r="C51">
        <v>60000</v>
      </c>
      <c r="D51" t="s">
        <v>28</v>
      </c>
      <c r="E51" t="s">
        <v>83</v>
      </c>
      <c r="F51">
        <v>4.1399999999999997</v>
      </c>
      <c r="G51">
        <v>0.33</v>
      </c>
      <c r="H51">
        <f t="shared" si="2"/>
        <v>1.3661999999999999</v>
      </c>
      <c r="I51">
        <f t="shared" si="1"/>
        <v>0.31884057971014496</v>
      </c>
    </row>
    <row r="52" spans="1:12" x14ac:dyDescent="0.25">
      <c r="A52" s="1" t="s">
        <v>85</v>
      </c>
      <c r="B52" s="1">
        <v>25</v>
      </c>
      <c r="C52" s="1">
        <v>60000</v>
      </c>
      <c r="D52" s="1" t="s">
        <v>28</v>
      </c>
      <c r="E52" s="1" t="s">
        <v>83</v>
      </c>
      <c r="F52" s="1">
        <v>4.33</v>
      </c>
      <c r="G52" s="1">
        <v>0.38</v>
      </c>
      <c r="H52" s="1">
        <f t="shared" si="2"/>
        <v>1.6454</v>
      </c>
      <c r="I52">
        <f t="shared" si="1"/>
        <v>0.3510392609699769</v>
      </c>
      <c r="J52" s="1">
        <f>AVERAGE(I51:I52)</f>
        <v>0.33493992034006093</v>
      </c>
      <c r="K52" s="1">
        <f>_xlfn.STDEV.P(I50:I52)</f>
        <v>1.4673814118975273E-2</v>
      </c>
      <c r="L52">
        <f>K52/SQRT(COUNT(I50:I52))</f>
        <v>8.4719305316289049E-3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Growth_Silverside_TWP_nano_micr</vt:lpstr>
      <vt:lpstr>Growth_Silverside_TWP_nano_ (2)</vt:lpstr>
      <vt:lpstr>Growth_Silverside_TWP_nano_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Samreen</dc:creator>
  <cp:lastModifiedBy>Samreen</cp:lastModifiedBy>
  <dcterms:created xsi:type="dcterms:W3CDTF">2021-02-25T18:45:16Z</dcterms:created>
  <dcterms:modified xsi:type="dcterms:W3CDTF">2021-04-16T00:12:13Z</dcterms:modified>
</cp:coreProperties>
</file>