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Skorikova\OneDrive\Моделирование ценообразования на финансовых рынках\"/>
    </mc:Choice>
  </mc:AlternateContent>
  <xr:revisionPtr revIDLastSave="14" documentId="CCAE9537152100FC9CDB813F02DDF3ADBC77F6B7" xr6:coauthVersionLast="28" xr6:coauthVersionMax="28" xr10:uidLastSave="{F6A46472-96D1-4E9B-8326-A2B1D98D5F7D}"/>
  <bookViews>
    <workbookView xWindow="0" yWindow="0" windowWidth="19200" windowHeight="7104" activeTab="2" xr2:uid="{00000000-000D-0000-FFFF-FFFF00000000}"/>
  </bookViews>
  <sheets>
    <sheet name="data" sheetId="2" r:id="rId1"/>
    <sheet name="hist" sheetId="3" r:id="rId2"/>
    <sheet name="portfolio" sheetId="4" r:id="rId3"/>
  </sheets>
  <definedNames>
    <definedName name="solver_adj" localSheetId="2" hidden="1">portfolio!$I$10:$M$10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portfolio!$J$16</definedName>
    <definedName name="solver_lhs2" localSheetId="2" hidden="1">portfolio!$N$10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portfolio!$O$10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2</definedName>
    <definedName name="solver_rhs1" localSheetId="2" hidden="1">1</definedName>
    <definedName name="solver_rhs2" localSheetId="2" hidden="1">0.0015945219123506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71027"/>
</workbook>
</file>

<file path=xl/calcChain.xml><?xml version="1.0" encoding="utf-8"?>
<calcChain xmlns="http://schemas.openxmlformats.org/spreadsheetml/2006/main">
  <c r="Q12" i="4" l="1"/>
  <c r="P12" i="4"/>
  <c r="O12" i="4" a="1"/>
  <c r="O12" i="4" s="1"/>
  <c r="O11" i="4" a="1"/>
  <c r="O11" i="4" s="1"/>
  <c r="N11" i="4"/>
  <c r="Q11" i="4" s="1"/>
  <c r="N12" i="4"/>
  <c r="Q10" i="4"/>
  <c r="Q9" i="4"/>
  <c r="I4" i="4"/>
  <c r="P10" i="4" s="1"/>
  <c r="N10" i="4"/>
  <c r="N9" i="4"/>
  <c r="J4" i="4"/>
  <c r="K4" i="4"/>
  <c r="L4" i="4"/>
  <c r="M4" i="4"/>
  <c r="N22" i="4"/>
  <c r="J18" i="4"/>
  <c r="N3" i="4"/>
  <c r="N2" i="4"/>
  <c r="P9" i="4" l="1"/>
  <c r="P11" i="4"/>
  <c r="J16" i="4" l="1"/>
  <c r="N21" i="4"/>
  <c r="N20" i="4"/>
  <c r="N19" i="4"/>
  <c r="M20" i="4"/>
  <c r="M19" i="4"/>
  <c r="L19" i="4"/>
  <c r="N18" i="4"/>
  <c r="M18" i="4"/>
  <c r="L18" i="4"/>
  <c r="K18" i="4"/>
  <c r="M21" i="4"/>
  <c r="L20" i="4"/>
  <c r="K19" i="4"/>
  <c r="O10" i="4" l="1" a="1"/>
  <c r="O10" i="4" s="1"/>
  <c r="O9" i="4" a="1"/>
  <c r="O9" i="4" s="1"/>
  <c r="J3" i="4"/>
  <c r="K3" i="4"/>
  <c r="L3" i="4"/>
  <c r="M3" i="4"/>
  <c r="I3" i="4"/>
  <c r="J2" i="4"/>
  <c r="K2" i="4"/>
  <c r="L2" i="4"/>
  <c r="M2" i="4"/>
  <c r="I2" i="4"/>
  <c r="L36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3" i="2"/>
  <c r="L19" i="2" s="1" a="1"/>
  <c r="L19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3" i="2"/>
  <c r="M25" i="2" l="1"/>
  <c r="M26" i="2"/>
  <c r="O25" i="2" s="1"/>
  <c r="F3" i="3"/>
  <c r="F2" i="3"/>
  <c r="N22" i="2"/>
  <c r="M21" i="2"/>
  <c r="L20" i="2"/>
  <c r="N23" i="2"/>
  <c r="M22" i="2"/>
  <c r="L21" i="2"/>
  <c r="N19" i="2"/>
  <c r="M23" i="2"/>
  <c r="L22" i="2"/>
  <c r="N20" i="2"/>
  <c r="M19" i="2"/>
  <c r="L23" i="2"/>
  <c r="N21" i="2"/>
  <c r="M20" i="2"/>
  <c r="C3" i="3" l="1"/>
  <c r="C6" i="3"/>
  <c r="C9" i="3"/>
  <c r="C12" i="3"/>
  <c r="C15" i="3"/>
  <c r="C13" i="3"/>
  <c r="C5" i="3"/>
  <c r="C11" i="3"/>
  <c r="C2" i="3"/>
  <c r="C4" i="3"/>
  <c r="C7" i="3"/>
  <c r="C10" i="3"/>
  <c r="C16" i="3"/>
  <c r="C8" i="3"/>
  <c r="C14" i="3"/>
</calcChain>
</file>

<file path=xl/sharedStrings.xml><?xml version="1.0" encoding="utf-8"?>
<sst xmlns="http://schemas.openxmlformats.org/spreadsheetml/2006/main" count="83" uniqueCount="78">
  <si>
    <t>&lt;DATE&gt;</t>
  </si>
  <si>
    <t>RTSI</t>
  </si>
  <si>
    <t>MTSS</t>
  </si>
  <si>
    <t>rRTSI</t>
  </si>
  <si>
    <t>rMTSS</t>
  </si>
  <si>
    <t>logRTSI</t>
  </si>
  <si>
    <t>logMTSS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</si>
  <si>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</si>
  <si>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</si>
  <si>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</si>
  <si>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</si>
  <si>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</si>
  <si>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</si>
  <si>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</si>
  <si>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</si>
  <si>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</si>
  <si>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</si>
  <si>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</si>
  <si>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</si>
  <si>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</si>
  <si>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</si>
  <si>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</si>
  <si>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</si>
  <si>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</si>
  <si>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</si>
  <si>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</si>
  <si>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</si>
  <si>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</si>
  <si>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</si>
  <si>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</si>
  <si>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</si>
  <si>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</si>
  <si>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ВЕРОЯТНОСТИ</t>
  </si>
  <si>
    <t>Персентиль</t>
  </si>
  <si>
    <t>Y</t>
  </si>
  <si>
    <t>линейном</t>
  </si>
  <si>
    <t>ESS</t>
  </si>
  <si>
    <t>RSS</t>
  </si>
  <si>
    <t>Карман</t>
  </si>
  <si>
    <t>Еще</t>
  </si>
  <si>
    <t>Частота</t>
  </si>
  <si>
    <t>E(logMTSS)=</t>
  </si>
  <si>
    <t>sigma(logMTSS)=</t>
  </si>
  <si>
    <t>N distr</t>
  </si>
  <si>
    <t>Var(logMTSS)=</t>
  </si>
  <si>
    <t>beta=</t>
  </si>
  <si>
    <t>не равно</t>
  </si>
  <si>
    <t>rRBCM</t>
  </si>
  <si>
    <t>rRTKM</t>
  </si>
  <si>
    <t>rQIWI</t>
  </si>
  <si>
    <t>rYNDX</t>
  </si>
  <si>
    <t>mu</t>
  </si>
  <si>
    <t>sigma</t>
  </si>
  <si>
    <t>YNDX</t>
  </si>
  <si>
    <t>QIWI</t>
  </si>
  <si>
    <t>RBCM</t>
  </si>
  <si>
    <t>RTKM</t>
  </si>
  <si>
    <t>tickers</t>
  </si>
  <si>
    <t>x1</t>
  </si>
  <si>
    <t>x2</t>
  </si>
  <si>
    <t>x3</t>
  </si>
  <si>
    <t>x4</t>
  </si>
  <si>
    <t>x5</t>
  </si>
  <si>
    <t>equal</t>
  </si>
  <si>
    <t>Rportfolio</t>
  </si>
  <si>
    <t>summ</t>
  </si>
  <si>
    <t>V=</t>
  </si>
  <si>
    <t>risk_opt</t>
  </si>
  <si>
    <t>N</t>
  </si>
  <si>
    <t>max_return</t>
  </si>
  <si>
    <r>
      <rPr>
        <sz val="11"/>
        <color rgb="FFFF0000"/>
        <rFont val="Calibri"/>
        <family val="2"/>
        <charset val="204"/>
        <scheme val="minor"/>
      </rPr>
      <t>Вывод</t>
    </r>
    <r>
      <rPr>
        <sz val="11"/>
        <color theme="1"/>
        <rFont val="Calibri"/>
        <family val="2"/>
        <charset val="204"/>
        <scheme val="minor"/>
      </rPr>
      <t>: на реальных данных портфель с максимальной доходностью не обязательно имеет максимальный риск</t>
    </r>
  </si>
  <si>
    <t>beta</t>
  </si>
  <si>
    <t>betap</t>
  </si>
  <si>
    <t>alphap</t>
  </si>
  <si>
    <t>alpha</t>
  </si>
  <si>
    <t>по результатам Егора</t>
  </si>
  <si>
    <t>другие варианты</t>
  </si>
  <si>
    <t>risk (sigma^2)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</si>
</sst>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2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0" borderId="0" xfId="0" applyFill="1"/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19" fillId="0" borderId="0" xfId="0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38D7AAEF-BC90-490D-B917-28D705983A87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MTSS - RTSI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data!$F$3:$F$253</c:f>
              <c:numCache>
                <c:formatCode>General</c:formatCode>
                <c:ptCount val="251"/>
                <c:pt idx="0">
                  <c:v>-1.0676303115668299E-2</c:v>
                </c:pt>
                <c:pt idx="1">
                  <c:v>3.0717037304489425E-3</c:v>
                </c:pt>
                <c:pt idx="2">
                  <c:v>-6.5621383849560934E-3</c:v>
                </c:pt>
                <c:pt idx="3">
                  <c:v>-1.0562240799427136E-2</c:v>
                </c:pt>
                <c:pt idx="4">
                  <c:v>1.2623921543327123E-2</c:v>
                </c:pt>
                <c:pt idx="5">
                  <c:v>-1.6743507465906513E-2</c:v>
                </c:pt>
                <c:pt idx="6">
                  <c:v>1.6973266347736146E-2</c:v>
                </c:pt>
                <c:pt idx="7">
                  <c:v>-1.4647975395133048E-2</c:v>
                </c:pt>
                <c:pt idx="8">
                  <c:v>-6.1838724021331011E-3</c:v>
                </c:pt>
                <c:pt idx="9">
                  <c:v>4.6976927329075938E-3</c:v>
                </c:pt>
                <c:pt idx="10">
                  <c:v>-4.1765653488986644E-3</c:v>
                </c:pt>
                <c:pt idx="11">
                  <c:v>-1.3136750600745983E-2</c:v>
                </c:pt>
                <c:pt idx="12">
                  <c:v>2.0829587292168915E-3</c:v>
                </c:pt>
                <c:pt idx="13">
                  <c:v>-1.159593569450178E-3</c:v>
                </c:pt>
                <c:pt idx="14">
                  <c:v>1.5446982966906711E-2</c:v>
                </c:pt>
                <c:pt idx="15">
                  <c:v>3.8096600540897603E-3</c:v>
                </c:pt>
                <c:pt idx="16">
                  <c:v>3.2968812815283351E-3</c:v>
                </c:pt>
                <c:pt idx="17">
                  <c:v>2.7120679865682777E-2</c:v>
                </c:pt>
                <c:pt idx="18">
                  <c:v>-1.6843835231591591E-2</c:v>
                </c:pt>
                <c:pt idx="19">
                  <c:v>-9.8214731762936609E-3</c:v>
                </c:pt>
                <c:pt idx="20">
                  <c:v>2.8991991761374352E-3</c:v>
                </c:pt>
                <c:pt idx="21">
                  <c:v>3.3262819526955647E-3</c:v>
                </c:pt>
                <c:pt idx="22">
                  <c:v>1.6072696981736859E-2</c:v>
                </c:pt>
                <c:pt idx="23">
                  <c:v>-1.0029971121144373E-2</c:v>
                </c:pt>
                <c:pt idx="24">
                  <c:v>5.8530876707577322E-4</c:v>
                </c:pt>
                <c:pt idx="25">
                  <c:v>-1.2424110047395456E-2</c:v>
                </c:pt>
                <c:pt idx="26">
                  <c:v>-1.2543819089279329E-3</c:v>
                </c:pt>
                <c:pt idx="27">
                  <c:v>8.7651462172696397E-4</c:v>
                </c:pt>
                <c:pt idx="28">
                  <c:v>7.6667412985641668E-3</c:v>
                </c:pt>
                <c:pt idx="29">
                  <c:v>6.8168071012305936E-4</c:v>
                </c:pt>
                <c:pt idx="30">
                  <c:v>-1.176189962407739E-3</c:v>
                </c:pt>
                <c:pt idx="31">
                  <c:v>2.9974050627449857E-3</c:v>
                </c:pt>
                <c:pt idx="32">
                  <c:v>-2.0530545189790639E-2</c:v>
                </c:pt>
                <c:pt idx="33">
                  <c:v>-1.5808220090460263E-3</c:v>
                </c:pt>
                <c:pt idx="34">
                  <c:v>9.7403929209467811E-3</c:v>
                </c:pt>
                <c:pt idx="35">
                  <c:v>-1.3555063981193086E-2</c:v>
                </c:pt>
                <c:pt idx="36">
                  <c:v>-1.4874345704308007E-2</c:v>
                </c:pt>
                <c:pt idx="37">
                  <c:v>-1.0505888170233931E-2</c:v>
                </c:pt>
                <c:pt idx="38">
                  <c:v>-1.6086960205326354E-2</c:v>
                </c:pt>
                <c:pt idx="39">
                  <c:v>8.9911645388960175E-3</c:v>
                </c:pt>
                <c:pt idx="40">
                  <c:v>-8.6637846661966056E-3</c:v>
                </c:pt>
                <c:pt idx="41">
                  <c:v>7.6446877863485469E-3</c:v>
                </c:pt>
                <c:pt idx="42">
                  <c:v>1.9831260555736542E-3</c:v>
                </c:pt>
                <c:pt idx="43">
                  <c:v>-1.1794149123845955E-2</c:v>
                </c:pt>
                <c:pt idx="44">
                  <c:v>-4.714677842570196E-2</c:v>
                </c:pt>
                <c:pt idx="45">
                  <c:v>8.5884788649711469E-3</c:v>
                </c:pt>
                <c:pt idx="46">
                  <c:v>1.2432691777098053E-2</c:v>
                </c:pt>
                <c:pt idx="47">
                  <c:v>-5.1105919008902377E-3</c:v>
                </c:pt>
                <c:pt idx="48">
                  <c:v>-1.0158492149514443E-3</c:v>
                </c:pt>
                <c:pt idx="49">
                  <c:v>3.1203606196550156E-2</c:v>
                </c:pt>
                <c:pt idx="50">
                  <c:v>1.4129518006140243E-2</c:v>
                </c:pt>
                <c:pt idx="51">
                  <c:v>8.5166346353449975E-3</c:v>
                </c:pt>
                <c:pt idx="52">
                  <c:v>2.050797366118254E-4</c:v>
                </c:pt>
                <c:pt idx="53">
                  <c:v>1.3720600869509723E-3</c:v>
                </c:pt>
                <c:pt idx="54">
                  <c:v>1.0500463697069343E-3</c:v>
                </c:pt>
                <c:pt idx="55">
                  <c:v>2.7567685511719681E-4</c:v>
                </c:pt>
                <c:pt idx="56">
                  <c:v>-8.9313420806058051E-3</c:v>
                </c:pt>
                <c:pt idx="57">
                  <c:v>9.7490326836175631E-3</c:v>
                </c:pt>
                <c:pt idx="58">
                  <c:v>-5.9542590262079203E-4</c:v>
                </c:pt>
                <c:pt idx="59">
                  <c:v>1.0918828114453927E-2</c:v>
                </c:pt>
                <c:pt idx="60">
                  <c:v>-2.088018213244746E-2</c:v>
                </c:pt>
                <c:pt idx="61">
                  <c:v>8.2441877204941609E-3</c:v>
                </c:pt>
                <c:pt idx="62">
                  <c:v>1.1509848351462317E-2</c:v>
                </c:pt>
                <c:pt idx="63">
                  <c:v>1.4429104551259302E-2</c:v>
                </c:pt>
                <c:pt idx="64">
                  <c:v>-3.2504243736754253E-3</c:v>
                </c:pt>
                <c:pt idx="65">
                  <c:v>-3.1211091438231153E-2</c:v>
                </c:pt>
                <c:pt idx="66">
                  <c:v>-2.6565576593538066E-2</c:v>
                </c:pt>
                <c:pt idx="67">
                  <c:v>6.2703047293652852E-3</c:v>
                </c:pt>
                <c:pt idx="68">
                  <c:v>-1.1392878321796864E-2</c:v>
                </c:pt>
                <c:pt idx="69">
                  <c:v>9.8427534969595734E-3</c:v>
                </c:pt>
                <c:pt idx="70">
                  <c:v>-1.5019657714981791E-2</c:v>
                </c:pt>
                <c:pt idx="71">
                  <c:v>1.9489225435223707E-2</c:v>
                </c:pt>
                <c:pt idx="72">
                  <c:v>-1.5713109041398918E-2</c:v>
                </c:pt>
                <c:pt idx="73">
                  <c:v>-8.0717759852984468E-3</c:v>
                </c:pt>
                <c:pt idx="74">
                  <c:v>1.3755502916515826E-2</c:v>
                </c:pt>
                <c:pt idx="75">
                  <c:v>7.5662511914053037E-4</c:v>
                </c:pt>
                <c:pt idx="76">
                  <c:v>2.9455724926884919E-2</c:v>
                </c:pt>
                <c:pt idx="77">
                  <c:v>3.8525703860680651E-3</c:v>
                </c:pt>
                <c:pt idx="78">
                  <c:v>-1.5892860488079896E-3</c:v>
                </c:pt>
                <c:pt idx="79">
                  <c:v>-1.0952342828118564E-2</c:v>
                </c:pt>
                <c:pt idx="80">
                  <c:v>6.7616797112330165E-3</c:v>
                </c:pt>
                <c:pt idx="81">
                  <c:v>5.1820311518871775E-3</c:v>
                </c:pt>
                <c:pt idx="82">
                  <c:v>-2.1538613976492628E-2</c:v>
                </c:pt>
                <c:pt idx="83">
                  <c:v>-1.3896447398079178E-2</c:v>
                </c:pt>
                <c:pt idx="84">
                  <c:v>4.1164855766841904E-3</c:v>
                </c:pt>
                <c:pt idx="85">
                  <c:v>2.3629883614785373E-2</c:v>
                </c:pt>
                <c:pt idx="86">
                  <c:v>-5.2402181722015174E-3</c:v>
                </c:pt>
                <c:pt idx="87">
                  <c:v>-5.5133029868700218E-3</c:v>
                </c:pt>
                <c:pt idx="88">
                  <c:v>1.8227946758013334E-2</c:v>
                </c:pt>
                <c:pt idx="89">
                  <c:v>-6.2966803502233406E-3</c:v>
                </c:pt>
                <c:pt idx="90">
                  <c:v>-7.802497583533961E-3</c:v>
                </c:pt>
                <c:pt idx="91">
                  <c:v>-2.5217970162621787E-2</c:v>
                </c:pt>
                <c:pt idx="92">
                  <c:v>1.0117662710326205E-2</c:v>
                </c:pt>
                <c:pt idx="93">
                  <c:v>-3.8409685553830951E-3</c:v>
                </c:pt>
                <c:pt idx="94">
                  <c:v>1.2153827126223871E-2</c:v>
                </c:pt>
                <c:pt idx="95">
                  <c:v>-8.4599620124072572E-3</c:v>
                </c:pt>
                <c:pt idx="96">
                  <c:v>-3.7492386545072108E-3</c:v>
                </c:pt>
                <c:pt idx="97">
                  <c:v>-9.7192589108809502E-3</c:v>
                </c:pt>
                <c:pt idx="98">
                  <c:v>1.1775250821096508E-2</c:v>
                </c:pt>
                <c:pt idx="99">
                  <c:v>-1.0127090660308948E-2</c:v>
                </c:pt>
                <c:pt idx="100">
                  <c:v>-2.0215808912126137E-2</c:v>
                </c:pt>
                <c:pt idx="101">
                  <c:v>-7.3085182837909855E-3</c:v>
                </c:pt>
                <c:pt idx="102">
                  <c:v>3.7291134226030562E-4</c:v>
                </c:pt>
                <c:pt idx="103">
                  <c:v>-1.607378979423067E-3</c:v>
                </c:pt>
                <c:pt idx="104">
                  <c:v>-2.982400308033116E-3</c:v>
                </c:pt>
                <c:pt idx="105">
                  <c:v>-6.6681689017436402E-3</c:v>
                </c:pt>
                <c:pt idx="106">
                  <c:v>4.0428266044012576E-3</c:v>
                </c:pt>
                <c:pt idx="107">
                  <c:v>2.8750158025188212E-3</c:v>
                </c:pt>
                <c:pt idx="108">
                  <c:v>-1.0132874469812194E-2</c:v>
                </c:pt>
                <c:pt idx="109">
                  <c:v>-1.6833586562173566E-2</c:v>
                </c:pt>
                <c:pt idx="110">
                  <c:v>-2.175841419544958E-2</c:v>
                </c:pt>
                <c:pt idx="111">
                  <c:v>2.4366434722570833E-3</c:v>
                </c:pt>
                <c:pt idx="112">
                  <c:v>3.9744722919633334E-3</c:v>
                </c:pt>
                <c:pt idx="113">
                  <c:v>-1.7490859517942919E-2</c:v>
                </c:pt>
                <c:pt idx="114">
                  <c:v>-7.8798582067085409E-3</c:v>
                </c:pt>
                <c:pt idx="115">
                  <c:v>5.2465049793952966E-3</c:v>
                </c:pt>
                <c:pt idx="116">
                  <c:v>1.0653863643370376E-2</c:v>
                </c:pt>
                <c:pt idx="117">
                  <c:v>3.9459726138267358E-3</c:v>
                </c:pt>
                <c:pt idx="118">
                  <c:v>1.0968591859945644E-2</c:v>
                </c:pt>
                <c:pt idx="119">
                  <c:v>-9.5683295615742658E-4</c:v>
                </c:pt>
                <c:pt idx="120">
                  <c:v>-2.3761043086981829E-3</c:v>
                </c:pt>
                <c:pt idx="121">
                  <c:v>5.0964071433495925E-4</c:v>
                </c:pt>
                <c:pt idx="122">
                  <c:v>8.4163689837782503E-3</c:v>
                </c:pt>
                <c:pt idx="123">
                  <c:v>8.0611780329316023E-3</c:v>
                </c:pt>
                <c:pt idx="124">
                  <c:v>-9.5879715680107849E-3</c:v>
                </c:pt>
                <c:pt idx="125">
                  <c:v>3.8719245072974038E-3</c:v>
                </c:pt>
                <c:pt idx="126">
                  <c:v>-1.6492404329587474E-2</c:v>
                </c:pt>
                <c:pt idx="127">
                  <c:v>1.0892591883827147E-2</c:v>
                </c:pt>
                <c:pt idx="128">
                  <c:v>-4.6123659085839513E-3</c:v>
                </c:pt>
                <c:pt idx="129">
                  <c:v>2.3846946165956066E-2</c:v>
                </c:pt>
                <c:pt idx="130">
                  <c:v>4.0961931596202247E-3</c:v>
                </c:pt>
                <c:pt idx="131">
                  <c:v>1.3866076291608017E-2</c:v>
                </c:pt>
                <c:pt idx="132">
                  <c:v>-4.7321803984486438E-3</c:v>
                </c:pt>
                <c:pt idx="133">
                  <c:v>-8.5667950508061617E-4</c:v>
                </c:pt>
                <c:pt idx="134">
                  <c:v>4.4965919018624531E-3</c:v>
                </c:pt>
                <c:pt idx="135">
                  <c:v>-4.409928027644271E-3</c:v>
                </c:pt>
                <c:pt idx="136">
                  <c:v>-1.3230590925913598E-2</c:v>
                </c:pt>
                <c:pt idx="137">
                  <c:v>-1.0988151252286794E-2</c:v>
                </c:pt>
                <c:pt idx="138">
                  <c:v>-3.5874034767259485E-3</c:v>
                </c:pt>
                <c:pt idx="139">
                  <c:v>1.0380954618435025E-2</c:v>
                </c:pt>
                <c:pt idx="140">
                  <c:v>1.0090017605852845E-2</c:v>
                </c:pt>
                <c:pt idx="141">
                  <c:v>-1.6143971153534165E-2</c:v>
                </c:pt>
                <c:pt idx="142">
                  <c:v>-7.2221052146454199E-3</c:v>
                </c:pt>
                <c:pt idx="143">
                  <c:v>7.0249326683117933E-3</c:v>
                </c:pt>
                <c:pt idx="144">
                  <c:v>7.0542524532824632E-3</c:v>
                </c:pt>
                <c:pt idx="145">
                  <c:v>7.7920065790670857E-3</c:v>
                </c:pt>
                <c:pt idx="146">
                  <c:v>-2.6068278596525648E-3</c:v>
                </c:pt>
                <c:pt idx="147">
                  <c:v>5.7783700726403266E-3</c:v>
                </c:pt>
                <c:pt idx="148">
                  <c:v>1.5384401398177899E-2</c:v>
                </c:pt>
                <c:pt idx="149">
                  <c:v>-1.3159663338103854E-2</c:v>
                </c:pt>
                <c:pt idx="150">
                  <c:v>-5.5420054259666379E-3</c:v>
                </c:pt>
                <c:pt idx="151">
                  <c:v>-6.6775119321948557E-3</c:v>
                </c:pt>
                <c:pt idx="152">
                  <c:v>8.4927027586483156E-3</c:v>
                </c:pt>
                <c:pt idx="153">
                  <c:v>-3.5752838558747125E-3</c:v>
                </c:pt>
                <c:pt idx="154">
                  <c:v>2.2457609780844696E-3</c:v>
                </c:pt>
                <c:pt idx="155">
                  <c:v>4.157365434721721E-3</c:v>
                </c:pt>
                <c:pt idx="156">
                  <c:v>-6.0138888270034494E-3</c:v>
                </c:pt>
                <c:pt idx="157">
                  <c:v>6.2459589905908258E-3</c:v>
                </c:pt>
                <c:pt idx="158">
                  <c:v>4.9669056122082136E-3</c:v>
                </c:pt>
                <c:pt idx="159">
                  <c:v>5.296500579866097E-3</c:v>
                </c:pt>
                <c:pt idx="160">
                  <c:v>4.7734610334848179E-3</c:v>
                </c:pt>
                <c:pt idx="161">
                  <c:v>9.9789972580671005E-3</c:v>
                </c:pt>
                <c:pt idx="162">
                  <c:v>7.7586758050709869E-3</c:v>
                </c:pt>
                <c:pt idx="163">
                  <c:v>-1.0953365041701543E-3</c:v>
                </c:pt>
                <c:pt idx="164">
                  <c:v>1.5641655524604635E-2</c:v>
                </c:pt>
                <c:pt idx="165">
                  <c:v>1.0485132178190448E-2</c:v>
                </c:pt>
                <c:pt idx="166">
                  <c:v>4.3161211047192021E-3</c:v>
                </c:pt>
                <c:pt idx="167">
                  <c:v>-7.9821260241656738E-3</c:v>
                </c:pt>
                <c:pt idx="168">
                  <c:v>8.209253184553662E-3</c:v>
                </c:pt>
                <c:pt idx="169">
                  <c:v>5.3181735560375101E-3</c:v>
                </c:pt>
                <c:pt idx="170">
                  <c:v>3.634842531269038E-3</c:v>
                </c:pt>
                <c:pt idx="171">
                  <c:v>7.9629535607450997E-3</c:v>
                </c:pt>
                <c:pt idx="172">
                  <c:v>6.3480970854161347E-3</c:v>
                </c:pt>
                <c:pt idx="173">
                  <c:v>-2.2301505931267831E-3</c:v>
                </c:pt>
                <c:pt idx="174">
                  <c:v>-5.2171472249509755E-3</c:v>
                </c:pt>
                <c:pt idx="175">
                  <c:v>6.5149713297448925E-3</c:v>
                </c:pt>
                <c:pt idx="176">
                  <c:v>-2.0096755714589026E-3</c:v>
                </c:pt>
                <c:pt idx="177">
                  <c:v>-3.8259721953885426E-3</c:v>
                </c:pt>
                <c:pt idx="178">
                  <c:v>-9.3633558828874596E-3</c:v>
                </c:pt>
                <c:pt idx="179">
                  <c:v>1.2298800560009959E-2</c:v>
                </c:pt>
                <c:pt idx="180">
                  <c:v>-2.0512278881673566E-3</c:v>
                </c:pt>
                <c:pt idx="181">
                  <c:v>2.7726161911032538E-3</c:v>
                </c:pt>
                <c:pt idx="182">
                  <c:v>6.4780284931103922E-3</c:v>
                </c:pt>
                <c:pt idx="183">
                  <c:v>-2.9054852577173867E-3</c:v>
                </c:pt>
                <c:pt idx="184">
                  <c:v>-2.8391447267276689E-4</c:v>
                </c:pt>
                <c:pt idx="185">
                  <c:v>-1.2253053697297018E-3</c:v>
                </c:pt>
                <c:pt idx="186">
                  <c:v>9.8926241390814122E-3</c:v>
                </c:pt>
                <c:pt idx="187">
                  <c:v>-7.1156455329421065E-3</c:v>
                </c:pt>
                <c:pt idx="188">
                  <c:v>1.0714650430229096E-3</c:v>
                </c:pt>
                <c:pt idx="189">
                  <c:v>6.3872050019441731E-3</c:v>
                </c:pt>
                <c:pt idx="190">
                  <c:v>6.0582600612123765E-3</c:v>
                </c:pt>
                <c:pt idx="191">
                  <c:v>-8.5588777133604171E-3</c:v>
                </c:pt>
                <c:pt idx="192">
                  <c:v>-1.6322932928278307E-3</c:v>
                </c:pt>
                <c:pt idx="193">
                  <c:v>2.1258680177203763E-3</c:v>
                </c:pt>
                <c:pt idx="194">
                  <c:v>7.4270153264067839E-3</c:v>
                </c:pt>
                <c:pt idx="195">
                  <c:v>5.5961667719094913E-4</c:v>
                </c:pt>
                <c:pt idx="196">
                  <c:v>1.1023322958500018E-2</c:v>
                </c:pt>
                <c:pt idx="197">
                  <c:v>1.3823612928442512E-3</c:v>
                </c:pt>
                <c:pt idx="198">
                  <c:v>-1.008312734808851E-2</c:v>
                </c:pt>
                <c:pt idx="199">
                  <c:v>1.0198701203474004E-3</c:v>
                </c:pt>
                <c:pt idx="200">
                  <c:v>-8.0037865547203414E-3</c:v>
                </c:pt>
                <c:pt idx="201">
                  <c:v>-3.6866157922216922E-3</c:v>
                </c:pt>
                <c:pt idx="202">
                  <c:v>-2.9750234917123412E-3</c:v>
                </c:pt>
                <c:pt idx="203">
                  <c:v>-3.5870744495585011E-3</c:v>
                </c:pt>
                <c:pt idx="204">
                  <c:v>-7.9282070039524352E-3</c:v>
                </c:pt>
                <c:pt idx="205">
                  <c:v>5.3659583614512886E-5</c:v>
                </c:pt>
                <c:pt idx="206">
                  <c:v>3.8447611133430936E-4</c:v>
                </c:pt>
                <c:pt idx="207">
                  <c:v>4.8424517301446238E-3</c:v>
                </c:pt>
                <c:pt idx="208">
                  <c:v>-9.5108562428304257E-3</c:v>
                </c:pt>
                <c:pt idx="209">
                  <c:v>1.1625961364651454E-2</c:v>
                </c:pt>
                <c:pt idx="210">
                  <c:v>-6.9217991461760775E-3</c:v>
                </c:pt>
                <c:pt idx="211">
                  <c:v>-8.3302397297857628E-3</c:v>
                </c:pt>
                <c:pt idx="212">
                  <c:v>3.3331100489840143E-2</c:v>
                </c:pt>
                <c:pt idx="213">
                  <c:v>2.9425356619523619E-3</c:v>
                </c:pt>
                <c:pt idx="214">
                  <c:v>9.534016346170673E-3</c:v>
                </c:pt>
                <c:pt idx="215">
                  <c:v>-4.0032493544083217E-3</c:v>
                </c:pt>
                <c:pt idx="216">
                  <c:v>-6.8964893187352435E-3</c:v>
                </c:pt>
                <c:pt idx="217">
                  <c:v>-1.0439138398024843E-2</c:v>
                </c:pt>
                <c:pt idx="218">
                  <c:v>-1.8044414521401222E-2</c:v>
                </c:pt>
                <c:pt idx="219">
                  <c:v>8.9075732190625305E-3</c:v>
                </c:pt>
                <c:pt idx="220">
                  <c:v>5.2501924518353017E-3</c:v>
                </c:pt>
                <c:pt idx="221">
                  <c:v>-3.2991799672667382E-3</c:v>
                </c:pt>
                <c:pt idx="222">
                  <c:v>1.6597271601916184E-2</c:v>
                </c:pt>
                <c:pt idx="223">
                  <c:v>9.9709503339796696E-3</c:v>
                </c:pt>
                <c:pt idx="224">
                  <c:v>-4.2282751424914199E-4</c:v>
                </c:pt>
                <c:pt idx="225">
                  <c:v>6.4266301691075821E-3</c:v>
                </c:pt>
                <c:pt idx="226">
                  <c:v>-4.7536246650099791E-3</c:v>
                </c:pt>
                <c:pt idx="227">
                  <c:v>-9.913922112704109E-4</c:v>
                </c:pt>
                <c:pt idx="228">
                  <c:v>-1.2786133074259265E-2</c:v>
                </c:pt>
                <c:pt idx="229">
                  <c:v>-1.1527910322035369E-2</c:v>
                </c:pt>
                <c:pt idx="230">
                  <c:v>1.5629901322655355E-3</c:v>
                </c:pt>
                <c:pt idx="231">
                  <c:v>4.7635851288930624E-4</c:v>
                </c:pt>
                <c:pt idx="232">
                  <c:v>3.350792758368351E-4</c:v>
                </c:pt>
                <c:pt idx="233">
                  <c:v>-2.5335130053327471E-3</c:v>
                </c:pt>
                <c:pt idx="234">
                  <c:v>-1.0547036980647892E-2</c:v>
                </c:pt>
                <c:pt idx="235">
                  <c:v>2.6797079119984294E-5</c:v>
                </c:pt>
                <c:pt idx="236">
                  <c:v>2.1918903567135405E-2</c:v>
                </c:pt>
                <c:pt idx="237">
                  <c:v>4.8207988822478063E-3</c:v>
                </c:pt>
                <c:pt idx="238">
                  <c:v>-7.3144021167454521E-3</c:v>
                </c:pt>
                <c:pt idx="239">
                  <c:v>1.0301552653343073E-2</c:v>
                </c:pt>
                <c:pt idx="240">
                  <c:v>-4.3882777592682345E-3</c:v>
                </c:pt>
                <c:pt idx="241">
                  <c:v>-3.1356427017874793E-4</c:v>
                </c:pt>
                <c:pt idx="242">
                  <c:v>-1.1680359214302211E-2</c:v>
                </c:pt>
                <c:pt idx="243">
                  <c:v>-4.6380018738253967E-3</c:v>
                </c:pt>
                <c:pt idx="244">
                  <c:v>-2.0919211635328132E-3</c:v>
                </c:pt>
                <c:pt idx="245">
                  <c:v>7.7165855555149767E-3</c:v>
                </c:pt>
                <c:pt idx="246">
                  <c:v>7.2292431142740926E-3</c:v>
                </c:pt>
                <c:pt idx="247">
                  <c:v>8.9999175985391064E-4</c:v>
                </c:pt>
                <c:pt idx="248">
                  <c:v>3.4439348915094965E-3</c:v>
                </c:pt>
                <c:pt idx="249">
                  <c:v>1.4437923795265325E-3</c:v>
                </c:pt>
                <c:pt idx="250">
                  <c:v>3.3405526052140708E-3</c:v>
                </c:pt>
              </c:numCache>
            </c:numRef>
          </c:xVal>
          <c:yVal>
            <c:numRef>
              <c:f>data!$G$3:$G$253</c:f>
              <c:numCache>
                <c:formatCode>General</c:formatCode>
                <c:ptCount val="251"/>
                <c:pt idx="0">
                  <c:v>-1.2836654855351754E-2</c:v>
                </c:pt>
                <c:pt idx="1">
                  <c:v>4.6171686488028383E-3</c:v>
                </c:pt>
                <c:pt idx="2">
                  <c:v>-1.3526776298201851E-2</c:v>
                </c:pt>
                <c:pt idx="3">
                  <c:v>5.4326870132269667E-3</c:v>
                </c:pt>
                <c:pt idx="4">
                  <c:v>-1.0503889611305859E-2</c:v>
                </c:pt>
                <c:pt idx="5">
                  <c:v>5.4602319747029384E-3</c:v>
                </c:pt>
                <c:pt idx="6">
                  <c:v>3.3006534188148797E-3</c:v>
                </c:pt>
                <c:pt idx="7">
                  <c:v>1.9198132344694224E-2</c:v>
                </c:pt>
                <c:pt idx="8">
                  <c:v>1.5200458940453322E-3</c:v>
                </c:pt>
                <c:pt idx="9">
                  <c:v>6.2458800568237381E-3</c:v>
                </c:pt>
                <c:pt idx="10">
                  <c:v>-5.2970233578700093E-3</c:v>
                </c:pt>
                <c:pt idx="11">
                  <c:v>1.6554177882504507E-2</c:v>
                </c:pt>
                <c:pt idx="12">
                  <c:v>1.8118447203436035E-2</c:v>
                </c:pt>
                <c:pt idx="13">
                  <c:v>-1.923847718798587E-2</c:v>
                </c:pt>
                <c:pt idx="14">
                  <c:v>-7.4990977605389718E-3</c:v>
                </c:pt>
                <c:pt idx="15">
                  <c:v>8.6191277450888542E-3</c:v>
                </c:pt>
                <c:pt idx="16">
                  <c:v>3.4833952675632489E-2</c:v>
                </c:pt>
                <c:pt idx="17">
                  <c:v>-1.622937873130525E-3</c:v>
                </c:pt>
                <c:pt idx="18">
                  <c:v>-2.529817034086607E-3</c:v>
                </c:pt>
                <c:pt idx="19">
                  <c:v>-2.3548602495209871E-3</c:v>
                </c:pt>
                <c:pt idx="20">
                  <c:v>1.1898463791614518E-2</c:v>
                </c:pt>
                <c:pt idx="21">
                  <c:v>-2.2839491969822791E-2</c:v>
                </c:pt>
                <c:pt idx="22">
                  <c:v>6.0323736534417553E-3</c:v>
                </c:pt>
                <c:pt idx="23">
                  <c:v>-8.9703118665595237E-3</c:v>
                </c:pt>
                <c:pt idx="24">
                  <c:v>1.4604129584815342E-2</c:v>
                </c:pt>
                <c:pt idx="25">
                  <c:v>-1.7550724718620445E-2</c:v>
                </c:pt>
                <c:pt idx="26">
                  <c:v>4.0493337127456971E-3</c:v>
                </c:pt>
                <c:pt idx="27">
                  <c:v>-3.6744442816500191E-4</c:v>
                </c:pt>
                <c:pt idx="28">
                  <c:v>-4.9737599081007043E-3</c:v>
                </c:pt>
                <c:pt idx="29">
                  <c:v>-1.1702557627026473E-2</c:v>
                </c:pt>
                <c:pt idx="30">
                  <c:v>2.1625461538708278E-2</c:v>
                </c:pt>
                <c:pt idx="31">
                  <c:v>1.4521946979128546E-2</c:v>
                </c:pt>
                <c:pt idx="32">
                  <c:v>1.8019641457890374E-4</c:v>
                </c:pt>
                <c:pt idx="33">
                  <c:v>1.2533736147256657E-2</c:v>
                </c:pt>
                <c:pt idx="34">
                  <c:v>-8.757092866921206E-3</c:v>
                </c:pt>
                <c:pt idx="35">
                  <c:v>1.6142053545412009E-3</c:v>
                </c:pt>
                <c:pt idx="36">
                  <c:v>-7.0137865080069405E-3</c:v>
                </c:pt>
                <c:pt idx="37">
                  <c:v>-9.793331808374205E-3</c:v>
                </c:pt>
                <c:pt idx="38">
                  <c:v>4.1829650879847986E-3</c:v>
                </c:pt>
                <c:pt idx="39">
                  <c:v>-8.0175356589468252E-3</c:v>
                </c:pt>
                <c:pt idx="40">
                  <c:v>6.2010047325489794E-3</c:v>
                </c:pt>
                <c:pt idx="41">
                  <c:v>-1.6377039416895767E-3</c:v>
                </c:pt>
                <c:pt idx="42">
                  <c:v>-5.6615985399219399E-3</c:v>
                </c:pt>
                <c:pt idx="43">
                  <c:v>-1.1049836186584935E-2</c:v>
                </c:pt>
                <c:pt idx="44">
                  <c:v>-4.9345874103154976E-2</c:v>
                </c:pt>
                <c:pt idx="45">
                  <c:v>-7.0285334245850694E-3</c:v>
                </c:pt>
                <c:pt idx="46">
                  <c:v>6.301895024640855E-2</c:v>
                </c:pt>
                <c:pt idx="47">
                  <c:v>-1.0355122115204247E-2</c:v>
                </c:pt>
                <c:pt idx="48">
                  <c:v>-3.3645207147233118E-2</c:v>
                </c:pt>
                <c:pt idx="49">
                  <c:v>3.5873206583546174E-2</c:v>
                </c:pt>
                <c:pt idx="50">
                  <c:v>-5.3928536092179907E-3</c:v>
                </c:pt>
                <c:pt idx="51">
                  <c:v>2.6496490279556407E-2</c:v>
                </c:pt>
                <c:pt idx="52">
                  <c:v>3.0050553087121859E-2</c:v>
                </c:pt>
                <c:pt idx="53">
                  <c:v>1.3129291441792802E-2</c:v>
                </c:pt>
                <c:pt idx="54">
                  <c:v>8.6580627431145311E-3</c:v>
                </c:pt>
                <c:pt idx="55">
                  <c:v>-3.9734007532451392E-3</c:v>
                </c:pt>
                <c:pt idx="56">
                  <c:v>-2.0460624584037048E-2</c:v>
                </c:pt>
                <c:pt idx="57">
                  <c:v>5.2863559231480246E-3</c:v>
                </c:pt>
                <c:pt idx="58">
                  <c:v>1.931349911205324E-3</c:v>
                </c:pt>
                <c:pt idx="59">
                  <c:v>-1.6982541525321571E-2</c:v>
                </c:pt>
                <c:pt idx="60">
                  <c:v>-2.7676542689836939E-2</c:v>
                </c:pt>
                <c:pt idx="61">
                  <c:v>3.4789012474027172E-3</c:v>
                </c:pt>
                <c:pt idx="62">
                  <c:v>2.0085720032441599E-2</c:v>
                </c:pt>
                <c:pt idx="63">
                  <c:v>-5.3758625073920452E-4</c:v>
                </c:pt>
                <c:pt idx="64">
                  <c:v>1.9876430757595709E-2</c:v>
                </c:pt>
                <c:pt idx="65">
                  <c:v>-1.1665031530503033E-2</c:v>
                </c:pt>
                <c:pt idx="66">
                  <c:v>-2.7942331656593992E-2</c:v>
                </c:pt>
                <c:pt idx="67">
                  <c:v>7.648917277467763E-3</c:v>
                </c:pt>
                <c:pt idx="68">
                  <c:v>-2.1794414729322713E-3</c:v>
                </c:pt>
                <c:pt idx="69">
                  <c:v>-1.8198367169859828E-3</c:v>
                </c:pt>
                <c:pt idx="70">
                  <c:v>-1.357071991146535E-2</c:v>
                </c:pt>
                <c:pt idx="71">
                  <c:v>5.3402207749497716E-3</c:v>
                </c:pt>
                <c:pt idx="72">
                  <c:v>-1.1637704080209598E-2</c:v>
                </c:pt>
                <c:pt idx="73">
                  <c:v>-3.7230124909464627E-3</c:v>
                </c:pt>
                <c:pt idx="74">
                  <c:v>-8.2397469929396359E-3</c:v>
                </c:pt>
                <c:pt idx="75">
                  <c:v>2.4415450197960639E-3</c:v>
                </c:pt>
                <c:pt idx="76">
                  <c:v>2.8842820236214338E-2</c:v>
                </c:pt>
                <c:pt idx="77">
                  <c:v>1.069528911674795E-2</c:v>
                </c:pt>
                <c:pt idx="78">
                  <c:v>1.081276010917019E-3</c:v>
                </c:pt>
                <c:pt idx="79">
                  <c:v>-1.1594332780919482E-2</c:v>
                </c:pt>
                <c:pt idx="80">
                  <c:v>-2.0063846219996748E-3</c:v>
                </c:pt>
                <c:pt idx="81">
                  <c:v>7.8203544874195681E-3</c:v>
                </c:pt>
                <c:pt idx="82">
                  <c:v>-0.10979869118977945</c:v>
                </c:pt>
                <c:pt idx="83">
                  <c:v>-3.2401810446257952E-3</c:v>
                </c:pt>
                <c:pt idx="84">
                  <c:v>3.7815450996817664E-2</c:v>
                </c:pt>
                <c:pt idx="85">
                  <c:v>0</c:v>
                </c:pt>
                <c:pt idx="86">
                  <c:v>-1.1392776928484128E-2</c:v>
                </c:pt>
                <c:pt idx="87">
                  <c:v>-8.730214178701734E-3</c:v>
                </c:pt>
                <c:pt idx="88">
                  <c:v>-1.7692459889631793E-2</c:v>
                </c:pt>
                <c:pt idx="89">
                  <c:v>-2.0699581163193932E-2</c:v>
                </c:pt>
                <c:pt idx="90">
                  <c:v>9.2755483116096216E-3</c:v>
                </c:pt>
                <c:pt idx="91">
                  <c:v>2.2543302917317201E-3</c:v>
                </c:pt>
                <c:pt idx="92">
                  <c:v>-7.6030367277327114E-3</c:v>
                </c:pt>
                <c:pt idx="93">
                  <c:v>4.9382816405825767E-3</c:v>
                </c:pt>
                <c:pt idx="94">
                  <c:v>1.142869582362285E-2</c:v>
                </c:pt>
                <c:pt idx="95">
                  <c:v>-1.3689048167900141E-2</c:v>
                </c:pt>
                <c:pt idx="96">
                  <c:v>-4.3294573347781133E-3</c:v>
                </c:pt>
                <c:pt idx="97">
                  <c:v>4.3294573347781914E-3</c:v>
                </c:pt>
                <c:pt idx="98">
                  <c:v>-2.0574015091605224E-4</c:v>
                </c:pt>
                <c:pt idx="99">
                  <c:v>1.2473323971438828E-2</c:v>
                </c:pt>
                <c:pt idx="100">
                  <c:v>-3.9586559379999636E-2</c:v>
                </c:pt>
                <c:pt idx="101">
                  <c:v>1.9056172919643646E-2</c:v>
                </c:pt>
                <c:pt idx="102">
                  <c:v>3.1644980013393172E-2</c:v>
                </c:pt>
                <c:pt idx="103">
                  <c:v>-4.0201005566547576E-4</c:v>
                </c:pt>
                <c:pt idx="104">
                  <c:v>-2.6170120623010208E-3</c:v>
                </c:pt>
                <c:pt idx="105">
                  <c:v>7.8305791151883908E-3</c:v>
                </c:pt>
                <c:pt idx="106">
                  <c:v>-4.0080213975388218E-3</c:v>
                </c:pt>
                <c:pt idx="107">
                  <c:v>1.2967762769010663E-2</c:v>
                </c:pt>
                <c:pt idx="108">
                  <c:v>-1.0360722287099975E-2</c:v>
                </c:pt>
                <c:pt idx="109">
                  <c:v>-1.8801726401891365E-2</c:v>
                </c:pt>
                <c:pt idx="110">
                  <c:v>-1.7499159866492035E-2</c:v>
                </c:pt>
                <c:pt idx="111">
                  <c:v>-1.3591427203539001E-2</c:v>
                </c:pt>
                <c:pt idx="112">
                  <c:v>7.9681696491768813E-3</c:v>
                </c:pt>
                <c:pt idx="113">
                  <c:v>1.4719867728039047E-2</c:v>
                </c:pt>
                <c:pt idx="114">
                  <c:v>-1.0759466511942241E-2</c:v>
                </c:pt>
                <c:pt idx="115">
                  <c:v>6.8415318167167841E-3</c:v>
                </c:pt>
                <c:pt idx="116">
                  <c:v>9.4592521070085422E-3</c:v>
                </c:pt>
                <c:pt idx="117">
                  <c:v>-2.1724243191582365E-2</c:v>
                </c:pt>
                <c:pt idx="118">
                  <c:v>-2.9935363405802426E-2</c:v>
                </c:pt>
                <c:pt idx="119">
                  <c:v>1.3060885803829672E-2</c:v>
                </c:pt>
                <c:pt idx="120">
                  <c:v>-4.4771421124381594E-3</c:v>
                </c:pt>
                <c:pt idx="121">
                  <c:v>2.1344725286326196E-3</c:v>
                </c:pt>
                <c:pt idx="122">
                  <c:v>1.0604553248797067E-2</c:v>
                </c:pt>
                <c:pt idx="123">
                  <c:v>1.0493275715838723E-2</c:v>
                </c:pt>
                <c:pt idx="124">
                  <c:v>-8.1752892180395297E-3</c:v>
                </c:pt>
                <c:pt idx="125">
                  <c:v>0</c:v>
                </c:pt>
                <c:pt idx="126">
                  <c:v>-5.850888640077824E-2</c:v>
                </c:pt>
                <c:pt idx="127">
                  <c:v>6.8942783917518256E-3</c:v>
                </c:pt>
                <c:pt idx="128">
                  <c:v>1.0362787035546658E-2</c:v>
                </c:pt>
                <c:pt idx="129">
                  <c:v>8.7355873264824621E-3</c:v>
                </c:pt>
                <c:pt idx="130">
                  <c:v>1.5106027431013315E-2</c:v>
                </c:pt>
                <c:pt idx="131">
                  <c:v>1.2557364114997093E-2</c:v>
                </c:pt>
                <c:pt idx="132">
                  <c:v>-6.791197578001733E-3</c:v>
                </c:pt>
                <c:pt idx="133">
                  <c:v>-8.5543720966586318E-3</c:v>
                </c:pt>
                <c:pt idx="134">
                  <c:v>-7.762005335489301E-3</c:v>
                </c:pt>
                <c:pt idx="135">
                  <c:v>9.6931292056597514E-3</c:v>
                </c:pt>
                <c:pt idx="136">
                  <c:v>-1.1643081074738621E-2</c:v>
                </c:pt>
                <c:pt idx="137">
                  <c:v>1.7414177566660555E-2</c:v>
                </c:pt>
                <c:pt idx="138">
                  <c:v>7.6433493125680659E-3</c:v>
                </c:pt>
                <c:pt idx="139">
                  <c:v>3.5891519580941288E-3</c:v>
                </c:pt>
                <c:pt idx="140">
                  <c:v>2.3155467666442263E-3</c:v>
                </c:pt>
                <c:pt idx="141">
                  <c:v>-3.5808358430842006E-3</c:v>
                </c:pt>
                <c:pt idx="142">
                  <c:v>-3.1702446503354058E-3</c:v>
                </c:pt>
                <c:pt idx="143">
                  <c:v>2.114612756676328E-3</c:v>
                </c:pt>
                <c:pt idx="144">
                  <c:v>1.426198670726931E-2</c:v>
                </c:pt>
                <c:pt idx="145">
                  <c:v>1.3239746562269398E-2</c:v>
                </c:pt>
                <c:pt idx="146">
                  <c:v>-9.2908689378456283E-3</c:v>
                </c:pt>
                <c:pt idx="147">
                  <c:v>2.2790852090285468E-3</c:v>
                </c:pt>
                <c:pt idx="148">
                  <c:v>8.0387941918917769E-3</c:v>
                </c:pt>
                <c:pt idx="149">
                  <c:v>-6.3845340958653294E-3</c:v>
                </c:pt>
                <c:pt idx="150">
                  <c:v>-5.8019226161079426E-3</c:v>
                </c:pt>
                <c:pt idx="151">
                  <c:v>2.9051690904075686E-3</c:v>
                </c:pt>
                <c:pt idx="152">
                  <c:v>1.0512309525075446E-2</c:v>
                </c:pt>
                <c:pt idx="153">
                  <c:v>-2.0506510889037183E-4</c:v>
                </c:pt>
                <c:pt idx="154">
                  <c:v>0</c:v>
                </c:pt>
                <c:pt idx="155">
                  <c:v>-2.2584959810567863E-3</c:v>
                </c:pt>
                <c:pt idx="156">
                  <c:v>3.0785042270873733E-3</c:v>
                </c:pt>
                <c:pt idx="157">
                  <c:v>3.8858827913820049E-3</c:v>
                </c:pt>
                <c:pt idx="158">
                  <c:v>1.2239903608886815E-3</c:v>
                </c:pt>
                <c:pt idx="159">
                  <c:v>9.3344833619596803E-3</c:v>
                </c:pt>
                <c:pt idx="160">
                  <c:v>1.7816505703991278E-2</c:v>
                </c:pt>
                <c:pt idx="161">
                  <c:v>3.9604012160969143E-3</c:v>
                </c:pt>
                <c:pt idx="162">
                  <c:v>-3.9604012160969048E-3</c:v>
                </c:pt>
                <c:pt idx="163">
                  <c:v>1.0657294473987979E-2</c:v>
                </c:pt>
                <c:pt idx="164">
                  <c:v>1.1709735672908138E-2</c:v>
                </c:pt>
                <c:pt idx="165">
                  <c:v>4.6625841340055318E-2</c:v>
                </c:pt>
                <c:pt idx="166">
                  <c:v>-1.9069562720350805E-2</c:v>
                </c:pt>
                <c:pt idx="167">
                  <c:v>-1.4640436421462481E-2</c:v>
                </c:pt>
                <c:pt idx="168">
                  <c:v>1.2183664893785499E-2</c:v>
                </c:pt>
                <c:pt idx="169">
                  <c:v>3.5136991296286425E-2</c:v>
                </c:pt>
                <c:pt idx="170">
                  <c:v>6.373507872092201E-3</c:v>
                </c:pt>
                <c:pt idx="171">
                  <c:v>7.5949732174447676E-3</c:v>
                </c:pt>
                <c:pt idx="172">
                  <c:v>2.1211026031636406E-2</c:v>
                </c:pt>
                <c:pt idx="173">
                  <c:v>1.0177311918683776E-2</c:v>
                </c:pt>
                <c:pt idx="174">
                  <c:v>-1.7473357582244457E-3</c:v>
                </c:pt>
                <c:pt idx="175">
                  <c:v>8.7404952684513599E-4</c:v>
                </c:pt>
                <c:pt idx="176">
                  <c:v>6.4443312808346543E-3</c:v>
                </c:pt>
                <c:pt idx="177">
                  <c:v>-6.2696130135954852E-3</c:v>
                </c:pt>
                <c:pt idx="178">
                  <c:v>2.1602844766684295E-2</c:v>
                </c:pt>
                <c:pt idx="179">
                  <c:v>-3.253706098487697E-3</c:v>
                </c:pt>
                <c:pt idx="180">
                  <c:v>-1.2079525654601126E-2</c:v>
                </c:pt>
                <c:pt idx="181">
                  <c:v>-3.0137094420238868E-2</c:v>
                </c:pt>
                <c:pt idx="182">
                  <c:v>-6.822288579536739E-3</c:v>
                </c:pt>
                <c:pt idx="183">
                  <c:v>1.7146338982675542E-2</c:v>
                </c:pt>
                <c:pt idx="184">
                  <c:v>5.2984934978894246E-3</c:v>
                </c:pt>
                <c:pt idx="185">
                  <c:v>-3.529207827570542E-3</c:v>
                </c:pt>
                <c:pt idx="186">
                  <c:v>-2.832361603179687E-3</c:v>
                </c:pt>
                <c:pt idx="187">
                  <c:v>-9.0820675908313084E-3</c:v>
                </c:pt>
                <c:pt idx="188">
                  <c:v>7.1530761276024076E-4</c:v>
                </c:pt>
                <c:pt idx="189">
                  <c:v>-4.299540840575336E-3</c:v>
                </c:pt>
                <c:pt idx="190">
                  <c:v>3.5900197836678788E-4</c:v>
                </c:pt>
                <c:pt idx="191">
                  <c:v>-5.3855131002787844E-4</c:v>
                </c:pt>
                <c:pt idx="192">
                  <c:v>1.5501423986740141E-2</c:v>
                </c:pt>
                <c:pt idx="193">
                  <c:v>7.0696362081990277E-4</c:v>
                </c:pt>
                <c:pt idx="194">
                  <c:v>3.113565708630895E-2</c:v>
                </c:pt>
                <c:pt idx="195">
                  <c:v>-3.2904004143050898E-2</c:v>
                </c:pt>
                <c:pt idx="196">
                  <c:v>4.238791228310064E-3</c:v>
                </c:pt>
                <c:pt idx="197">
                  <c:v>-7.0521864699889583E-4</c:v>
                </c:pt>
                <c:pt idx="198">
                  <c:v>-4.2417879083630292E-3</c:v>
                </c:pt>
                <c:pt idx="199">
                  <c:v>1.3371064796620985E-2</c:v>
                </c:pt>
                <c:pt idx="200">
                  <c:v>-1.6031348355437101E-2</c:v>
                </c:pt>
                <c:pt idx="201">
                  <c:v>-1.421716962416969E-3</c:v>
                </c:pt>
                <c:pt idx="202">
                  <c:v>-1.423741119658096E-3</c:v>
                </c:pt>
                <c:pt idx="203">
                  <c:v>1.221362204444772E-2</c:v>
                </c:pt>
                <c:pt idx="204">
                  <c:v>-1.7594791986983159E-4</c:v>
                </c:pt>
                <c:pt idx="205">
                  <c:v>-5.6467416672779961E-3</c:v>
                </c:pt>
                <c:pt idx="206">
                  <c:v>3.0038011807275921E-3</c:v>
                </c:pt>
                <c:pt idx="207">
                  <c:v>-2.826857006152885E-3</c:v>
                </c:pt>
                <c:pt idx="208">
                  <c:v>-3.9000226706820663E-3</c:v>
                </c:pt>
                <c:pt idx="209">
                  <c:v>2.1959600022246954E-2</c:v>
                </c:pt>
                <c:pt idx="210">
                  <c:v>-2.1604423318104644E-2</c:v>
                </c:pt>
                <c:pt idx="211">
                  <c:v>1.6203242838463E-2</c:v>
                </c:pt>
                <c:pt idx="212">
                  <c:v>1.9377768966334783E-2</c:v>
                </c:pt>
                <c:pt idx="213">
                  <c:v>-1.3802841635417845E-2</c:v>
                </c:pt>
                <c:pt idx="214">
                  <c:v>2.4292914948867727E-3</c:v>
                </c:pt>
                <c:pt idx="215">
                  <c:v>1.5306860042643339E-2</c:v>
                </c:pt>
                <c:pt idx="216">
                  <c:v>1.018857514593632E-2</c:v>
                </c:pt>
                <c:pt idx="217">
                  <c:v>-4.9115180450926338E-3</c:v>
                </c:pt>
                <c:pt idx="218">
                  <c:v>-3.5600787428641152E-2</c:v>
                </c:pt>
                <c:pt idx="219">
                  <c:v>-1.2926253466019172E-2</c:v>
                </c:pt>
                <c:pt idx="220">
                  <c:v>8.6949354462565222E-3</c:v>
                </c:pt>
                <c:pt idx="221">
                  <c:v>0</c:v>
                </c:pt>
                <c:pt idx="222">
                  <c:v>4.5831210137165512E-3</c:v>
                </c:pt>
                <c:pt idx="223">
                  <c:v>-1.4169560486211548E-2</c:v>
                </c:pt>
                <c:pt idx="224">
                  <c:v>9.9397339471113087E-3</c:v>
                </c:pt>
                <c:pt idx="225">
                  <c:v>1.9587894551035361E-2</c:v>
                </c:pt>
                <c:pt idx="226">
                  <c:v>-9.7459873406233622E-3</c:v>
                </c:pt>
                <c:pt idx="227">
                  <c:v>-6.6678611670600331E-3</c:v>
                </c:pt>
                <c:pt idx="228">
                  <c:v>-7.067167223092443E-3</c:v>
                </c:pt>
                <c:pt idx="229">
                  <c:v>9.0019141110194521E-3</c:v>
                </c:pt>
                <c:pt idx="230">
                  <c:v>-2.5448477168401859E-2</c:v>
                </c:pt>
                <c:pt idx="231">
                  <c:v>-4.1964199099032082E-2</c:v>
                </c:pt>
                <c:pt idx="232">
                  <c:v>-7.5472056353829663E-3</c:v>
                </c:pt>
                <c:pt idx="233">
                  <c:v>3.403293131707865E-3</c:v>
                </c:pt>
                <c:pt idx="234">
                  <c:v>-6.5923650113041715E-2</c:v>
                </c:pt>
                <c:pt idx="235">
                  <c:v>-6.4725145056174788E-3</c:v>
                </c:pt>
                <c:pt idx="236">
                  <c:v>2.6037922016554711E-2</c:v>
                </c:pt>
                <c:pt idx="237">
                  <c:v>9.8804473999869317E-4</c:v>
                </c:pt>
                <c:pt idx="238">
                  <c:v>-9.1270474856562055E-3</c:v>
                </c:pt>
                <c:pt idx="239">
                  <c:v>2.1103238532371879E-2</c:v>
                </c:pt>
                <c:pt idx="240">
                  <c:v>3.7537919319065242E-2</c:v>
                </c:pt>
                <c:pt idx="241">
                  <c:v>-1.1342276603934495E-2</c:v>
                </c:pt>
                <c:pt idx="242">
                  <c:v>-3.2371731592228388E-3</c:v>
                </c:pt>
                <c:pt idx="243">
                  <c:v>-5.9301943277968944E-3</c:v>
                </c:pt>
                <c:pt idx="244">
                  <c:v>3.172471491109434E-2</c:v>
                </c:pt>
                <c:pt idx="245">
                  <c:v>8.8823677989295132E-3</c:v>
                </c:pt>
                <c:pt idx="246">
                  <c:v>5.0648281695296303E-2</c:v>
                </c:pt>
                <c:pt idx="247">
                  <c:v>-1.4998075577435009E-2</c:v>
                </c:pt>
                <c:pt idx="248">
                  <c:v>-2.6702285558789208E-3</c:v>
                </c:pt>
                <c:pt idx="249">
                  <c:v>-2.1413284413432264E-3</c:v>
                </c:pt>
                <c:pt idx="250">
                  <c:v>-1.4031530804257765E-2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8D-49D7-875B-3F4C55163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401952"/>
        <c:axId val="482402280"/>
      </c:scatterChart>
      <c:valAx>
        <c:axId val="48240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402280"/>
        <c:crosses val="autoZero"/>
        <c:crossBetween val="midCat"/>
      </c:valAx>
      <c:valAx>
        <c:axId val="48240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40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data!$I$42:$I$292</c:f>
              <c:numCache>
                <c:formatCode>General</c:formatCode>
                <c:ptCount val="251"/>
                <c:pt idx="0">
                  <c:v>0.19920318725099601</c:v>
                </c:pt>
                <c:pt idx="1">
                  <c:v>0.59760956175298796</c:v>
                </c:pt>
                <c:pt idx="2">
                  <c:v>0.99601593625498008</c:v>
                </c:pt>
                <c:pt idx="3">
                  <c:v>1.394422310756972</c:v>
                </c:pt>
                <c:pt idx="4">
                  <c:v>1.7928286852589641</c:v>
                </c:pt>
                <c:pt idx="5">
                  <c:v>2.191235059760956</c:v>
                </c:pt>
                <c:pt idx="6">
                  <c:v>2.5896414342629477</c:v>
                </c:pt>
                <c:pt idx="7">
                  <c:v>2.9880478087649398</c:v>
                </c:pt>
                <c:pt idx="8">
                  <c:v>3.3864541832669319</c:v>
                </c:pt>
                <c:pt idx="9">
                  <c:v>3.784860557768924</c:v>
                </c:pt>
                <c:pt idx="10">
                  <c:v>4.1832669322709162</c:v>
                </c:pt>
                <c:pt idx="11">
                  <c:v>4.5816733067729078</c:v>
                </c:pt>
                <c:pt idx="12">
                  <c:v>4.9800796812748995</c:v>
                </c:pt>
                <c:pt idx="13">
                  <c:v>5.3784860557768921</c:v>
                </c:pt>
                <c:pt idx="14">
                  <c:v>5.7768924302788838</c:v>
                </c:pt>
                <c:pt idx="15">
                  <c:v>6.1752988047808763</c:v>
                </c:pt>
                <c:pt idx="16">
                  <c:v>6.573705179282868</c:v>
                </c:pt>
                <c:pt idx="17">
                  <c:v>6.9721115537848597</c:v>
                </c:pt>
                <c:pt idx="18">
                  <c:v>7.3705179282868523</c:v>
                </c:pt>
                <c:pt idx="19">
                  <c:v>7.7689243027888439</c:v>
                </c:pt>
                <c:pt idx="20">
                  <c:v>8.1673306772908365</c:v>
                </c:pt>
                <c:pt idx="21">
                  <c:v>8.5657370517928282</c:v>
                </c:pt>
                <c:pt idx="22">
                  <c:v>8.9641434262948199</c:v>
                </c:pt>
                <c:pt idx="23">
                  <c:v>9.3625498007968115</c:v>
                </c:pt>
                <c:pt idx="24">
                  <c:v>9.7609561752988032</c:v>
                </c:pt>
                <c:pt idx="25">
                  <c:v>10.159362549800797</c:v>
                </c:pt>
                <c:pt idx="26">
                  <c:v>10.557768924302788</c:v>
                </c:pt>
                <c:pt idx="27">
                  <c:v>10.95617529880478</c:v>
                </c:pt>
                <c:pt idx="28">
                  <c:v>11.354581673306772</c:v>
                </c:pt>
                <c:pt idx="29">
                  <c:v>11.752988047808763</c:v>
                </c:pt>
                <c:pt idx="30">
                  <c:v>12.151394422310757</c:v>
                </c:pt>
                <c:pt idx="31">
                  <c:v>12.549800796812749</c:v>
                </c:pt>
                <c:pt idx="32">
                  <c:v>12.94820717131474</c:v>
                </c:pt>
                <c:pt idx="33">
                  <c:v>13.346613545816732</c:v>
                </c:pt>
                <c:pt idx="34">
                  <c:v>13.745019920318724</c:v>
                </c:pt>
                <c:pt idx="35">
                  <c:v>14.143426294820717</c:v>
                </c:pt>
                <c:pt idx="36">
                  <c:v>14.541832669322709</c:v>
                </c:pt>
                <c:pt idx="37">
                  <c:v>14.9402390438247</c:v>
                </c:pt>
                <c:pt idx="38">
                  <c:v>15.338645418326692</c:v>
                </c:pt>
                <c:pt idx="39">
                  <c:v>15.737051792828684</c:v>
                </c:pt>
                <c:pt idx="40">
                  <c:v>16.135458167330679</c:v>
                </c:pt>
                <c:pt idx="41">
                  <c:v>16.533864541832671</c:v>
                </c:pt>
                <c:pt idx="42">
                  <c:v>16.932270916334662</c:v>
                </c:pt>
                <c:pt idx="43">
                  <c:v>17.330677290836654</c:v>
                </c:pt>
                <c:pt idx="44">
                  <c:v>17.729083665338646</c:v>
                </c:pt>
                <c:pt idx="45">
                  <c:v>18.127490039840637</c:v>
                </c:pt>
                <c:pt idx="46">
                  <c:v>18.525896414342629</c:v>
                </c:pt>
                <c:pt idx="47">
                  <c:v>18.924302788844621</c:v>
                </c:pt>
                <c:pt idx="48">
                  <c:v>19.322709163346612</c:v>
                </c:pt>
                <c:pt idx="49">
                  <c:v>19.721115537848608</c:v>
                </c:pt>
                <c:pt idx="50">
                  <c:v>20.119521912350599</c:v>
                </c:pt>
                <c:pt idx="51">
                  <c:v>20.517928286852591</c:v>
                </c:pt>
                <c:pt idx="52">
                  <c:v>20.916334661354583</c:v>
                </c:pt>
                <c:pt idx="53">
                  <c:v>21.314741035856574</c:v>
                </c:pt>
                <c:pt idx="54">
                  <c:v>21.713147410358566</c:v>
                </c:pt>
                <c:pt idx="55">
                  <c:v>22.111553784860558</c:v>
                </c:pt>
                <c:pt idx="56">
                  <c:v>22.509960159362549</c:v>
                </c:pt>
                <c:pt idx="57">
                  <c:v>22.908366533864541</c:v>
                </c:pt>
                <c:pt idx="58">
                  <c:v>23.306772908366533</c:v>
                </c:pt>
                <c:pt idx="59">
                  <c:v>23.705179282868528</c:v>
                </c:pt>
                <c:pt idx="60">
                  <c:v>24.10358565737052</c:v>
                </c:pt>
                <c:pt idx="61">
                  <c:v>24.501992031872511</c:v>
                </c:pt>
                <c:pt idx="62">
                  <c:v>24.900398406374503</c:v>
                </c:pt>
                <c:pt idx="63">
                  <c:v>25.298804780876495</c:v>
                </c:pt>
                <c:pt idx="64">
                  <c:v>25.697211155378486</c:v>
                </c:pt>
                <c:pt idx="65">
                  <c:v>26.095617529880478</c:v>
                </c:pt>
                <c:pt idx="66">
                  <c:v>26.49402390438247</c:v>
                </c:pt>
                <c:pt idx="67">
                  <c:v>26.892430278884461</c:v>
                </c:pt>
                <c:pt idx="68">
                  <c:v>27.290836653386453</c:v>
                </c:pt>
                <c:pt idx="69">
                  <c:v>27.689243027888445</c:v>
                </c:pt>
                <c:pt idx="70">
                  <c:v>28.08764940239044</c:v>
                </c:pt>
                <c:pt idx="71">
                  <c:v>28.486055776892432</c:v>
                </c:pt>
                <c:pt idx="72">
                  <c:v>28.884462151394423</c:v>
                </c:pt>
                <c:pt idx="73">
                  <c:v>29.282868525896415</c:v>
                </c:pt>
                <c:pt idx="74">
                  <c:v>29.681274900398407</c:v>
                </c:pt>
                <c:pt idx="75">
                  <c:v>30.079681274900398</c:v>
                </c:pt>
                <c:pt idx="76">
                  <c:v>30.47808764940239</c:v>
                </c:pt>
                <c:pt idx="77">
                  <c:v>30.876494023904382</c:v>
                </c:pt>
                <c:pt idx="78">
                  <c:v>31.274900398406373</c:v>
                </c:pt>
                <c:pt idx="79">
                  <c:v>31.673306772908365</c:v>
                </c:pt>
                <c:pt idx="80">
                  <c:v>32.071713147410357</c:v>
                </c:pt>
                <c:pt idx="81">
                  <c:v>32.470119521912345</c:v>
                </c:pt>
                <c:pt idx="82">
                  <c:v>32.86852589641434</c:v>
                </c:pt>
                <c:pt idx="83">
                  <c:v>33.266932270916328</c:v>
                </c:pt>
                <c:pt idx="84">
                  <c:v>33.665338645418323</c:v>
                </c:pt>
                <c:pt idx="85">
                  <c:v>34.063745019920312</c:v>
                </c:pt>
                <c:pt idx="86">
                  <c:v>34.462151394422307</c:v>
                </c:pt>
                <c:pt idx="87">
                  <c:v>34.860557768924302</c:v>
                </c:pt>
                <c:pt idx="88">
                  <c:v>35.25896414342629</c:v>
                </c:pt>
                <c:pt idx="89">
                  <c:v>35.657370517928285</c:v>
                </c:pt>
                <c:pt idx="90">
                  <c:v>36.055776892430274</c:v>
                </c:pt>
                <c:pt idx="91">
                  <c:v>36.454183266932269</c:v>
                </c:pt>
                <c:pt idx="92">
                  <c:v>36.852589641434257</c:v>
                </c:pt>
                <c:pt idx="93">
                  <c:v>37.250996015936252</c:v>
                </c:pt>
                <c:pt idx="94">
                  <c:v>37.64940239043824</c:v>
                </c:pt>
                <c:pt idx="95">
                  <c:v>38.047808764940235</c:v>
                </c:pt>
                <c:pt idx="96">
                  <c:v>38.446215139442224</c:v>
                </c:pt>
                <c:pt idx="97">
                  <c:v>38.844621513944219</c:v>
                </c:pt>
                <c:pt idx="98">
                  <c:v>39.243027888446214</c:v>
                </c:pt>
                <c:pt idx="99">
                  <c:v>39.641434262948202</c:v>
                </c:pt>
                <c:pt idx="100">
                  <c:v>40.039840637450197</c:v>
                </c:pt>
                <c:pt idx="101">
                  <c:v>40.438247011952186</c:v>
                </c:pt>
                <c:pt idx="102">
                  <c:v>40.836653386454181</c:v>
                </c:pt>
                <c:pt idx="103">
                  <c:v>41.235059760956169</c:v>
                </c:pt>
                <c:pt idx="104">
                  <c:v>41.633466135458164</c:v>
                </c:pt>
                <c:pt idx="105">
                  <c:v>42.031872509960152</c:v>
                </c:pt>
                <c:pt idx="106">
                  <c:v>42.430278884462147</c:v>
                </c:pt>
                <c:pt idx="107">
                  <c:v>42.828685258964143</c:v>
                </c:pt>
                <c:pt idx="108">
                  <c:v>43.227091633466131</c:v>
                </c:pt>
                <c:pt idx="109">
                  <c:v>43.625498007968126</c:v>
                </c:pt>
                <c:pt idx="110">
                  <c:v>44.023904382470114</c:v>
                </c:pt>
                <c:pt idx="111">
                  <c:v>44.422310756972109</c:v>
                </c:pt>
                <c:pt idx="112">
                  <c:v>44.820717131474098</c:v>
                </c:pt>
                <c:pt idx="113">
                  <c:v>45.219123505976093</c:v>
                </c:pt>
                <c:pt idx="114">
                  <c:v>45.617529880478081</c:v>
                </c:pt>
                <c:pt idx="115">
                  <c:v>46.015936254980076</c:v>
                </c:pt>
                <c:pt idx="116">
                  <c:v>46.414342629482064</c:v>
                </c:pt>
                <c:pt idx="117">
                  <c:v>46.812749003984059</c:v>
                </c:pt>
                <c:pt idx="118">
                  <c:v>47.211155378486055</c:v>
                </c:pt>
                <c:pt idx="119">
                  <c:v>47.609561752988043</c:v>
                </c:pt>
                <c:pt idx="120">
                  <c:v>48.007968127490038</c:v>
                </c:pt>
                <c:pt idx="121">
                  <c:v>48.406374501992026</c:v>
                </c:pt>
                <c:pt idx="122">
                  <c:v>48.804780876494021</c:v>
                </c:pt>
                <c:pt idx="123">
                  <c:v>49.20318725099601</c:v>
                </c:pt>
                <c:pt idx="124">
                  <c:v>49.601593625498005</c:v>
                </c:pt>
                <c:pt idx="125">
                  <c:v>49.999999999999993</c:v>
                </c:pt>
                <c:pt idx="126">
                  <c:v>50.398406374501988</c:v>
                </c:pt>
                <c:pt idx="127">
                  <c:v>50.796812749003976</c:v>
                </c:pt>
                <c:pt idx="128">
                  <c:v>51.195219123505971</c:v>
                </c:pt>
                <c:pt idx="129">
                  <c:v>51.593625498007967</c:v>
                </c:pt>
                <c:pt idx="130">
                  <c:v>51.992031872509955</c:v>
                </c:pt>
                <c:pt idx="131">
                  <c:v>52.39043824701195</c:v>
                </c:pt>
                <c:pt idx="132">
                  <c:v>52.788844621513938</c:v>
                </c:pt>
                <c:pt idx="133">
                  <c:v>53.187250996015933</c:v>
                </c:pt>
                <c:pt idx="134">
                  <c:v>53.585657370517922</c:v>
                </c:pt>
                <c:pt idx="135">
                  <c:v>53.984063745019917</c:v>
                </c:pt>
                <c:pt idx="136">
                  <c:v>54.382470119521905</c:v>
                </c:pt>
                <c:pt idx="137">
                  <c:v>54.7808764940239</c:v>
                </c:pt>
                <c:pt idx="138">
                  <c:v>55.179282868525888</c:v>
                </c:pt>
                <c:pt idx="139">
                  <c:v>55.577689243027883</c:v>
                </c:pt>
                <c:pt idx="140">
                  <c:v>55.976095617529879</c:v>
                </c:pt>
                <c:pt idx="141">
                  <c:v>56.374501992031867</c:v>
                </c:pt>
                <c:pt idx="142">
                  <c:v>56.772908366533862</c:v>
                </c:pt>
                <c:pt idx="143">
                  <c:v>57.17131474103585</c:v>
                </c:pt>
                <c:pt idx="144">
                  <c:v>57.569721115537845</c:v>
                </c:pt>
                <c:pt idx="145">
                  <c:v>57.968127490039834</c:v>
                </c:pt>
                <c:pt idx="146">
                  <c:v>58.366533864541829</c:v>
                </c:pt>
                <c:pt idx="147">
                  <c:v>58.764940239043817</c:v>
                </c:pt>
                <c:pt idx="148">
                  <c:v>59.163346613545812</c:v>
                </c:pt>
                <c:pt idx="149">
                  <c:v>59.5617529880478</c:v>
                </c:pt>
                <c:pt idx="150">
                  <c:v>59.960159362549796</c:v>
                </c:pt>
                <c:pt idx="151">
                  <c:v>60.358565737051791</c:v>
                </c:pt>
                <c:pt idx="152">
                  <c:v>60.756972111553779</c:v>
                </c:pt>
                <c:pt idx="153">
                  <c:v>61.155378486055774</c:v>
                </c:pt>
                <c:pt idx="154">
                  <c:v>61.553784860557762</c:v>
                </c:pt>
                <c:pt idx="155">
                  <c:v>61.952191235059757</c:v>
                </c:pt>
                <c:pt idx="156">
                  <c:v>62.350597609561746</c:v>
                </c:pt>
                <c:pt idx="157">
                  <c:v>62.749003984063741</c:v>
                </c:pt>
                <c:pt idx="158">
                  <c:v>63.147410358565729</c:v>
                </c:pt>
                <c:pt idx="159">
                  <c:v>63.545816733067724</c:v>
                </c:pt>
                <c:pt idx="160">
                  <c:v>63.944223107569719</c:v>
                </c:pt>
                <c:pt idx="161">
                  <c:v>64.342629482071715</c:v>
                </c:pt>
                <c:pt idx="162">
                  <c:v>64.741035856573703</c:v>
                </c:pt>
                <c:pt idx="163">
                  <c:v>65.139442231075705</c:v>
                </c:pt>
                <c:pt idx="164">
                  <c:v>65.537848605577693</c:v>
                </c:pt>
                <c:pt idx="165">
                  <c:v>65.936254980079681</c:v>
                </c:pt>
                <c:pt idx="166">
                  <c:v>66.334661354581669</c:v>
                </c:pt>
                <c:pt idx="167">
                  <c:v>66.733067729083672</c:v>
                </c:pt>
                <c:pt idx="168">
                  <c:v>67.13147410358566</c:v>
                </c:pt>
                <c:pt idx="169">
                  <c:v>67.529880478087648</c:v>
                </c:pt>
                <c:pt idx="170">
                  <c:v>67.928286852589636</c:v>
                </c:pt>
                <c:pt idx="171">
                  <c:v>68.326693227091639</c:v>
                </c:pt>
                <c:pt idx="172">
                  <c:v>68.725099601593627</c:v>
                </c:pt>
                <c:pt idx="173">
                  <c:v>69.123505976095615</c:v>
                </c:pt>
                <c:pt idx="174">
                  <c:v>69.521912350597617</c:v>
                </c:pt>
                <c:pt idx="175">
                  <c:v>69.920318725099605</c:v>
                </c:pt>
                <c:pt idx="176">
                  <c:v>70.318725099601593</c:v>
                </c:pt>
                <c:pt idx="177">
                  <c:v>70.717131474103581</c:v>
                </c:pt>
                <c:pt idx="178">
                  <c:v>71.115537848605584</c:v>
                </c:pt>
                <c:pt idx="179">
                  <c:v>71.513944223107572</c:v>
                </c:pt>
                <c:pt idx="180">
                  <c:v>71.91235059760956</c:v>
                </c:pt>
                <c:pt idx="181">
                  <c:v>72.310756972111548</c:v>
                </c:pt>
                <c:pt idx="182">
                  <c:v>72.709163346613551</c:v>
                </c:pt>
                <c:pt idx="183">
                  <c:v>73.107569721115539</c:v>
                </c:pt>
                <c:pt idx="184">
                  <c:v>73.505976095617527</c:v>
                </c:pt>
                <c:pt idx="185">
                  <c:v>73.904382470119529</c:v>
                </c:pt>
                <c:pt idx="186">
                  <c:v>74.302788844621517</c:v>
                </c:pt>
                <c:pt idx="187">
                  <c:v>74.701195219123505</c:v>
                </c:pt>
                <c:pt idx="188">
                  <c:v>75.099601593625493</c:v>
                </c:pt>
                <c:pt idx="189">
                  <c:v>75.498007968127496</c:v>
                </c:pt>
                <c:pt idx="190">
                  <c:v>75.896414342629484</c:v>
                </c:pt>
                <c:pt idx="191">
                  <c:v>76.294820717131472</c:v>
                </c:pt>
                <c:pt idx="192">
                  <c:v>76.69322709163346</c:v>
                </c:pt>
                <c:pt idx="193">
                  <c:v>77.091633466135463</c:v>
                </c:pt>
                <c:pt idx="194">
                  <c:v>77.490039840637451</c:v>
                </c:pt>
                <c:pt idx="195">
                  <c:v>77.888446215139439</c:v>
                </c:pt>
                <c:pt idx="196">
                  <c:v>78.286852589641441</c:v>
                </c:pt>
                <c:pt idx="197">
                  <c:v>78.685258964143429</c:v>
                </c:pt>
                <c:pt idx="198">
                  <c:v>79.083665338645417</c:v>
                </c:pt>
                <c:pt idx="199">
                  <c:v>79.482071713147405</c:v>
                </c:pt>
                <c:pt idx="200">
                  <c:v>79.880478087649408</c:v>
                </c:pt>
                <c:pt idx="201">
                  <c:v>80.278884462151396</c:v>
                </c:pt>
                <c:pt idx="202">
                  <c:v>80.677290836653384</c:v>
                </c:pt>
                <c:pt idx="203">
                  <c:v>81.075697211155386</c:v>
                </c:pt>
                <c:pt idx="204">
                  <c:v>81.474103585657375</c:v>
                </c:pt>
                <c:pt idx="205">
                  <c:v>81.872509960159363</c:v>
                </c:pt>
                <c:pt idx="206">
                  <c:v>82.270916334661351</c:v>
                </c:pt>
                <c:pt idx="207">
                  <c:v>82.669322709163353</c:v>
                </c:pt>
                <c:pt idx="208">
                  <c:v>83.067729083665341</c:v>
                </c:pt>
                <c:pt idx="209">
                  <c:v>83.466135458167329</c:v>
                </c:pt>
                <c:pt idx="210">
                  <c:v>83.864541832669318</c:v>
                </c:pt>
                <c:pt idx="211">
                  <c:v>84.26294820717132</c:v>
                </c:pt>
                <c:pt idx="212">
                  <c:v>84.661354581673308</c:v>
                </c:pt>
                <c:pt idx="213">
                  <c:v>85.059760956175296</c:v>
                </c:pt>
                <c:pt idx="214">
                  <c:v>85.458167330677298</c:v>
                </c:pt>
                <c:pt idx="215">
                  <c:v>85.856573705179287</c:v>
                </c:pt>
                <c:pt idx="216">
                  <c:v>86.254980079681275</c:v>
                </c:pt>
                <c:pt idx="217">
                  <c:v>86.653386454183263</c:v>
                </c:pt>
                <c:pt idx="218">
                  <c:v>87.051792828685265</c:v>
                </c:pt>
                <c:pt idx="219">
                  <c:v>87.450199203187253</c:v>
                </c:pt>
                <c:pt idx="220">
                  <c:v>87.848605577689241</c:v>
                </c:pt>
                <c:pt idx="221">
                  <c:v>88.24701195219123</c:v>
                </c:pt>
                <c:pt idx="222">
                  <c:v>88.645418326693232</c:v>
                </c:pt>
                <c:pt idx="223">
                  <c:v>89.04382470119522</c:v>
                </c:pt>
                <c:pt idx="224">
                  <c:v>89.442231075697208</c:v>
                </c:pt>
                <c:pt idx="225">
                  <c:v>89.84063745019921</c:v>
                </c:pt>
                <c:pt idx="226">
                  <c:v>90.239043824701199</c:v>
                </c:pt>
                <c:pt idx="227">
                  <c:v>90.637450199203187</c:v>
                </c:pt>
                <c:pt idx="228">
                  <c:v>91.035856573705175</c:v>
                </c:pt>
                <c:pt idx="229">
                  <c:v>91.434262948207177</c:v>
                </c:pt>
                <c:pt idx="230">
                  <c:v>91.832669322709165</c:v>
                </c:pt>
                <c:pt idx="231">
                  <c:v>92.231075697211153</c:v>
                </c:pt>
                <c:pt idx="232">
                  <c:v>92.629482071713142</c:v>
                </c:pt>
                <c:pt idx="233">
                  <c:v>93.027888446215144</c:v>
                </c:pt>
                <c:pt idx="234">
                  <c:v>93.426294820717132</c:v>
                </c:pt>
                <c:pt idx="235">
                  <c:v>93.82470119521912</c:v>
                </c:pt>
                <c:pt idx="236">
                  <c:v>94.223107569721122</c:v>
                </c:pt>
                <c:pt idx="237">
                  <c:v>94.621513944223111</c:v>
                </c:pt>
                <c:pt idx="238">
                  <c:v>95.019920318725099</c:v>
                </c:pt>
                <c:pt idx="239">
                  <c:v>95.418326693227087</c:v>
                </c:pt>
                <c:pt idx="240">
                  <c:v>95.816733067729089</c:v>
                </c:pt>
                <c:pt idx="241">
                  <c:v>96.215139442231077</c:v>
                </c:pt>
                <c:pt idx="242">
                  <c:v>96.613545816733065</c:v>
                </c:pt>
                <c:pt idx="243">
                  <c:v>97.011952191235054</c:v>
                </c:pt>
                <c:pt idx="244">
                  <c:v>97.410358565737056</c:v>
                </c:pt>
                <c:pt idx="245">
                  <c:v>97.808764940239044</c:v>
                </c:pt>
                <c:pt idx="246">
                  <c:v>98.207171314741032</c:v>
                </c:pt>
                <c:pt idx="247">
                  <c:v>98.605577689243034</c:v>
                </c:pt>
                <c:pt idx="248">
                  <c:v>99.003984063745023</c:v>
                </c:pt>
                <c:pt idx="249">
                  <c:v>99.402390438247011</c:v>
                </c:pt>
                <c:pt idx="250">
                  <c:v>99.800796812748999</c:v>
                </c:pt>
              </c:numCache>
            </c:numRef>
          </c:xVal>
          <c:yVal>
            <c:numRef>
              <c:f>data!$J$42:$J$292</c:f>
              <c:numCache>
                <c:formatCode>General</c:formatCode>
                <c:ptCount val="251"/>
                <c:pt idx="0">
                  <c:v>-0.10979869118977945</c:v>
                </c:pt>
                <c:pt idx="1">
                  <c:v>-6.5923650113041715E-2</c:v>
                </c:pt>
                <c:pt idx="2">
                  <c:v>-5.850888640077824E-2</c:v>
                </c:pt>
                <c:pt idx="3">
                  <c:v>-4.9345874103154976E-2</c:v>
                </c:pt>
                <c:pt idx="4">
                  <c:v>-4.1964199099032082E-2</c:v>
                </c:pt>
                <c:pt idx="5">
                  <c:v>-3.9586559379999636E-2</c:v>
                </c:pt>
                <c:pt idx="6">
                  <c:v>-3.5600787428641152E-2</c:v>
                </c:pt>
                <c:pt idx="7">
                  <c:v>-3.3645207147233118E-2</c:v>
                </c:pt>
                <c:pt idx="8">
                  <c:v>-3.2904004143050898E-2</c:v>
                </c:pt>
                <c:pt idx="9">
                  <c:v>-3.0137094420238868E-2</c:v>
                </c:pt>
                <c:pt idx="10">
                  <c:v>-2.9935363405802426E-2</c:v>
                </c:pt>
                <c:pt idx="11">
                  <c:v>-2.7942331656593992E-2</c:v>
                </c:pt>
                <c:pt idx="12">
                  <c:v>-2.7676542689836939E-2</c:v>
                </c:pt>
                <c:pt idx="13">
                  <c:v>-2.5448477168401859E-2</c:v>
                </c:pt>
                <c:pt idx="14">
                  <c:v>-2.2839491969822791E-2</c:v>
                </c:pt>
                <c:pt idx="15">
                  <c:v>-2.1724243191582365E-2</c:v>
                </c:pt>
                <c:pt idx="16">
                  <c:v>-2.1604423318104644E-2</c:v>
                </c:pt>
                <c:pt idx="17">
                  <c:v>-2.0699581163193932E-2</c:v>
                </c:pt>
                <c:pt idx="18">
                  <c:v>-2.0460624584037048E-2</c:v>
                </c:pt>
                <c:pt idx="19">
                  <c:v>-1.923847718798587E-2</c:v>
                </c:pt>
                <c:pt idx="20">
                  <c:v>-1.9069562720350805E-2</c:v>
                </c:pt>
                <c:pt idx="21">
                  <c:v>-1.8801726401891365E-2</c:v>
                </c:pt>
                <c:pt idx="22">
                  <c:v>-1.7692459889631793E-2</c:v>
                </c:pt>
                <c:pt idx="23">
                  <c:v>-1.7550724718620445E-2</c:v>
                </c:pt>
                <c:pt idx="24">
                  <c:v>-1.7499159866492035E-2</c:v>
                </c:pt>
                <c:pt idx="25">
                  <c:v>-1.6982541525321571E-2</c:v>
                </c:pt>
                <c:pt idx="26">
                  <c:v>-1.6031348355437101E-2</c:v>
                </c:pt>
                <c:pt idx="27">
                  <c:v>-1.4998075577435009E-2</c:v>
                </c:pt>
                <c:pt idx="28">
                  <c:v>-1.4640436421462481E-2</c:v>
                </c:pt>
                <c:pt idx="29">
                  <c:v>-1.4169560486211548E-2</c:v>
                </c:pt>
                <c:pt idx="30">
                  <c:v>-1.4031530804257765E-2</c:v>
                </c:pt>
                <c:pt idx="31">
                  <c:v>-1.3802841635417845E-2</c:v>
                </c:pt>
                <c:pt idx="32">
                  <c:v>-1.3689048167900141E-2</c:v>
                </c:pt>
                <c:pt idx="33">
                  <c:v>-1.3591427203539001E-2</c:v>
                </c:pt>
                <c:pt idx="34">
                  <c:v>-1.357071991146535E-2</c:v>
                </c:pt>
                <c:pt idx="35">
                  <c:v>-1.3526776298201851E-2</c:v>
                </c:pt>
                <c:pt idx="36">
                  <c:v>-1.2926253466019172E-2</c:v>
                </c:pt>
                <c:pt idx="37">
                  <c:v>-1.2836654855351754E-2</c:v>
                </c:pt>
                <c:pt idx="38">
                  <c:v>-1.2079525654601126E-2</c:v>
                </c:pt>
                <c:pt idx="39">
                  <c:v>-1.1702557627026473E-2</c:v>
                </c:pt>
                <c:pt idx="40">
                  <c:v>-1.1665031530503033E-2</c:v>
                </c:pt>
                <c:pt idx="41">
                  <c:v>-1.1643081074738621E-2</c:v>
                </c:pt>
                <c:pt idx="42">
                  <c:v>-1.1637704080209598E-2</c:v>
                </c:pt>
                <c:pt idx="43">
                  <c:v>-1.1594332780919482E-2</c:v>
                </c:pt>
                <c:pt idx="44">
                  <c:v>-1.1392776928484128E-2</c:v>
                </c:pt>
                <c:pt idx="45">
                  <c:v>-1.1342276603934495E-2</c:v>
                </c:pt>
                <c:pt idx="46">
                  <c:v>-1.1049836186584935E-2</c:v>
                </c:pt>
                <c:pt idx="47">
                  <c:v>-1.0759466511942241E-2</c:v>
                </c:pt>
                <c:pt idx="48">
                  <c:v>-1.0503889611305859E-2</c:v>
                </c:pt>
                <c:pt idx="49">
                  <c:v>-1.0360722287099975E-2</c:v>
                </c:pt>
                <c:pt idx="50">
                  <c:v>-1.0355122115204247E-2</c:v>
                </c:pt>
                <c:pt idx="51">
                  <c:v>-9.793331808374205E-3</c:v>
                </c:pt>
                <c:pt idx="52">
                  <c:v>-9.7459873406233622E-3</c:v>
                </c:pt>
                <c:pt idx="53">
                  <c:v>-9.2908689378456283E-3</c:v>
                </c:pt>
                <c:pt idx="54">
                  <c:v>-9.1270474856562055E-3</c:v>
                </c:pt>
                <c:pt idx="55">
                  <c:v>-9.0820675908313084E-3</c:v>
                </c:pt>
                <c:pt idx="56">
                  <c:v>-8.9703118665595237E-3</c:v>
                </c:pt>
                <c:pt idx="57">
                  <c:v>-8.757092866921206E-3</c:v>
                </c:pt>
                <c:pt idx="58">
                  <c:v>-8.730214178701734E-3</c:v>
                </c:pt>
                <c:pt idx="59">
                  <c:v>-8.5543720966586318E-3</c:v>
                </c:pt>
                <c:pt idx="60">
                  <c:v>-8.2397469929396359E-3</c:v>
                </c:pt>
                <c:pt idx="61">
                  <c:v>-8.1752892180395297E-3</c:v>
                </c:pt>
                <c:pt idx="62">
                  <c:v>-8.0175356589468252E-3</c:v>
                </c:pt>
                <c:pt idx="63">
                  <c:v>-7.762005335489301E-3</c:v>
                </c:pt>
                <c:pt idx="64">
                  <c:v>-7.6030367277327114E-3</c:v>
                </c:pt>
                <c:pt idx="65">
                  <c:v>-7.5472056353829663E-3</c:v>
                </c:pt>
                <c:pt idx="66">
                  <c:v>-7.4990977605389718E-3</c:v>
                </c:pt>
                <c:pt idx="67">
                  <c:v>-7.067167223092443E-3</c:v>
                </c:pt>
                <c:pt idx="68">
                  <c:v>-7.0285334245850694E-3</c:v>
                </c:pt>
                <c:pt idx="69">
                  <c:v>-7.0137865080069405E-3</c:v>
                </c:pt>
                <c:pt idx="70">
                  <c:v>-6.822288579536739E-3</c:v>
                </c:pt>
                <c:pt idx="71">
                  <c:v>-6.791197578001733E-3</c:v>
                </c:pt>
                <c:pt idx="72">
                  <c:v>-6.6678611670600331E-3</c:v>
                </c:pt>
                <c:pt idx="73">
                  <c:v>-6.4725145056174788E-3</c:v>
                </c:pt>
                <c:pt idx="74">
                  <c:v>-6.3845340958653294E-3</c:v>
                </c:pt>
                <c:pt idx="75">
                  <c:v>-6.2696130135954852E-3</c:v>
                </c:pt>
                <c:pt idx="76">
                  <c:v>-5.9301943277968944E-3</c:v>
                </c:pt>
                <c:pt idx="77">
                  <c:v>-5.8019226161079426E-3</c:v>
                </c:pt>
                <c:pt idx="78">
                  <c:v>-5.6615985399219399E-3</c:v>
                </c:pt>
                <c:pt idx="79">
                  <c:v>-5.6467416672779961E-3</c:v>
                </c:pt>
                <c:pt idx="80">
                  <c:v>-5.3928536092179907E-3</c:v>
                </c:pt>
                <c:pt idx="81">
                  <c:v>-5.2970233578700093E-3</c:v>
                </c:pt>
                <c:pt idx="82">
                  <c:v>-4.9737599081007043E-3</c:v>
                </c:pt>
                <c:pt idx="83">
                  <c:v>-4.9115180450926338E-3</c:v>
                </c:pt>
                <c:pt idx="84">
                  <c:v>-4.4771421124381594E-3</c:v>
                </c:pt>
                <c:pt idx="85">
                  <c:v>-4.3294573347781133E-3</c:v>
                </c:pt>
                <c:pt idx="86">
                  <c:v>-4.299540840575336E-3</c:v>
                </c:pt>
                <c:pt idx="87">
                  <c:v>-4.2417879083630292E-3</c:v>
                </c:pt>
                <c:pt idx="88">
                  <c:v>-4.0080213975388218E-3</c:v>
                </c:pt>
                <c:pt idx="89">
                  <c:v>-3.9734007532451392E-3</c:v>
                </c:pt>
                <c:pt idx="90">
                  <c:v>-3.9604012160969048E-3</c:v>
                </c:pt>
                <c:pt idx="91">
                  <c:v>-3.9000226706820663E-3</c:v>
                </c:pt>
                <c:pt idx="92">
                  <c:v>-3.7230124909464627E-3</c:v>
                </c:pt>
                <c:pt idx="93">
                  <c:v>-3.5808358430842006E-3</c:v>
                </c:pt>
                <c:pt idx="94">
                  <c:v>-3.529207827570542E-3</c:v>
                </c:pt>
                <c:pt idx="95">
                  <c:v>-3.253706098487697E-3</c:v>
                </c:pt>
                <c:pt idx="96">
                  <c:v>-3.2401810446257952E-3</c:v>
                </c:pt>
                <c:pt idx="97">
                  <c:v>-3.2371731592228388E-3</c:v>
                </c:pt>
                <c:pt idx="98">
                  <c:v>-3.1702446503354058E-3</c:v>
                </c:pt>
                <c:pt idx="99">
                  <c:v>-2.832361603179687E-3</c:v>
                </c:pt>
                <c:pt idx="100">
                  <c:v>-2.826857006152885E-3</c:v>
                </c:pt>
                <c:pt idx="101">
                  <c:v>-2.6702285558789208E-3</c:v>
                </c:pt>
                <c:pt idx="102">
                  <c:v>-2.6170120623010208E-3</c:v>
                </c:pt>
                <c:pt idx="103">
                  <c:v>-2.529817034086607E-3</c:v>
                </c:pt>
                <c:pt idx="104">
                  <c:v>-2.3548602495209871E-3</c:v>
                </c:pt>
                <c:pt idx="105">
                  <c:v>-2.2584959810567863E-3</c:v>
                </c:pt>
                <c:pt idx="106">
                  <c:v>-2.1794414729322713E-3</c:v>
                </c:pt>
                <c:pt idx="107">
                  <c:v>-2.1413284413432264E-3</c:v>
                </c:pt>
                <c:pt idx="108">
                  <c:v>-2.0063846219996748E-3</c:v>
                </c:pt>
                <c:pt idx="109">
                  <c:v>-1.8198367169859828E-3</c:v>
                </c:pt>
                <c:pt idx="110">
                  <c:v>-1.7473357582244457E-3</c:v>
                </c:pt>
                <c:pt idx="111">
                  <c:v>-1.6377039416895767E-3</c:v>
                </c:pt>
                <c:pt idx="112">
                  <c:v>-1.622937873130525E-3</c:v>
                </c:pt>
                <c:pt idx="113">
                  <c:v>-1.423741119658096E-3</c:v>
                </c:pt>
                <c:pt idx="114">
                  <c:v>-1.421716962416969E-3</c:v>
                </c:pt>
                <c:pt idx="115">
                  <c:v>-7.0521864699889583E-4</c:v>
                </c:pt>
                <c:pt idx="116">
                  <c:v>-5.3855131002787844E-4</c:v>
                </c:pt>
                <c:pt idx="117">
                  <c:v>-5.3758625073920452E-4</c:v>
                </c:pt>
                <c:pt idx="118">
                  <c:v>-4.0201005566547576E-4</c:v>
                </c:pt>
                <c:pt idx="119">
                  <c:v>-3.6744442816500191E-4</c:v>
                </c:pt>
                <c:pt idx="120">
                  <c:v>-2.0574015091605224E-4</c:v>
                </c:pt>
                <c:pt idx="121">
                  <c:v>-2.0506510889037183E-4</c:v>
                </c:pt>
                <c:pt idx="122">
                  <c:v>-1.7594791986983159E-4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1.8019641457890374E-4</c:v>
                </c:pt>
                <c:pt idx="128">
                  <c:v>3.5900197836678788E-4</c:v>
                </c:pt>
                <c:pt idx="129">
                  <c:v>7.0696362081990277E-4</c:v>
                </c:pt>
                <c:pt idx="130">
                  <c:v>7.1530761276024076E-4</c:v>
                </c:pt>
                <c:pt idx="131">
                  <c:v>8.7404952684513599E-4</c:v>
                </c:pt>
                <c:pt idx="132">
                  <c:v>9.8804473999869317E-4</c:v>
                </c:pt>
                <c:pt idx="133">
                  <c:v>1.081276010917019E-3</c:v>
                </c:pt>
                <c:pt idx="134">
                  <c:v>1.2239903608886815E-3</c:v>
                </c:pt>
                <c:pt idx="135">
                  <c:v>1.5200458940453322E-3</c:v>
                </c:pt>
                <c:pt idx="136">
                  <c:v>1.6142053545412009E-3</c:v>
                </c:pt>
                <c:pt idx="137">
                  <c:v>1.931349911205324E-3</c:v>
                </c:pt>
                <c:pt idx="138">
                  <c:v>2.114612756676328E-3</c:v>
                </c:pt>
                <c:pt idx="139">
                  <c:v>2.1344725286326196E-3</c:v>
                </c:pt>
                <c:pt idx="140">
                  <c:v>2.2543302917317201E-3</c:v>
                </c:pt>
                <c:pt idx="141">
                  <c:v>2.2790852090285468E-3</c:v>
                </c:pt>
                <c:pt idx="142">
                  <c:v>2.3155467666442263E-3</c:v>
                </c:pt>
                <c:pt idx="143">
                  <c:v>2.4292914948867727E-3</c:v>
                </c:pt>
                <c:pt idx="144">
                  <c:v>2.4415450197960639E-3</c:v>
                </c:pt>
                <c:pt idx="145">
                  <c:v>2.9051690904075686E-3</c:v>
                </c:pt>
                <c:pt idx="146">
                  <c:v>3.0038011807275921E-3</c:v>
                </c:pt>
                <c:pt idx="147">
                  <c:v>3.0785042270873733E-3</c:v>
                </c:pt>
                <c:pt idx="148">
                  <c:v>3.3006534188148797E-3</c:v>
                </c:pt>
                <c:pt idx="149">
                  <c:v>3.403293131707865E-3</c:v>
                </c:pt>
                <c:pt idx="150">
                  <c:v>3.4789012474027172E-3</c:v>
                </c:pt>
                <c:pt idx="151">
                  <c:v>3.5891519580941288E-3</c:v>
                </c:pt>
                <c:pt idx="152">
                  <c:v>3.8858827913820049E-3</c:v>
                </c:pt>
                <c:pt idx="153">
                  <c:v>3.9604012160969143E-3</c:v>
                </c:pt>
                <c:pt idx="154">
                  <c:v>4.0493337127456971E-3</c:v>
                </c:pt>
                <c:pt idx="155">
                  <c:v>4.1829650879847986E-3</c:v>
                </c:pt>
                <c:pt idx="156">
                  <c:v>4.238791228310064E-3</c:v>
                </c:pt>
                <c:pt idx="157">
                  <c:v>4.3294573347781914E-3</c:v>
                </c:pt>
                <c:pt idx="158">
                  <c:v>4.5831210137165512E-3</c:v>
                </c:pt>
                <c:pt idx="159">
                  <c:v>4.6171686488028383E-3</c:v>
                </c:pt>
                <c:pt idx="160">
                  <c:v>4.9382816405825767E-3</c:v>
                </c:pt>
                <c:pt idx="161">
                  <c:v>5.2863559231480246E-3</c:v>
                </c:pt>
                <c:pt idx="162">
                  <c:v>5.2984934978894246E-3</c:v>
                </c:pt>
                <c:pt idx="163">
                  <c:v>5.3402207749497716E-3</c:v>
                </c:pt>
                <c:pt idx="164">
                  <c:v>5.4326870132269667E-3</c:v>
                </c:pt>
                <c:pt idx="165">
                  <c:v>5.4602319747029384E-3</c:v>
                </c:pt>
                <c:pt idx="166">
                  <c:v>6.0323736534417553E-3</c:v>
                </c:pt>
                <c:pt idx="167">
                  <c:v>6.2010047325489794E-3</c:v>
                </c:pt>
                <c:pt idx="168">
                  <c:v>6.2458800568237381E-3</c:v>
                </c:pt>
                <c:pt idx="169">
                  <c:v>6.373507872092201E-3</c:v>
                </c:pt>
                <c:pt idx="170">
                  <c:v>6.4443312808346543E-3</c:v>
                </c:pt>
                <c:pt idx="171">
                  <c:v>6.8415318167167841E-3</c:v>
                </c:pt>
                <c:pt idx="172">
                  <c:v>6.8942783917518256E-3</c:v>
                </c:pt>
                <c:pt idx="173">
                  <c:v>7.5949732174447676E-3</c:v>
                </c:pt>
                <c:pt idx="174">
                  <c:v>7.6433493125680659E-3</c:v>
                </c:pt>
                <c:pt idx="175">
                  <c:v>7.648917277467763E-3</c:v>
                </c:pt>
                <c:pt idx="176">
                  <c:v>7.8203544874195681E-3</c:v>
                </c:pt>
                <c:pt idx="177">
                  <c:v>7.8305791151883908E-3</c:v>
                </c:pt>
                <c:pt idx="178">
                  <c:v>7.9681696491768813E-3</c:v>
                </c:pt>
                <c:pt idx="179">
                  <c:v>8.0387941918917769E-3</c:v>
                </c:pt>
                <c:pt idx="180">
                  <c:v>8.6191277450888542E-3</c:v>
                </c:pt>
                <c:pt idx="181">
                  <c:v>8.6580627431145311E-3</c:v>
                </c:pt>
                <c:pt idx="182">
                  <c:v>8.6949354462565222E-3</c:v>
                </c:pt>
                <c:pt idx="183">
                  <c:v>8.7355873264824621E-3</c:v>
                </c:pt>
                <c:pt idx="184">
                  <c:v>8.8823677989295132E-3</c:v>
                </c:pt>
                <c:pt idx="185">
                  <c:v>9.0019141110194521E-3</c:v>
                </c:pt>
                <c:pt idx="186">
                  <c:v>9.2755483116096216E-3</c:v>
                </c:pt>
                <c:pt idx="187">
                  <c:v>9.3344833619596803E-3</c:v>
                </c:pt>
                <c:pt idx="188">
                  <c:v>9.4592521070085422E-3</c:v>
                </c:pt>
                <c:pt idx="189">
                  <c:v>9.6931292056597514E-3</c:v>
                </c:pt>
                <c:pt idx="190">
                  <c:v>9.9397339471113087E-3</c:v>
                </c:pt>
                <c:pt idx="191">
                  <c:v>1.0177311918683776E-2</c:v>
                </c:pt>
                <c:pt idx="192">
                  <c:v>1.018857514593632E-2</c:v>
                </c:pt>
                <c:pt idx="193">
                  <c:v>1.0362787035546658E-2</c:v>
                </c:pt>
                <c:pt idx="194">
                  <c:v>1.0493275715838723E-2</c:v>
                </c:pt>
                <c:pt idx="195">
                  <c:v>1.0512309525075446E-2</c:v>
                </c:pt>
                <c:pt idx="196">
                  <c:v>1.0604553248797067E-2</c:v>
                </c:pt>
                <c:pt idx="197">
                  <c:v>1.0657294473987979E-2</c:v>
                </c:pt>
                <c:pt idx="198">
                  <c:v>1.069528911674795E-2</c:v>
                </c:pt>
                <c:pt idx="199">
                  <c:v>1.142869582362285E-2</c:v>
                </c:pt>
                <c:pt idx="200">
                  <c:v>1.1709735672908138E-2</c:v>
                </c:pt>
                <c:pt idx="201">
                  <c:v>1.1898463791614518E-2</c:v>
                </c:pt>
                <c:pt idx="202">
                  <c:v>1.2183664893785499E-2</c:v>
                </c:pt>
                <c:pt idx="203">
                  <c:v>1.221362204444772E-2</c:v>
                </c:pt>
                <c:pt idx="204">
                  <c:v>1.2473323971438828E-2</c:v>
                </c:pt>
                <c:pt idx="205">
                  <c:v>1.2533736147256657E-2</c:v>
                </c:pt>
                <c:pt idx="206">
                  <c:v>1.2557364114997093E-2</c:v>
                </c:pt>
                <c:pt idx="207">
                  <c:v>1.2967762769010663E-2</c:v>
                </c:pt>
                <c:pt idx="208">
                  <c:v>1.3060885803829672E-2</c:v>
                </c:pt>
                <c:pt idx="209">
                  <c:v>1.3129291441792802E-2</c:v>
                </c:pt>
                <c:pt idx="210">
                  <c:v>1.3239746562269398E-2</c:v>
                </c:pt>
                <c:pt idx="211">
                  <c:v>1.3371064796620985E-2</c:v>
                </c:pt>
                <c:pt idx="212">
                  <c:v>1.426198670726931E-2</c:v>
                </c:pt>
                <c:pt idx="213">
                  <c:v>1.4521946979128546E-2</c:v>
                </c:pt>
                <c:pt idx="214">
                  <c:v>1.4604129584815342E-2</c:v>
                </c:pt>
                <c:pt idx="215">
                  <c:v>1.4719867728039047E-2</c:v>
                </c:pt>
                <c:pt idx="216">
                  <c:v>1.5106027431013315E-2</c:v>
                </c:pt>
                <c:pt idx="217">
                  <c:v>1.5306860042643339E-2</c:v>
                </c:pt>
                <c:pt idx="218">
                  <c:v>1.5501423986740141E-2</c:v>
                </c:pt>
                <c:pt idx="219">
                  <c:v>1.6203242838463E-2</c:v>
                </c:pt>
                <c:pt idx="220">
                  <c:v>1.6554177882504507E-2</c:v>
                </c:pt>
                <c:pt idx="221">
                  <c:v>1.7146338982675542E-2</c:v>
                </c:pt>
                <c:pt idx="222">
                  <c:v>1.7414177566660555E-2</c:v>
                </c:pt>
                <c:pt idx="223">
                  <c:v>1.7816505703991278E-2</c:v>
                </c:pt>
                <c:pt idx="224">
                  <c:v>1.8118447203436035E-2</c:v>
                </c:pt>
                <c:pt idx="225">
                  <c:v>1.9056172919643646E-2</c:v>
                </c:pt>
                <c:pt idx="226">
                  <c:v>1.9198132344694224E-2</c:v>
                </c:pt>
                <c:pt idx="227">
                  <c:v>1.9377768966334783E-2</c:v>
                </c:pt>
                <c:pt idx="228">
                  <c:v>1.9587894551035361E-2</c:v>
                </c:pt>
                <c:pt idx="229">
                  <c:v>1.9876430757595709E-2</c:v>
                </c:pt>
                <c:pt idx="230">
                  <c:v>2.0085720032441599E-2</c:v>
                </c:pt>
                <c:pt idx="231">
                  <c:v>2.1103238532371879E-2</c:v>
                </c:pt>
                <c:pt idx="232">
                  <c:v>2.1211026031636406E-2</c:v>
                </c:pt>
                <c:pt idx="233">
                  <c:v>2.1602844766684295E-2</c:v>
                </c:pt>
                <c:pt idx="234">
                  <c:v>2.1625461538708278E-2</c:v>
                </c:pt>
                <c:pt idx="235">
                  <c:v>2.1959600022246954E-2</c:v>
                </c:pt>
                <c:pt idx="236">
                  <c:v>2.6037922016554711E-2</c:v>
                </c:pt>
                <c:pt idx="237">
                  <c:v>2.6496490279556407E-2</c:v>
                </c:pt>
                <c:pt idx="238">
                  <c:v>2.8842820236214338E-2</c:v>
                </c:pt>
                <c:pt idx="239">
                  <c:v>3.0050553087121859E-2</c:v>
                </c:pt>
                <c:pt idx="240">
                  <c:v>3.113565708630895E-2</c:v>
                </c:pt>
                <c:pt idx="241">
                  <c:v>3.1644980013393172E-2</c:v>
                </c:pt>
                <c:pt idx="242">
                  <c:v>3.172471491109434E-2</c:v>
                </c:pt>
                <c:pt idx="243">
                  <c:v>3.4833952675632489E-2</c:v>
                </c:pt>
                <c:pt idx="244">
                  <c:v>3.5136991296286425E-2</c:v>
                </c:pt>
                <c:pt idx="245">
                  <c:v>3.5873206583546174E-2</c:v>
                </c:pt>
                <c:pt idx="246">
                  <c:v>3.7537919319065242E-2</c:v>
                </c:pt>
                <c:pt idx="247">
                  <c:v>3.7815450996817664E-2</c:v>
                </c:pt>
                <c:pt idx="248">
                  <c:v>4.6625841340055318E-2</c:v>
                </c:pt>
                <c:pt idx="249">
                  <c:v>5.0648281695296303E-2</c:v>
                </c:pt>
                <c:pt idx="250">
                  <c:v>6.301895024640855E-2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C6-4314-B2B6-B2940880E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66616"/>
        <c:axId val="484766944"/>
      </c:scatterChart>
      <c:valAx>
        <c:axId val="48476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766944"/>
        <c:crosses val="autoZero"/>
        <c:crossBetween val="midCat"/>
      </c:valAx>
      <c:valAx>
        <c:axId val="48476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766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hist!$B$1</c:f>
              <c:strCache>
                <c:ptCount val="1"/>
                <c:pt idx="0">
                  <c:v>Частота</c:v>
                </c:pt>
              </c:strCache>
            </c:strRef>
          </c:tx>
          <c:invertIfNegative val="0"/>
          <c:cat>
            <c:numRef>
              <c:f>hist!$A$2:$A$16</c:f>
              <c:numCache>
                <c:formatCode>General</c:formatCode>
                <c:ptCount val="15"/>
                <c:pt idx="0">
                  <c:v>-4.714677842570196E-2</c:v>
                </c:pt>
                <c:pt idx="1">
                  <c:v>-4.1781586497999151E-2</c:v>
                </c:pt>
                <c:pt idx="2">
                  <c:v>-3.6416394570296343E-2</c:v>
                </c:pt>
                <c:pt idx="3">
                  <c:v>-3.1051202642593541E-2</c:v>
                </c:pt>
                <c:pt idx="4">
                  <c:v>-2.5686010714890732E-2</c:v>
                </c:pt>
                <c:pt idx="5">
                  <c:v>-2.0320818787187923E-2</c:v>
                </c:pt>
                <c:pt idx="6">
                  <c:v>-1.4955626859485122E-2</c:v>
                </c:pt>
                <c:pt idx="7">
                  <c:v>-9.5904349317823129E-3</c:v>
                </c:pt>
                <c:pt idx="8">
                  <c:v>-4.2252430040795041E-3</c:v>
                </c:pt>
                <c:pt idx="9">
                  <c:v>1.1399489236233046E-3</c:v>
                </c:pt>
                <c:pt idx="10">
                  <c:v>6.5051408513261133E-3</c:v>
                </c:pt>
                <c:pt idx="11">
                  <c:v>1.1870332779028915E-2</c:v>
                </c:pt>
                <c:pt idx="12">
                  <c:v>1.7235524706731717E-2</c:v>
                </c:pt>
                <c:pt idx="13">
                  <c:v>2.2600716634434526E-2</c:v>
                </c:pt>
                <c:pt idx="14">
                  <c:v>2.7965908562137334E-2</c:v>
                </c:pt>
              </c:numCache>
            </c:numRef>
          </c:cat>
          <c:val>
            <c:numRef>
              <c:f>hist!$B$2:$B$16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  <c:pt idx="7">
                  <c:v>26</c:v>
                </c:pt>
                <c:pt idx="8">
                  <c:v>37</c:v>
                </c:pt>
                <c:pt idx="9">
                  <c:v>56</c:v>
                </c:pt>
                <c:pt idx="10">
                  <c:v>49</c:v>
                </c:pt>
                <c:pt idx="11">
                  <c:v>41</c:v>
                </c:pt>
                <c:pt idx="12">
                  <c:v>14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11-4127-95E1-781329C8E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833264"/>
        <c:axId val="563833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hist!$A$2:$A$16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-4.714677842570196E-2</c:v>
                      </c:pt>
                      <c:pt idx="1">
                        <c:v>-4.1781586497999151E-2</c:v>
                      </c:pt>
                      <c:pt idx="2">
                        <c:v>-3.6416394570296343E-2</c:v>
                      </c:pt>
                      <c:pt idx="3">
                        <c:v>-3.1051202642593541E-2</c:v>
                      </c:pt>
                      <c:pt idx="4">
                        <c:v>-2.5686010714890732E-2</c:v>
                      </c:pt>
                      <c:pt idx="5">
                        <c:v>-2.0320818787187923E-2</c:v>
                      </c:pt>
                      <c:pt idx="6">
                        <c:v>-1.4955626859485122E-2</c:v>
                      </c:pt>
                      <c:pt idx="7">
                        <c:v>-9.5904349317823129E-3</c:v>
                      </c:pt>
                      <c:pt idx="8">
                        <c:v>-4.2252430040795041E-3</c:v>
                      </c:pt>
                      <c:pt idx="9">
                        <c:v>1.1399489236233046E-3</c:v>
                      </c:pt>
                      <c:pt idx="10">
                        <c:v>6.5051408513261133E-3</c:v>
                      </c:pt>
                      <c:pt idx="11">
                        <c:v>1.1870332779028915E-2</c:v>
                      </c:pt>
                      <c:pt idx="12">
                        <c:v>1.7235524706731717E-2</c:v>
                      </c:pt>
                      <c:pt idx="13">
                        <c:v>2.2600716634434526E-2</c:v>
                      </c:pt>
                      <c:pt idx="14">
                        <c:v>2.7965908562137334E-2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hist!$A$2:$A$16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-4.714677842570196E-2</c:v>
                      </c:pt>
                      <c:pt idx="1">
                        <c:v>-4.1781586497999151E-2</c:v>
                      </c:pt>
                      <c:pt idx="2">
                        <c:v>-3.6416394570296343E-2</c:v>
                      </c:pt>
                      <c:pt idx="3">
                        <c:v>-3.1051202642593541E-2</c:v>
                      </c:pt>
                      <c:pt idx="4">
                        <c:v>-2.5686010714890732E-2</c:v>
                      </c:pt>
                      <c:pt idx="5">
                        <c:v>-2.0320818787187923E-2</c:v>
                      </c:pt>
                      <c:pt idx="6">
                        <c:v>-1.4955626859485122E-2</c:v>
                      </c:pt>
                      <c:pt idx="7">
                        <c:v>-9.5904349317823129E-3</c:v>
                      </c:pt>
                      <c:pt idx="8">
                        <c:v>-4.2252430040795041E-3</c:v>
                      </c:pt>
                      <c:pt idx="9">
                        <c:v>1.1399489236233046E-3</c:v>
                      </c:pt>
                      <c:pt idx="10">
                        <c:v>6.5051408513261133E-3</c:v>
                      </c:pt>
                      <c:pt idx="11">
                        <c:v>1.1870332779028915E-2</c:v>
                      </c:pt>
                      <c:pt idx="12">
                        <c:v>1.7235524706731717E-2</c:v>
                      </c:pt>
                      <c:pt idx="13">
                        <c:v>2.2600716634434526E-2</c:v>
                      </c:pt>
                      <c:pt idx="14">
                        <c:v>2.7965908562137334E-2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7EE-4C79-AC7D-9EEB54B435D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hist!$C$1</c:f>
              <c:strCache>
                <c:ptCount val="1"/>
                <c:pt idx="0">
                  <c:v>N distr</c:v>
                </c:pt>
              </c:strCache>
            </c:strRef>
          </c:tx>
          <c:marker>
            <c:symbol val="none"/>
          </c:marker>
          <c:cat>
            <c:numRef>
              <c:f>hist!$A$2:$A$16</c:f>
              <c:numCache>
                <c:formatCode>General</c:formatCode>
                <c:ptCount val="15"/>
                <c:pt idx="0">
                  <c:v>-4.714677842570196E-2</c:v>
                </c:pt>
                <c:pt idx="1">
                  <c:v>-4.1781586497999151E-2</c:v>
                </c:pt>
                <c:pt idx="2">
                  <c:v>-3.6416394570296343E-2</c:v>
                </c:pt>
                <c:pt idx="3">
                  <c:v>-3.1051202642593541E-2</c:v>
                </c:pt>
                <c:pt idx="4">
                  <c:v>-2.5686010714890732E-2</c:v>
                </c:pt>
                <c:pt idx="5">
                  <c:v>-2.0320818787187923E-2</c:v>
                </c:pt>
                <c:pt idx="6">
                  <c:v>-1.4955626859485122E-2</c:v>
                </c:pt>
                <c:pt idx="7">
                  <c:v>-9.5904349317823129E-3</c:v>
                </c:pt>
                <c:pt idx="8">
                  <c:v>-4.2252430040795041E-3</c:v>
                </c:pt>
                <c:pt idx="9">
                  <c:v>1.1399489236233046E-3</c:v>
                </c:pt>
                <c:pt idx="10">
                  <c:v>6.5051408513261133E-3</c:v>
                </c:pt>
                <c:pt idx="11">
                  <c:v>1.1870332779028915E-2</c:v>
                </c:pt>
                <c:pt idx="12">
                  <c:v>1.7235524706731717E-2</c:v>
                </c:pt>
                <c:pt idx="13">
                  <c:v>2.2600716634434526E-2</c:v>
                </c:pt>
                <c:pt idx="14">
                  <c:v>2.7965908562137334E-2</c:v>
                </c:pt>
              </c:numCache>
            </c:numRef>
          </c:cat>
          <c:val>
            <c:numRef>
              <c:f>hist!$C$2:$C$16</c:f>
              <c:numCache>
                <c:formatCode>General</c:formatCode>
                <c:ptCount val="15"/>
                <c:pt idx="0">
                  <c:v>0.62411389286677732</c:v>
                </c:pt>
                <c:pt idx="1">
                  <c:v>1.3441284162073122</c:v>
                </c:pt>
                <c:pt idx="2">
                  <c:v>2.6399352397225555</c:v>
                </c:pt>
                <c:pt idx="3">
                  <c:v>4.7284781037712804</c:v>
                </c:pt>
                <c:pt idx="4">
                  <c:v>7.7236945350253903</c:v>
                </c:pt>
                <c:pt idx="5">
                  <c:v>11.505470811152982</c:v>
                </c:pt>
                <c:pt idx="6">
                  <c:v>15.630011541056714</c:v>
                </c:pt>
                <c:pt idx="7">
                  <c:v>19.363764879774781</c:v>
                </c:pt>
                <c:pt idx="8">
                  <c:v>21.877409748385787</c:v>
                </c:pt>
                <c:pt idx="9">
                  <c:v>22.541229430559287</c:v>
                </c:pt>
                <c:pt idx="10">
                  <c:v>21.18043601458773</c:v>
                </c:pt>
                <c:pt idx="11">
                  <c:v>18.149630636240907</c:v>
                </c:pt>
                <c:pt idx="12">
                  <c:v>14.183267189360794</c:v>
                </c:pt>
                <c:pt idx="13">
                  <c:v>10.107886947236461</c:v>
                </c:pt>
                <c:pt idx="14">
                  <c:v>6.5693146783355463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11-4127-95E1-781329C8E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833264"/>
        <c:axId val="563833592"/>
      </c:lineChart>
      <c:scatterChart>
        <c:scatterStyle val="smoothMarker"/>
        <c:varyColors val="0"/>
        <c:ser>
          <c:idx val="3"/>
          <c:order val="3"/>
          <c:tx>
            <c:v>Эмпирическая</c:v>
          </c:tx>
          <c:marker>
            <c:symbol val="none"/>
          </c:marker>
          <c:yVal>
            <c:numRef>
              <c:f>hist!$B$2:$B$16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  <c:pt idx="7">
                  <c:v>26</c:v>
                </c:pt>
                <c:pt idx="8">
                  <c:v>37</c:v>
                </c:pt>
                <c:pt idx="9">
                  <c:v>56</c:v>
                </c:pt>
                <c:pt idx="10">
                  <c:v>49</c:v>
                </c:pt>
                <c:pt idx="11">
                  <c:v>41</c:v>
                </c:pt>
                <c:pt idx="12">
                  <c:v>14</c:v>
                </c:pt>
                <c:pt idx="13">
                  <c:v>3</c:v>
                </c:pt>
                <c:pt idx="14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20-4274-9E06-6661013B3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833264"/>
        <c:axId val="563833592"/>
      </c:scatterChart>
      <c:catAx>
        <c:axId val="56383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833592"/>
        <c:crosses val="autoZero"/>
        <c:auto val="1"/>
        <c:lblAlgn val="ctr"/>
        <c:lblOffset val="100"/>
        <c:noMultiLvlLbl val="0"/>
      </c:catAx>
      <c:valAx>
        <c:axId val="563833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83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</xdr:row>
      <xdr:rowOff>0</xdr:rowOff>
    </xdr:from>
    <xdr:to>
      <xdr:col>15</xdr:col>
      <xdr:colOff>200025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0</xdr:row>
      <xdr:rowOff>180975</xdr:rowOff>
    </xdr:from>
    <xdr:to>
      <xdr:col>22</xdr:col>
      <xdr:colOff>0</xdr:colOff>
      <xdr:row>15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251459</xdr:colOff>
      <xdr:row>22</xdr:row>
      <xdr:rowOff>175260</xdr:rowOff>
    </xdr:from>
    <xdr:to>
      <xdr:col>12</xdr:col>
      <xdr:colOff>38456</xdr:colOff>
      <xdr:row>23</xdr:row>
      <xdr:rowOff>169429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29FFB79-35CC-4F28-9625-C8747B7FA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8219" y="4206240"/>
          <a:ext cx="1021437" cy="17704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180974</xdr:rowOff>
    </xdr:from>
    <xdr:to>
      <xdr:col>12</xdr:col>
      <xdr:colOff>142875</xdr:colOff>
      <xdr:row>19</xdr:row>
      <xdr:rowOff>30479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2"/>
  <sheetViews>
    <sheetView topLeftCell="F19" workbookViewId="0">
      <selection activeCell="B1" sqref="B1:B253"/>
    </sheetView>
  </sheetViews>
  <sheetFormatPr defaultRowHeight="14.4" x14ac:dyDescent="0.3"/>
  <cols>
    <col min="2" max="2" width="12.5546875" bestFit="1" customWidth="1"/>
    <col min="3" max="3" width="11.5546875" bestFit="1" customWidth="1"/>
    <col min="9" max="9" width="26.33203125" bestFit="1" customWidth="1"/>
    <col min="10" max="11" width="9.109375" customWidth="1"/>
    <col min="12" max="12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>
        <v>20170103</v>
      </c>
      <c r="B2">
        <v>1189.32</v>
      </c>
      <c r="C2">
        <v>262.64999999999998</v>
      </c>
    </row>
    <row r="3" spans="1:7" x14ac:dyDescent="0.3">
      <c r="A3">
        <v>20170104</v>
      </c>
      <c r="B3">
        <v>1176.69</v>
      </c>
      <c r="C3">
        <v>259.3</v>
      </c>
      <c r="D3">
        <f>(B3-B2)/B2</f>
        <v>-1.0619513671677835E-2</v>
      </c>
      <c r="E3">
        <f>(C3-C2)/C2</f>
        <v>-1.2754616409670535E-2</v>
      </c>
      <c r="F3">
        <f>LN(B3/B2)</f>
        <v>-1.0676303115668299E-2</v>
      </c>
      <c r="G3">
        <f>LN(C3/C2)</f>
        <v>-1.2836654855351754E-2</v>
      </c>
    </row>
    <row r="4" spans="1:7" x14ac:dyDescent="0.3">
      <c r="A4">
        <v>20170105</v>
      </c>
      <c r="B4">
        <v>1180.31</v>
      </c>
      <c r="C4">
        <v>260.5</v>
      </c>
      <c r="D4">
        <f t="shared" ref="D4:D67" si="0">(B4-B3)/B3</f>
        <v>3.0764262465049338E-3</v>
      </c>
      <c r="E4">
        <f t="shared" ref="E4:E67" si="1">(C4-C3)/C3</f>
        <v>4.6278441959120269E-3</v>
      </c>
      <c r="F4">
        <f t="shared" ref="F4:F67" si="2">LN(B4/B3)</f>
        <v>3.0717037304489425E-3</v>
      </c>
      <c r="G4">
        <f t="shared" ref="G4:G67" si="3">LN(C4/C3)</f>
        <v>4.6171686488028383E-3</v>
      </c>
    </row>
    <row r="5" spans="1:7" x14ac:dyDescent="0.3">
      <c r="A5">
        <v>20170106</v>
      </c>
      <c r="B5">
        <v>1172.5899999999999</v>
      </c>
      <c r="C5">
        <v>257</v>
      </c>
      <c r="D5">
        <f t="shared" si="0"/>
        <v>-6.5406545737984323E-3</v>
      </c>
      <c r="E5">
        <f t="shared" si="1"/>
        <v>-1.3435700575815739E-2</v>
      </c>
      <c r="F5">
        <f t="shared" si="2"/>
        <v>-6.5621383849560934E-3</v>
      </c>
      <c r="G5">
        <f t="shared" si="3"/>
        <v>-1.3526776298201851E-2</v>
      </c>
    </row>
    <row r="6" spans="1:7" x14ac:dyDescent="0.3">
      <c r="A6">
        <v>20170109</v>
      </c>
      <c r="B6">
        <v>1160.27</v>
      </c>
      <c r="C6">
        <v>258.39999999999998</v>
      </c>
      <c r="D6">
        <f t="shared" si="0"/>
        <v>-1.0506656205493767E-2</v>
      </c>
      <c r="E6">
        <f t="shared" si="1"/>
        <v>5.4474708171205338E-3</v>
      </c>
      <c r="F6">
        <f t="shared" si="2"/>
        <v>-1.0562240799427136E-2</v>
      </c>
      <c r="G6">
        <f t="shared" si="3"/>
        <v>5.4326870132269667E-3</v>
      </c>
    </row>
    <row r="7" spans="1:7" x14ac:dyDescent="0.3">
      <c r="A7">
        <v>20170110</v>
      </c>
      <c r="B7">
        <v>1175.01</v>
      </c>
      <c r="C7">
        <v>255.7</v>
      </c>
      <c r="D7">
        <f t="shared" si="0"/>
        <v>1.2703939600265463E-2</v>
      </c>
      <c r="E7">
        <f t="shared" si="1"/>
        <v>-1.0448916408668688E-2</v>
      </c>
      <c r="F7">
        <f t="shared" si="2"/>
        <v>1.2623921543327123E-2</v>
      </c>
      <c r="G7">
        <f t="shared" si="3"/>
        <v>-1.0503889611305859E-2</v>
      </c>
    </row>
    <row r="8" spans="1:7" x14ac:dyDescent="0.3">
      <c r="A8">
        <v>20170111</v>
      </c>
      <c r="B8">
        <v>1155.5</v>
      </c>
      <c r="C8">
        <v>257.10000000000002</v>
      </c>
      <c r="D8">
        <f t="shared" si="0"/>
        <v>-1.6604114007540353E-2</v>
      </c>
      <c r="E8">
        <f t="shared" si="1"/>
        <v>5.4751662104029495E-3</v>
      </c>
      <c r="F8">
        <f t="shared" si="2"/>
        <v>-1.6743507465906513E-2</v>
      </c>
      <c r="G8">
        <f t="shared" si="3"/>
        <v>5.4602319747029384E-3</v>
      </c>
    </row>
    <row r="9" spans="1:7" x14ac:dyDescent="0.3">
      <c r="A9">
        <v>20170112</v>
      </c>
      <c r="B9">
        <v>1175.28</v>
      </c>
      <c r="C9">
        <v>257.95</v>
      </c>
      <c r="D9">
        <f t="shared" si="0"/>
        <v>1.711813067935956E-2</v>
      </c>
      <c r="E9">
        <f t="shared" si="1"/>
        <v>3.3061065733176421E-3</v>
      </c>
      <c r="F9">
        <f t="shared" si="2"/>
        <v>1.6973266347736146E-2</v>
      </c>
      <c r="G9">
        <f t="shared" si="3"/>
        <v>3.3006534188148797E-3</v>
      </c>
    </row>
    <row r="10" spans="1:7" x14ac:dyDescent="0.3">
      <c r="A10">
        <v>20170113</v>
      </c>
      <c r="B10">
        <v>1158.19</v>
      </c>
      <c r="C10">
        <v>262.95</v>
      </c>
      <c r="D10">
        <f t="shared" si="0"/>
        <v>-1.4541215710298754E-2</v>
      </c>
      <c r="E10">
        <f t="shared" si="1"/>
        <v>1.9383601473153714E-2</v>
      </c>
      <c r="F10">
        <f t="shared" si="2"/>
        <v>-1.4647975395133048E-2</v>
      </c>
      <c r="G10">
        <f t="shared" si="3"/>
        <v>1.9198132344694224E-2</v>
      </c>
    </row>
    <row r="11" spans="1:7" x14ac:dyDescent="0.3">
      <c r="A11">
        <v>20170116</v>
      </c>
      <c r="B11">
        <v>1151.05</v>
      </c>
      <c r="C11">
        <v>263.35000000000002</v>
      </c>
      <c r="D11">
        <f t="shared" si="0"/>
        <v>-6.1647916145020241E-3</v>
      </c>
      <c r="E11">
        <f t="shared" si="1"/>
        <v>1.5212017493821416E-3</v>
      </c>
      <c r="F11">
        <f t="shared" si="2"/>
        <v>-6.1838724021331011E-3</v>
      </c>
      <c r="G11">
        <f t="shared" si="3"/>
        <v>1.5200458940453322E-3</v>
      </c>
    </row>
    <row r="12" spans="1:7" x14ac:dyDescent="0.3">
      <c r="A12">
        <v>20170117</v>
      </c>
      <c r="B12">
        <v>1156.47</v>
      </c>
      <c r="C12">
        <v>265</v>
      </c>
      <c r="D12">
        <f t="shared" si="0"/>
        <v>4.7087441900873746E-3</v>
      </c>
      <c r="E12">
        <f t="shared" si="1"/>
        <v>6.2654262388455555E-3</v>
      </c>
      <c r="F12">
        <f t="shared" si="2"/>
        <v>4.6976927329075938E-3</v>
      </c>
      <c r="G12">
        <f t="shared" si="3"/>
        <v>6.2458800568237381E-3</v>
      </c>
    </row>
    <row r="13" spans="1:7" x14ac:dyDescent="0.3">
      <c r="A13">
        <v>20170118</v>
      </c>
      <c r="B13">
        <v>1151.6500000000001</v>
      </c>
      <c r="C13">
        <v>263.60000000000002</v>
      </c>
      <c r="D13">
        <f t="shared" si="0"/>
        <v>-4.1678556296314961E-3</v>
      </c>
      <c r="E13">
        <f t="shared" si="1"/>
        <v>-5.2830188679244428E-3</v>
      </c>
      <c r="F13">
        <f t="shared" si="2"/>
        <v>-4.1765653488986644E-3</v>
      </c>
      <c r="G13">
        <f t="shared" si="3"/>
        <v>-5.2970233578700093E-3</v>
      </c>
    </row>
    <row r="14" spans="1:7" x14ac:dyDescent="0.3">
      <c r="A14">
        <v>20170119</v>
      </c>
      <c r="B14">
        <v>1136.6199999999999</v>
      </c>
      <c r="C14">
        <v>268</v>
      </c>
      <c r="D14">
        <f t="shared" si="0"/>
        <v>-1.3050840098988581E-2</v>
      </c>
      <c r="E14">
        <f t="shared" si="1"/>
        <v>1.6691957511380792E-2</v>
      </c>
      <c r="F14">
        <f t="shared" si="2"/>
        <v>-1.3136750600745983E-2</v>
      </c>
      <c r="G14">
        <f t="shared" si="3"/>
        <v>1.6554177882504507E-2</v>
      </c>
    </row>
    <row r="15" spans="1:7" x14ac:dyDescent="0.3">
      <c r="A15">
        <v>20170120</v>
      </c>
      <c r="B15">
        <v>1138.99</v>
      </c>
      <c r="C15">
        <v>272.89999999999998</v>
      </c>
      <c r="D15">
        <f t="shared" si="0"/>
        <v>2.0851295947635256E-3</v>
      </c>
      <c r="E15">
        <f t="shared" si="1"/>
        <v>1.8283582089552153E-2</v>
      </c>
      <c r="F15">
        <f t="shared" si="2"/>
        <v>2.0829587292168915E-3</v>
      </c>
      <c r="G15">
        <f t="shared" si="3"/>
        <v>1.8118447203436035E-2</v>
      </c>
    </row>
    <row r="16" spans="1:7" x14ac:dyDescent="0.3">
      <c r="A16">
        <v>20170123</v>
      </c>
      <c r="B16">
        <v>1137.67</v>
      </c>
      <c r="C16">
        <v>267.7</v>
      </c>
      <c r="D16">
        <f t="shared" si="0"/>
        <v>-1.1589215006276932E-3</v>
      </c>
      <c r="E16">
        <f t="shared" si="1"/>
        <v>-1.905459875412235E-2</v>
      </c>
      <c r="F16">
        <f t="shared" si="2"/>
        <v>-1.159593569450178E-3</v>
      </c>
      <c r="G16">
        <f t="shared" si="3"/>
        <v>-1.923847718798587E-2</v>
      </c>
    </row>
    <row r="17" spans="1:15" x14ac:dyDescent="0.3">
      <c r="A17">
        <v>20170124</v>
      </c>
      <c r="B17">
        <v>1155.3800000000001</v>
      </c>
      <c r="C17">
        <v>265.7</v>
      </c>
      <c r="D17">
        <f t="shared" si="0"/>
        <v>1.5566904286831889E-2</v>
      </c>
      <c r="E17">
        <f t="shared" si="1"/>
        <v>-7.4710496824803886E-3</v>
      </c>
      <c r="F17">
        <f t="shared" si="2"/>
        <v>1.5446982966906711E-2</v>
      </c>
      <c r="G17">
        <f t="shared" si="3"/>
        <v>-7.4990977605389718E-3</v>
      </c>
    </row>
    <row r="18" spans="1:15" x14ac:dyDescent="0.3">
      <c r="A18">
        <v>20170125</v>
      </c>
      <c r="B18">
        <v>1159.79</v>
      </c>
      <c r="C18">
        <v>268</v>
      </c>
      <c r="D18">
        <f t="shared" si="0"/>
        <v>3.8169260329933476E-3</v>
      </c>
      <c r="E18">
        <f t="shared" si="1"/>
        <v>8.6563793752352704E-3</v>
      </c>
      <c r="F18">
        <f t="shared" si="2"/>
        <v>3.8096600540897603E-3</v>
      </c>
      <c r="G18">
        <f t="shared" si="3"/>
        <v>8.6191277450888542E-3</v>
      </c>
      <c r="I18" t="s">
        <v>7</v>
      </c>
      <c r="L18" s="7" t="s">
        <v>35</v>
      </c>
    </row>
    <row r="19" spans="1:15" ht="15" thickBot="1" x14ac:dyDescent="0.35">
      <c r="A19">
        <v>20170126</v>
      </c>
      <c r="B19">
        <v>1163.6199999999999</v>
      </c>
      <c r="C19">
        <v>277.5</v>
      </c>
      <c r="D19">
        <f t="shared" si="0"/>
        <v>3.3023219720810901E-3</v>
      </c>
      <c r="E19">
        <f t="shared" si="1"/>
        <v>3.5447761194029849E-2</v>
      </c>
      <c r="F19">
        <f t="shared" si="2"/>
        <v>3.2968812815283351E-3</v>
      </c>
      <c r="G19">
        <f t="shared" si="3"/>
        <v>3.4833952675632489E-2</v>
      </c>
      <c r="L19">
        <f t="array" ref="L19:N23">LINEST(G3:G253,F3:F253,1,1)</f>
        <v>0.63430951854764683</v>
      </c>
      <c r="M19">
        <v>2.7276925877281407E-4</v>
      </c>
      <c r="N19" t="e">
        <v>#N/A</v>
      </c>
    </row>
    <row r="20" spans="1:15" x14ac:dyDescent="0.3">
      <c r="A20">
        <v>20170127</v>
      </c>
      <c r="B20">
        <v>1195.6099999999999</v>
      </c>
      <c r="C20">
        <v>277.05</v>
      </c>
      <c r="D20">
        <f t="shared" si="0"/>
        <v>2.749179285333701E-2</v>
      </c>
      <c r="E20">
        <f t="shared" si="1"/>
        <v>-1.6216216216215806E-3</v>
      </c>
      <c r="F20">
        <f t="shared" si="2"/>
        <v>2.7120679865682777E-2</v>
      </c>
      <c r="G20">
        <f t="shared" si="3"/>
        <v>-1.622937873130525E-3</v>
      </c>
      <c r="I20" s="5" t="s">
        <v>8</v>
      </c>
      <c r="J20" s="5"/>
      <c r="L20">
        <v>9.6896847644961745E-2</v>
      </c>
      <c r="M20">
        <v>1.0325065802438893E-3</v>
      </c>
      <c r="N20" t="e">
        <v>#N/A</v>
      </c>
    </row>
    <row r="21" spans="1:15" x14ac:dyDescent="0.3">
      <c r="A21">
        <v>20170130</v>
      </c>
      <c r="B21">
        <v>1175.6400000000001</v>
      </c>
      <c r="C21">
        <v>276.35000000000002</v>
      </c>
      <c r="D21">
        <f t="shared" si="0"/>
        <v>-1.6702770970466792E-2</v>
      </c>
      <c r="E21">
        <f t="shared" si="1"/>
        <v>-2.5266197437285279E-3</v>
      </c>
      <c r="F21">
        <f t="shared" si="2"/>
        <v>-1.6843835231591591E-2</v>
      </c>
      <c r="G21">
        <f t="shared" si="3"/>
        <v>-2.529817034086607E-3</v>
      </c>
      <c r="I21" s="2" t="s">
        <v>9</v>
      </c>
      <c r="J21" s="2">
        <v>0.38318575666965904</v>
      </c>
      <c r="L21">
        <v>0.14683132411449915</v>
      </c>
      <c r="M21">
        <v>1.6356966918090472E-2</v>
      </c>
      <c r="N21" t="e">
        <v>#N/A</v>
      </c>
    </row>
    <row r="22" spans="1:15" x14ac:dyDescent="0.3">
      <c r="A22">
        <v>20170131</v>
      </c>
      <c r="B22">
        <v>1164.1500000000001</v>
      </c>
      <c r="C22">
        <v>275.7</v>
      </c>
      <c r="D22">
        <f t="shared" si="0"/>
        <v>-9.77340002041442E-3</v>
      </c>
      <c r="E22">
        <f t="shared" si="1"/>
        <v>-2.3520897412702517E-3</v>
      </c>
      <c r="F22">
        <f t="shared" si="2"/>
        <v>-9.8214731762936609E-3</v>
      </c>
      <c r="G22">
        <f t="shared" si="3"/>
        <v>-2.3548602495209871E-3</v>
      </c>
      <c r="I22" s="2" t="s">
        <v>10</v>
      </c>
      <c r="J22" s="2">
        <v>0.14683132411449915</v>
      </c>
      <c r="L22">
        <v>42.853190392349724</v>
      </c>
      <c r="M22">
        <v>249</v>
      </c>
      <c r="N22" t="e">
        <v>#N/A</v>
      </c>
    </row>
    <row r="23" spans="1:15" x14ac:dyDescent="0.3">
      <c r="A23">
        <v>20170201</v>
      </c>
      <c r="B23">
        <v>1167.53</v>
      </c>
      <c r="C23">
        <v>279</v>
      </c>
      <c r="D23">
        <f t="shared" si="0"/>
        <v>2.9034059184811934E-3</v>
      </c>
      <c r="E23">
        <f t="shared" si="1"/>
        <v>1.1969532100108855E-2</v>
      </c>
      <c r="F23">
        <f t="shared" si="2"/>
        <v>2.8991991761374352E-3</v>
      </c>
      <c r="G23">
        <f t="shared" si="3"/>
        <v>1.1898463791614518E-2</v>
      </c>
      <c r="I23" s="2" t="s">
        <v>11</v>
      </c>
      <c r="J23" s="2">
        <v>0.14340494389005939</v>
      </c>
      <c r="L23">
        <v>1.1465386806288114E-2</v>
      </c>
      <c r="M23">
        <v>6.6620041323117024E-2</v>
      </c>
      <c r="N23" t="e">
        <v>#N/A</v>
      </c>
    </row>
    <row r="24" spans="1:15" x14ac:dyDescent="0.3">
      <c r="A24">
        <v>20170202</v>
      </c>
      <c r="B24">
        <v>1171.42</v>
      </c>
      <c r="C24">
        <v>272.7</v>
      </c>
      <c r="D24">
        <f t="shared" si="0"/>
        <v>3.3318201673619521E-3</v>
      </c>
      <c r="E24">
        <f t="shared" si="1"/>
        <v>-2.2580645161290363E-2</v>
      </c>
      <c r="F24">
        <f t="shared" si="2"/>
        <v>3.3262819526955647E-3</v>
      </c>
      <c r="G24">
        <f t="shared" si="3"/>
        <v>-2.2839491969822791E-2</v>
      </c>
      <c r="I24" s="2" t="s">
        <v>12</v>
      </c>
      <c r="J24" s="2">
        <v>1.6356966918090472E-2</v>
      </c>
      <c r="L24" t="s">
        <v>37</v>
      </c>
      <c r="M24" t="s">
        <v>36</v>
      </c>
    </row>
    <row r="25" spans="1:15" ht="15" thickBot="1" x14ac:dyDescent="0.35">
      <c r="A25">
        <v>20170203</v>
      </c>
      <c r="B25">
        <v>1190.4000000000001</v>
      </c>
      <c r="C25">
        <v>274.35000000000002</v>
      </c>
      <c r="D25">
        <f t="shared" si="0"/>
        <v>1.6202557579689622E-2</v>
      </c>
      <c r="E25">
        <f t="shared" si="1"/>
        <v>6.0506050605061762E-3</v>
      </c>
      <c r="F25">
        <f t="shared" si="2"/>
        <v>1.6072696981736859E-2</v>
      </c>
      <c r="G25">
        <f t="shared" si="3"/>
        <v>6.0323736534417553E-3</v>
      </c>
      <c r="I25" s="3" t="s">
        <v>13</v>
      </c>
      <c r="J25" s="3">
        <v>251</v>
      </c>
      <c r="L25" s="1" t="s">
        <v>44</v>
      </c>
      <c r="M25" s="1">
        <f>_xlfn.VAR.S(G3:G253)</f>
        <v>3.1234171251762037E-4</v>
      </c>
      <c r="N25" s="1" t="s">
        <v>46</v>
      </c>
      <c r="O25" s="1">
        <f>M26^2*_xlfn.VAR.S(F3:F253)+M23</f>
        <v>6.6665902870342172E-2</v>
      </c>
    </row>
    <row r="26" spans="1:15" x14ac:dyDescent="0.3">
      <c r="A26">
        <v>20170206</v>
      </c>
      <c r="B26">
        <v>1178.52</v>
      </c>
      <c r="C26">
        <v>271.89999999999998</v>
      </c>
      <c r="D26">
        <f t="shared" si="0"/>
        <v>-9.9798387096775108E-3</v>
      </c>
      <c r="E26">
        <f t="shared" si="1"/>
        <v>-8.9301986513579193E-3</v>
      </c>
      <c r="F26">
        <f t="shared" si="2"/>
        <v>-1.0029971121144373E-2</v>
      </c>
      <c r="G26">
        <f t="shared" si="3"/>
        <v>-8.9703118665595237E-3</v>
      </c>
      <c r="L26" t="s">
        <v>45</v>
      </c>
      <c r="M26">
        <f>_xlfn.COVARIANCE.S(G3:G253,F3:F253)/_xlfn.VAR.S(F3:F253)</f>
        <v>0.6343095185476465</v>
      </c>
    </row>
    <row r="27" spans="1:15" ht="15" thickBot="1" x14ac:dyDescent="0.35">
      <c r="A27">
        <v>20170207</v>
      </c>
      <c r="B27">
        <v>1179.21</v>
      </c>
      <c r="C27">
        <v>275.89999999999998</v>
      </c>
      <c r="D27">
        <f t="shared" si="0"/>
        <v>5.8548009367686128E-4</v>
      </c>
      <c r="E27">
        <f t="shared" si="1"/>
        <v>1.471129091577786E-2</v>
      </c>
      <c r="F27">
        <f t="shared" si="2"/>
        <v>5.8530876707577322E-4</v>
      </c>
      <c r="G27">
        <f t="shared" si="3"/>
        <v>1.4604129584815342E-2</v>
      </c>
      <c r="I27" t="s">
        <v>14</v>
      </c>
    </row>
    <row r="28" spans="1:15" x14ac:dyDescent="0.3">
      <c r="A28">
        <v>20170208</v>
      </c>
      <c r="B28">
        <v>1164.6500000000001</v>
      </c>
      <c r="C28">
        <v>271.10000000000002</v>
      </c>
      <c r="D28">
        <f t="shared" si="0"/>
        <v>-1.2347249429702891E-2</v>
      </c>
      <c r="E28">
        <f t="shared" si="1"/>
        <v>-1.7397607828923359E-2</v>
      </c>
      <c r="F28">
        <f t="shared" si="2"/>
        <v>-1.2424110047395456E-2</v>
      </c>
      <c r="G28">
        <f t="shared" si="3"/>
        <v>-1.7550724718620445E-2</v>
      </c>
      <c r="I28" s="4"/>
      <c r="J28" s="4" t="s">
        <v>19</v>
      </c>
      <c r="K28" s="4" t="s">
        <v>20</v>
      </c>
      <c r="L28" s="4" t="s">
        <v>21</v>
      </c>
      <c r="M28" s="4" t="s">
        <v>22</v>
      </c>
      <c r="N28" s="4" t="s">
        <v>23</v>
      </c>
    </row>
    <row r="29" spans="1:15" x14ac:dyDescent="0.3">
      <c r="A29">
        <v>20170209</v>
      </c>
      <c r="B29">
        <v>1163.19</v>
      </c>
      <c r="C29">
        <v>272.2</v>
      </c>
      <c r="D29">
        <f t="shared" si="0"/>
        <v>-1.2535955007942612E-3</v>
      </c>
      <c r="E29">
        <f t="shared" si="1"/>
        <v>4.0575433419401171E-3</v>
      </c>
      <c r="F29">
        <f t="shared" si="2"/>
        <v>-1.2543819089279329E-3</v>
      </c>
      <c r="G29">
        <f t="shared" si="3"/>
        <v>4.0493337127456971E-3</v>
      </c>
      <c r="I29" s="2" t="s">
        <v>15</v>
      </c>
      <c r="J29" s="2">
        <v>1</v>
      </c>
      <c r="K29" s="2">
        <v>1.1465386806288114E-2</v>
      </c>
      <c r="L29" s="2">
        <v>1.1465386806288114E-2</v>
      </c>
      <c r="M29" s="2">
        <v>42.853190392349724</v>
      </c>
      <c r="N29" s="2">
        <v>3.3443130127759612E-10</v>
      </c>
    </row>
    <row r="30" spans="1:15" x14ac:dyDescent="0.3">
      <c r="A30">
        <v>20170210</v>
      </c>
      <c r="B30">
        <v>1164.21</v>
      </c>
      <c r="C30">
        <v>272.10000000000002</v>
      </c>
      <c r="D30">
        <f t="shared" si="0"/>
        <v>8.7689887292702123E-4</v>
      </c>
      <c r="E30">
        <f t="shared" si="1"/>
        <v>-3.6737692872875052E-4</v>
      </c>
      <c r="F30">
        <f t="shared" si="2"/>
        <v>8.7651462172696397E-4</v>
      </c>
      <c r="G30">
        <f t="shared" si="3"/>
        <v>-3.6744442816500191E-4</v>
      </c>
      <c r="I30" s="2" t="s">
        <v>16</v>
      </c>
      <c r="J30" s="2">
        <v>249</v>
      </c>
      <c r="K30" s="2">
        <v>6.6620041323117024E-2</v>
      </c>
      <c r="L30" s="2">
        <v>2.6755036675950615E-4</v>
      </c>
      <c r="M30" s="2"/>
      <c r="N30" s="2"/>
    </row>
    <row r="31" spans="1:15" ht="15" thickBot="1" x14ac:dyDescent="0.35">
      <c r="A31">
        <v>20170213</v>
      </c>
      <c r="B31">
        <v>1173.17</v>
      </c>
      <c r="C31">
        <v>270.75</v>
      </c>
      <c r="D31">
        <f t="shared" si="0"/>
        <v>7.6962060109430743E-3</v>
      </c>
      <c r="E31">
        <f t="shared" si="1"/>
        <v>-4.9614112458655742E-3</v>
      </c>
      <c r="F31">
        <f t="shared" si="2"/>
        <v>7.6667412985641668E-3</v>
      </c>
      <c r="G31">
        <f t="shared" si="3"/>
        <v>-4.9737599081007043E-3</v>
      </c>
      <c r="I31" s="3" t="s">
        <v>17</v>
      </c>
      <c r="J31" s="3">
        <v>250</v>
      </c>
      <c r="K31" s="3">
        <v>7.8085428129405138E-2</v>
      </c>
      <c r="L31" s="3"/>
      <c r="M31" s="3"/>
      <c r="N31" s="3"/>
    </row>
    <row r="32" spans="1:15" ht="15" thickBot="1" x14ac:dyDescent="0.35">
      <c r="A32">
        <v>20170214</v>
      </c>
      <c r="B32">
        <v>1173.97</v>
      </c>
      <c r="C32">
        <v>267.60000000000002</v>
      </c>
      <c r="D32">
        <f t="shared" si="0"/>
        <v>6.8191310722227341E-4</v>
      </c>
      <c r="E32">
        <f t="shared" si="1"/>
        <v>-1.1634349030470829E-2</v>
      </c>
      <c r="F32">
        <f t="shared" si="2"/>
        <v>6.8168071012305936E-4</v>
      </c>
      <c r="G32">
        <f t="shared" si="3"/>
        <v>-1.1702557627026473E-2</v>
      </c>
    </row>
    <row r="33" spans="1:17" x14ac:dyDescent="0.3">
      <c r="A33">
        <v>20170215</v>
      </c>
      <c r="B33">
        <v>1172.5899999999999</v>
      </c>
      <c r="C33">
        <v>273.45</v>
      </c>
      <c r="D33">
        <f t="shared" si="0"/>
        <v>-1.175498522108835E-3</v>
      </c>
      <c r="E33">
        <f t="shared" si="1"/>
        <v>2.1860986547085074E-2</v>
      </c>
      <c r="F33">
        <f t="shared" si="2"/>
        <v>-1.176189962407739E-3</v>
      </c>
      <c r="G33">
        <f t="shared" si="3"/>
        <v>2.1625461538708278E-2</v>
      </c>
      <c r="I33" s="4"/>
      <c r="J33" s="4" t="s">
        <v>24</v>
      </c>
      <c r="K33" s="4" t="s">
        <v>12</v>
      </c>
      <c r="L33" s="4" t="s">
        <v>25</v>
      </c>
      <c r="M33" s="4" t="s">
        <v>26</v>
      </c>
      <c r="N33" s="4" t="s">
        <v>27</v>
      </c>
      <c r="O33" s="4" t="s">
        <v>28</v>
      </c>
      <c r="P33" s="4" t="s">
        <v>29</v>
      </c>
      <c r="Q33" s="4" t="s">
        <v>30</v>
      </c>
    </row>
    <row r="34" spans="1:17" x14ac:dyDescent="0.3">
      <c r="A34">
        <v>20170216</v>
      </c>
      <c r="B34">
        <v>1176.1099999999999</v>
      </c>
      <c r="C34">
        <v>277.45</v>
      </c>
      <c r="D34">
        <f t="shared" si="0"/>
        <v>3.0019017729982192E-3</v>
      </c>
      <c r="E34">
        <f t="shared" si="1"/>
        <v>1.4627902724446883E-2</v>
      </c>
      <c r="F34">
        <f t="shared" si="2"/>
        <v>2.9974050627449857E-3</v>
      </c>
      <c r="G34">
        <f t="shared" si="3"/>
        <v>1.4521946979128546E-2</v>
      </c>
      <c r="I34" s="6" t="s">
        <v>18</v>
      </c>
      <c r="J34" s="6">
        <v>2.7276925877281407E-4</v>
      </c>
      <c r="K34" s="2">
        <v>1.0325065802438893E-3</v>
      </c>
      <c r="L34" s="2">
        <v>0.26418161781437072</v>
      </c>
      <c r="M34" s="2">
        <v>0.7918584976620946</v>
      </c>
      <c r="N34" s="2">
        <v>-1.7607905170987849E-3</v>
      </c>
      <c r="O34" s="2">
        <v>2.306329034644413E-3</v>
      </c>
      <c r="P34" s="2">
        <v>-1.7607905170987849E-3</v>
      </c>
      <c r="Q34" s="2">
        <v>2.306329034644413E-3</v>
      </c>
    </row>
    <row r="35" spans="1:17" ht="15" thickBot="1" x14ac:dyDescent="0.35">
      <c r="A35">
        <v>20170217</v>
      </c>
      <c r="B35">
        <v>1152.21</v>
      </c>
      <c r="C35">
        <v>277.5</v>
      </c>
      <c r="D35">
        <f t="shared" si="0"/>
        <v>-2.032122845652181E-2</v>
      </c>
      <c r="E35">
        <f t="shared" si="1"/>
        <v>1.8021265092813614E-4</v>
      </c>
      <c r="F35">
        <f t="shared" si="2"/>
        <v>-2.0530545189790639E-2</v>
      </c>
      <c r="G35">
        <f t="shared" si="3"/>
        <v>1.8019641457890374E-4</v>
      </c>
      <c r="I35" s="3" t="s">
        <v>31</v>
      </c>
      <c r="J35" s="3">
        <v>0.63430951854764683</v>
      </c>
      <c r="K35" s="3">
        <v>9.6896847644961745E-2</v>
      </c>
      <c r="L35" s="3">
        <v>6.5462348256344791</v>
      </c>
      <c r="M35" s="3">
        <v>3.344313012776046E-10</v>
      </c>
      <c r="N35" s="3">
        <v>0.4434676047527647</v>
      </c>
      <c r="O35" s="3">
        <v>0.82515143234252897</v>
      </c>
      <c r="P35" s="3">
        <v>0.4434676047527647</v>
      </c>
      <c r="Q35" s="3">
        <v>0.82515143234252897</v>
      </c>
    </row>
    <row r="36" spans="1:17" x14ac:dyDescent="0.3">
      <c r="A36">
        <v>20170220</v>
      </c>
      <c r="B36">
        <v>1150.3900000000001</v>
      </c>
      <c r="C36">
        <v>281</v>
      </c>
      <c r="D36">
        <f t="shared" si="0"/>
        <v>-1.5795731680856235E-3</v>
      </c>
      <c r="E36">
        <f t="shared" si="1"/>
        <v>1.2612612612612612E-2</v>
      </c>
      <c r="F36">
        <f t="shared" si="2"/>
        <v>-1.5808220090460263E-3</v>
      </c>
      <c r="G36">
        <f t="shared" si="3"/>
        <v>1.2533736147256657E-2</v>
      </c>
      <c r="L36">
        <f>TINV(0.05,J30)</f>
        <v>1.9695368676403495</v>
      </c>
    </row>
    <row r="37" spans="1:17" x14ac:dyDescent="0.3">
      <c r="A37">
        <v>20170221</v>
      </c>
      <c r="B37">
        <v>1161.6500000000001</v>
      </c>
      <c r="C37">
        <v>278.55</v>
      </c>
      <c r="D37">
        <f t="shared" si="0"/>
        <v>9.7879849442362929E-3</v>
      </c>
      <c r="E37">
        <f t="shared" si="1"/>
        <v>-8.7188612099643719E-3</v>
      </c>
      <c r="F37">
        <f t="shared" si="2"/>
        <v>9.7403929209467811E-3</v>
      </c>
      <c r="G37">
        <f t="shared" si="3"/>
        <v>-8.757092866921206E-3</v>
      </c>
    </row>
    <row r="38" spans="1:17" x14ac:dyDescent="0.3">
      <c r="A38">
        <v>20170222</v>
      </c>
      <c r="B38">
        <v>1146.01</v>
      </c>
      <c r="C38">
        <v>279</v>
      </c>
      <c r="D38">
        <f t="shared" si="0"/>
        <v>-1.346360779925115E-2</v>
      </c>
      <c r="E38">
        <f t="shared" si="1"/>
        <v>1.6155088852988283E-3</v>
      </c>
      <c r="F38">
        <f t="shared" si="2"/>
        <v>-1.3555063981193086E-2</v>
      </c>
      <c r="G38">
        <f t="shared" si="3"/>
        <v>1.6142053545412009E-3</v>
      </c>
    </row>
    <row r="39" spans="1:17" x14ac:dyDescent="0.3">
      <c r="A39">
        <v>20170224</v>
      </c>
      <c r="B39">
        <v>1129.0899999999999</v>
      </c>
      <c r="C39">
        <v>277.05</v>
      </c>
      <c r="D39">
        <f t="shared" si="0"/>
        <v>-1.4764269072695764E-2</v>
      </c>
      <c r="E39">
        <f t="shared" si="1"/>
        <v>-6.9892473118279164E-3</v>
      </c>
      <c r="F39">
        <f t="shared" si="2"/>
        <v>-1.4874345704308007E-2</v>
      </c>
      <c r="G39">
        <f t="shared" si="3"/>
        <v>-7.0137865080069405E-3</v>
      </c>
      <c r="I39" t="s">
        <v>32</v>
      </c>
    </row>
    <row r="40" spans="1:17" ht="15" thickBot="1" x14ac:dyDescent="0.35">
      <c r="A40">
        <v>20170227</v>
      </c>
      <c r="B40">
        <v>1117.29</v>
      </c>
      <c r="C40">
        <v>274.35000000000002</v>
      </c>
      <c r="D40">
        <f t="shared" si="0"/>
        <v>-1.0450894082845438E-2</v>
      </c>
      <c r="E40">
        <f t="shared" si="1"/>
        <v>-9.7455332972387239E-3</v>
      </c>
      <c r="F40">
        <f t="shared" si="2"/>
        <v>-1.0505888170233931E-2</v>
      </c>
      <c r="G40">
        <f t="shared" si="3"/>
        <v>-9.793331808374205E-3</v>
      </c>
    </row>
    <row r="41" spans="1:17" x14ac:dyDescent="0.3">
      <c r="A41">
        <v>20170228</v>
      </c>
      <c r="B41">
        <v>1099.46</v>
      </c>
      <c r="C41">
        <v>275.5</v>
      </c>
      <c r="D41">
        <f t="shared" si="0"/>
        <v>-1.5958256137618639E-2</v>
      </c>
      <c r="E41">
        <f t="shared" si="1"/>
        <v>4.191725897576006E-3</v>
      </c>
      <c r="F41">
        <f t="shared" si="2"/>
        <v>-1.6086960205326354E-2</v>
      </c>
      <c r="G41">
        <f t="shared" si="3"/>
        <v>4.1829650879847986E-3</v>
      </c>
      <c r="I41" s="4" t="s">
        <v>33</v>
      </c>
      <c r="J41" s="4" t="s">
        <v>34</v>
      </c>
    </row>
    <row r="42" spans="1:17" x14ac:dyDescent="0.3">
      <c r="A42">
        <v>20170301</v>
      </c>
      <c r="B42">
        <v>1109.3900000000001</v>
      </c>
      <c r="C42">
        <v>273.3</v>
      </c>
      <c r="D42">
        <f t="shared" si="0"/>
        <v>9.0317064740873376E-3</v>
      </c>
      <c r="E42">
        <f t="shared" si="1"/>
        <v>-7.9854809437386164E-3</v>
      </c>
      <c r="F42">
        <f t="shared" si="2"/>
        <v>8.9911645388960175E-3</v>
      </c>
      <c r="G42">
        <f t="shared" si="3"/>
        <v>-8.0175356589468252E-3</v>
      </c>
      <c r="I42" s="2">
        <v>0.19920318725099601</v>
      </c>
      <c r="J42" s="2">
        <v>-0.10979869118977945</v>
      </c>
    </row>
    <row r="43" spans="1:17" x14ac:dyDescent="0.3">
      <c r="A43">
        <v>20170302</v>
      </c>
      <c r="B43">
        <v>1099.82</v>
      </c>
      <c r="C43">
        <v>275</v>
      </c>
      <c r="D43">
        <f t="shared" si="0"/>
        <v>-8.6263622351023198E-3</v>
      </c>
      <c r="E43">
        <f t="shared" si="1"/>
        <v>6.2202707647273639E-3</v>
      </c>
      <c r="F43">
        <f t="shared" si="2"/>
        <v>-8.6637846661966056E-3</v>
      </c>
      <c r="G43">
        <f t="shared" si="3"/>
        <v>6.2010047325489794E-3</v>
      </c>
      <c r="I43" s="2">
        <v>0.59760956175298796</v>
      </c>
      <c r="J43" s="2">
        <v>-6.5923650113041715E-2</v>
      </c>
    </row>
    <row r="44" spans="1:17" x14ac:dyDescent="0.3">
      <c r="A44">
        <v>20170303</v>
      </c>
      <c r="B44">
        <v>1108.26</v>
      </c>
      <c r="C44">
        <v>274.55</v>
      </c>
      <c r="D44">
        <f t="shared" si="0"/>
        <v>7.6739830154025704E-3</v>
      </c>
      <c r="E44">
        <f t="shared" si="1"/>
        <v>-1.6363636363635951E-3</v>
      </c>
      <c r="F44">
        <f t="shared" si="2"/>
        <v>7.6446877863485469E-3</v>
      </c>
      <c r="G44">
        <f t="shared" si="3"/>
        <v>-1.6377039416895767E-3</v>
      </c>
      <c r="I44" s="2">
        <v>0.99601593625498008</v>
      </c>
      <c r="J44" s="2">
        <v>-5.850888640077824E-2</v>
      </c>
    </row>
    <row r="45" spans="1:17" x14ac:dyDescent="0.3">
      <c r="A45">
        <v>20170306</v>
      </c>
      <c r="B45">
        <v>1110.46</v>
      </c>
      <c r="C45">
        <v>273</v>
      </c>
      <c r="D45">
        <f t="shared" si="0"/>
        <v>1.985093750563988E-3</v>
      </c>
      <c r="E45">
        <f t="shared" si="1"/>
        <v>-5.6456018940084186E-3</v>
      </c>
      <c r="F45">
        <f t="shared" si="2"/>
        <v>1.9831260555736542E-3</v>
      </c>
      <c r="G45">
        <f t="shared" si="3"/>
        <v>-5.6615985399219399E-3</v>
      </c>
      <c r="I45" s="2">
        <v>1.394422310756972</v>
      </c>
      <c r="J45" s="2">
        <v>-4.9345874103154976E-2</v>
      </c>
    </row>
    <row r="46" spans="1:17" x14ac:dyDescent="0.3">
      <c r="A46">
        <v>20170307</v>
      </c>
      <c r="B46">
        <v>1097.44</v>
      </c>
      <c r="C46">
        <v>270</v>
      </c>
      <c r="D46">
        <f t="shared" si="0"/>
        <v>-1.1724870774273708E-2</v>
      </c>
      <c r="E46">
        <f t="shared" si="1"/>
        <v>-1.098901098901099E-2</v>
      </c>
      <c r="F46">
        <f t="shared" si="2"/>
        <v>-1.1794149123845955E-2</v>
      </c>
      <c r="G46">
        <f t="shared" si="3"/>
        <v>-1.1049836186584935E-2</v>
      </c>
      <c r="I46" s="2">
        <v>1.7928286852589641</v>
      </c>
      <c r="J46" s="2">
        <v>-4.1964199099032082E-2</v>
      </c>
    </row>
    <row r="47" spans="1:17" x14ac:dyDescent="0.3">
      <c r="A47">
        <v>20170309</v>
      </c>
      <c r="B47">
        <v>1046.9000000000001</v>
      </c>
      <c r="C47">
        <v>257</v>
      </c>
      <c r="D47">
        <f t="shared" si="0"/>
        <v>-4.6052631578947331E-2</v>
      </c>
      <c r="E47">
        <f t="shared" si="1"/>
        <v>-4.8148148148148148E-2</v>
      </c>
      <c r="F47">
        <f t="shared" si="2"/>
        <v>-4.714677842570196E-2</v>
      </c>
      <c r="G47">
        <f t="shared" si="3"/>
        <v>-4.9345874103154976E-2</v>
      </c>
      <c r="I47" s="2">
        <v>2.191235059760956</v>
      </c>
      <c r="J47" s="2">
        <v>-3.9586559379999636E-2</v>
      </c>
    </row>
    <row r="48" spans="1:17" x14ac:dyDescent="0.3">
      <c r="A48">
        <v>20170310</v>
      </c>
      <c r="B48">
        <v>1055.93</v>
      </c>
      <c r="C48">
        <v>255.2</v>
      </c>
      <c r="D48">
        <f t="shared" si="0"/>
        <v>8.625465660521513E-3</v>
      </c>
      <c r="E48">
        <f t="shared" si="1"/>
        <v>-7.0038910505837021E-3</v>
      </c>
      <c r="F48">
        <f t="shared" si="2"/>
        <v>8.5884788649711469E-3</v>
      </c>
      <c r="G48">
        <f t="shared" si="3"/>
        <v>-7.0285334245850694E-3</v>
      </c>
      <c r="I48" s="2">
        <v>2.5896414342629477</v>
      </c>
      <c r="J48" s="2">
        <v>-3.5600787428641152E-2</v>
      </c>
    </row>
    <row r="49" spans="1:10" x14ac:dyDescent="0.3">
      <c r="A49">
        <v>20170313</v>
      </c>
      <c r="B49">
        <v>1069.1400000000001</v>
      </c>
      <c r="C49">
        <v>271.8</v>
      </c>
      <c r="D49">
        <f t="shared" si="0"/>
        <v>1.2510298978151995E-2</v>
      </c>
      <c r="E49">
        <f t="shared" si="1"/>
        <v>6.5047021943573757E-2</v>
      </c>
      <c r="F49">
        <f t="shared" si="2"/>
        <v>1.2432691777098053E-2</v>
      </c>
      <c r="G49">
        <f t="shared" si="3"/>
        <v>6.301895024640855E-2</v>
      </c>
      <c r="I49" s="2">
        <v>2.9880478087649398</v>
      </c>
      <c r="J49" s="2">
        <v>-3.3645207147233118E-2</v>
      </c>
    </row>
    <row r="50" spans="1:10" x14ac:dyDescent="0.3">
      <c r="A50">
        <v>20170314</v>
      </c>
      <c r="B50">
        <v>1063.69</v>
      </c>
      <c r="C50">
        <v>269</v>
      </c>
      <c r="D50">
        <f t="shared" si="0"/>
        <v>-5.0975550442412081E-3</v>
      </c>
      <c r="E50">
        <f t="shared" si="1"/>
        <v>-1.0301692420897761E-2</v>
      </c>
      <c r="F50">
        <f t="shared" si="2"/>
        <v>-5.1105919008902377E-3</v>
      </c>
      <c r="G50">
        <f t="shared" si="3"/>
        <v>-1.0355122115204247E-2</v>
      </c>
      <c r="I50" s="2">
        <v>3.3864541832669319</v>
      </c>
      <c r="J50" s="2">
        <v>-3.2904004143050898E-2</v>
      </c>
    </row>
    <row r="51" spans="1:10" x14ac:dyDescent="0.3">
      <c r="A51">
        <v>20170315</v>
      </c>
      <c r="B51">
        <v>1062.6099999999999</v>
      </c>
      <c r="C51">
        <v>260.10000000000002</v>
      </c>
      <c r="D51">
        <f t="shared" si="0"/>
        <v>-1.0153334148108515E-3</v>
      </c>
      <c r="E51">
        <f t="shared" si="1"/>
        <v>-3.3085501858735974E-2</v>
      </c>
      <c r="F51">
        <f t="shared" si="2"/>
        <v>-1.0158492149514443E-3</v>
      </c>
      <c r="G51">
        <f t="shared" si="3"/>
        <v>-3.3645207147233118E-2</v>
      </c>
      <c r="I51" s="2">
        <v>3.784860557768924</v>
      </c>
      <c r="J51" s="2">
        <v>-3.0137094420238868E-2</v>
      </c>
    </row>
    <row r="52" spans="1:10" x14ac:dyDescent="0.3">
      <c r="A52">
        <v>20170316</v>
      </c>
      <c r="B52">
        <v>1096.29</v>
      </c>
      <c r="C52">
        <v>269.60000000000002</v>
      </c>
      <c r="D52">
        <f t="shared" si="0"/>
        <v>3.1695542108581762E-2</v>
      </c>
      <c r="E52">
        <f t="shared" si="1"/>
        <v>3.6524413687043442E-2</v>
      </c>
      <c r="F52">
        <f t="shared" si="2"/>
        <v>3.1203606196550156E-2</v>
      </c>
      <c r="G52">
        <f t="shared" si="3"/>
        <v>3.5873206583546174E-2</v>
      </c>
      <c r="I52" s="2">
        <v>4.1832669322709162</v>
      </c>
      <c r="J52" s="2">
        <v>-2.9935363405802426E-2</v>
      </c>
    </row>
    <row r="53" spans="1:10" x14ac:dyDescent="0.3">
      <c r="A53">
        <v>20170317</v>
      </c>
      <c r="B53">
        <v>1111.8900000000001</v>
      </c>
      <c r="C53">
        <v>268.14999999999998</v>
      </c>
      <c r="D53">
        <f t="shared" si="0"/>
        <v>1.4229811454998346E-2</v>
      </c>
      <c r="E53">
        <f t="shared" si="1"/>
        <v>-5.3783382789319191E-3</v>
      </c>
      <c r="F53">
        <f t="shared" si="2"/>
        <v>1.4129518006140243E-2</v>
      </c>
      <c r="G53">
        <f t="shared" si="3"/>
        <v>-5.3928536092179907E-3</v>
      </c>
      <c r="I53" s="2">
        <v>4.5816733067729078</v>
      </c>
      <c r="J53" s="2">
        <v>-2.7942331656593992E-2</v>
      </c>
    </row>
    <row r="54" spans="1:10" x14ac:dyDescent="0.3">
      <c r="A54">
        <v>20170320</v>
      </c>
      <c r="B54">
        <v>1121.4000000000001</v>
      </c>
      <c r="C54">
        <v>275.35000000000002</v>
      </c>
      <c r="D54">
        <f t="shared" si="0"/>
        <v>8.5530043439548779E-3</v>
      </c>
      <c r="E54">
        <f t="shared" si="1"/>
        <v>2.6850643296662487E-2</v>
      </c>
      <c r="F54">
        <f t="shared" si="2"/>
        <v>8.5166346353449975E-3</v>
      </c>
      <c r="G54">
        <f t="shared" si="3"/>
        <v>2.6496490279556407E-2</v>
      </c>
      <c r="I54" s="2">
        <v>4.9800796812748995</v>
      </c>
      <c r="J54" s="2">
        <v>-2.7676542689836939E-2</v>
      </c>
    </row>
    <row r="55" spans="1:10" x14ac:dyDescent="0.3">
      <c r="A55">
        <v>20170321</v>
      </c>
      <c r="B55">
        <v>1121.6300000000001</v>
      </c>
      <c r="C55">
        <v>283.75</v>
      </c>
      <c r="D55">
        <f t="shared" si="0"/>
        <v>2.0510076689853591E-4</v>
      </c>
      <c r="E55">
        <f t="shared" si="1"/>
        <v>3.0506627928091435E-2</v>
      </c>
      <c r="F55">
        <f t="shared" si="2"/>
        <v>2.050797366118254E-4</v>
      </c>
      <c r="G55">
        <f t="shared" si="3"/>
        <v>3.0050553087121859E-2</v>
      </c>
      <c r="I55" s="2">
        <v>5.3784860557768921</v>
      </c>
      <c r="J55" s="2">
        <v>-2.5448477168401859E-2</v>
      </c>
    </row>
    <row r="56" spans="1:10" x14ac:dyDescent="0.3">
      <c r="A56">
        <v>20170322</v>
      </c>
      <c r="B56">
        <v>1123.17</v>
      </c>
      <c r="C56">
        <v>287.5</v>
      </c>
      <c r="D56">
        <f t="shared" si="0"/>
        <v>1.3730017920347739E-3</v>
      </c>
      <c r="E56">
        <f t="shared" si="1"/>
        <v>1.3215859030837005E-2</v>
      </c>
      <c r="F56">
        <f t="shared" si="2"/>
        <v>1.3720600869509723E-3</v>
      </c>
      <c r="G56">
        <f t="shared" si="3"/>
        <v>1.3129291441792802E-2</v>
      </c>
      <c r="I56" s="2">
        <v>5.7768924302788838</v>
      </c>
      <c r="J56" s="2">
        <v>-2.2839491969822791E-2</v>
      </c>
    </row>
    <row r="57" spans="1:10" x14ac:dyDescent="0.3">
      <c r="A57">
        <v>20170323</v>
      </c>
      <c r="B57">
        <v>1124.3499999999999</v>
      </c>
      <c r="C57">
        <v>290</v>
      </c>
      <c r="D57">
        <f t="shared" si="0"/>
        <v>1.0505978614099702E-3</v>
      </c>
      <c r="E57">
        <f t="shared" si="1"/>
        <v>8.6956521739130436E-3</v>
      </c>
      <c r="F57">
        <f t="shared" si="2"/>
        <v>1.0500463697069343E-3</v>
      </c>
      <c r="G57">
        <f t="shared" si="3"/>
        <v>8.6580627431145311E-3</v>
      </c>
      <c r="I57" s="2">
        <v>6.1752988047808763</v>
      </c>
      <c r="J57" s="2">
        <v>-2.1724243191582365E-2</v>
      </c>
    </row>
    <row r="58" spans="1:10" x14ac:dyDescent="0.3">
      <c r="A58">
        <v>20170324</v>
      </c>
      <c r="B58">
        <v>1124.6600000000001</v>
      </c>
      <c r="C58">
        <v>288.85000000000002</v>
      </c>
      <c r="D58">
        <f t="shared" si="0"/>
        <v>2.7571485747336047E-4</v>
      </c>
      <c r="E58">
        <f t="shared" si="1"/>
        <v>-3.9655172413792317E-3</v>
      </c>
      <c r="F58">
        <f t="shared" si="2"/>
        <v>2.7567685511719681E-4</v>
      </c>
      <c r="G58">
        <f t="shared" si="3"/>
        <v>-3.9734007532451392E-3</v>
      </c>
      <c r="I58" s="2">
        <v>6.573705179282868</v>
      </c>
      <c r="J58" s="2">
        <v>-2.1604423318104644E-2</v>
      </c>
    </row>
    <row r="59" spans="1:10" x14ac:dyDescent="0.3">
      <c r="A59">
        <v>20170327</v>
      </c>
      <c r="B59">
        <v>1114.6600000000001</v>
      </c>
      <c r="C59">
        <v>283</v>
      </c>
      <c r="D59">
        <f t="shared" si="0"/>
        <v>-8.8915761207831699E-3</v>
      </c>
      <c r="E59">
        <f t="shared" si="1"/>
        <v>-2.0252726328544305E-2</v>
      </c>
      <c r="F59">
        <f t="shared" si="2"/>
        <v>-8.9313420806058051E-3</v>
      </c>
      <c r="G59">
        <f t="shared" si="3"/>
        <v>-2.0460624584037048E-2</v>
      </c>
      <c r="I59" s="2">
        <v>6.9721115537848597</v>
      </c>
      <c r="J59" s="2">
        <v>-2.0699581163193932E-2</v>
      </c>
    </row>
    <row r="60" spans="1:10" x14ac:dyDescent="0.3">
      <c r="A60">
        <v>20170328</v>
      </c>
      <c r="B60">
        <v>1125.58</v>
      </c>
      <c r="C60">
        <v>284.5</v>
      </c>
      <c r="D60">
        <f t="shared" si="0"/>
        <v>9.7967093104622434E-3</v>
      </c>
      <c r="E60">
        <f t="shared" si="1"/>
        <v>5.3003533568904597E-3</v>
      </c>
      <c r="F60">
        <f t="shared" si="2"/>
        <v>9.7490326836175631E-3</v>
      </c>
      <c r="G60">
        <f t="shared" si="3"/>
        <v>5.2863559231480246E-3</v>
      </c>
      <c r="I60" s="2">
        <v>7.3705179282868523</v>
      </c>
      <c r="J60" s="2">
        <v>-2.0460624584037048E-2</v>
      </c>
    </row>
    <row r="61" spans="1:10" x14ac:dyDescent="0.3">
      <c r="A61">
        <v>20170329</v>
      </c>
      <c r="B61">
        <v>1124.9100000000001</v>
      </c>
      <c r="C61">
        <v>285.05</v>
      </c>
      <c r="D61">
        <f t="shared" si="0"/>
        <v>-5.9524867179573681E-4</v>
      </c>
      <c r="E61">
        <f t="shared" si="1"/>
        <v>1.9332161687170874E-3</v>
      </c>
      <c r="F61">
        <f t="shared" si="2"/>
        <v>-5.9542590262079203E-4</v>
      </c>
      <c r="G61">
        <f t="shared" si="3"/>
        <v>1.931349911205324E-3</v>
      </c>
      <c r="I61" s="2">
        <v>7.7689243027888439</v>
      </c>
      <c r="J61" s="2">
        <v>-1.923847718798587E-2</v>
      </c>
    </row>
    <row r="62" spans="1:10" x14ac:dyDescent="0.3">
      <c r="A62">
        <v>20170330</v>
      </c>
      <c r="B62">
        <v>1137.26</v>
      </c>
      <c r="C62">
        <v>280.25</v>
      </c>
      <c r="D62">
        <f t="shared" si="0"/>
        <v>1.0978656070263318E-2</v>
      </c>
      <c r="E62">
        <f t="shared" si="1"/>
        <v>-1.6839151026135805E-2</v>
      </c>
      <c r="F62">
        <f t="shared" si="2"/>
        <v>1.0918828114453927E-2</v>
      </c>
      <c r="G62">
        <f t="shared" si="3"/>
        <v>-1.6982541525321571E-2</v>
      </c>
      <c r="I62" s="2">
        <v>8.1673306772908365</v>
      </c>
      <c r="J62" s="2">
        <v>-1.9069562720350805E-2</v>
      </c>
    </row>
    <row r="63" spans="1:10" x14ac:dyDescent="0.3">
      <c r="A63">
        <v>20170331</v>
      </c>
      <c r="B63">
        <v>1113.76</v>
      </c>
      <c r="C63">
        <v>272.60000000000002</v>
      </c>
      <c r="D63">
        <f t="shared" si="0"/>
        <v>-2.0663700473066846E-2</v>
      </c>
      <c r="E63">
        <f t="shared" si="1"/>
        <v>-2.7297056199821507E-2</v>
      </c>
      <c r="F63">
        <f t="shared" si="2"/>
        <v>-2.088018213244746E-2</v>
      </c>
      <c r="G63">
        <f t="shared" si="3"/>
        <v>-2.7676542689836939E-2</v>
      </c>
      <c r="I63" s="2">
        <v>8.5657370517928282</v>
      </c>
      <c r="J63" s="2">
        <v>-1.8801726401891365E-2</v>
      </c>
    </row>
    <row r="64" spans="1:10" x14ac:dyDescent="0.3">
      <c r="A64">
        <v>20170403</v>
      </c>
      <c r="B64">
        <v>1122.98</v>
      </c>
      <c r="C64">
        <v>273.55</v>
      </c>
      <c r="D64">
        <f t="shared" si="0"/>
        <v>8.2782646171527322E-3</v>
      </c>
      <c r="E64">
        <f t="shared" si="1"/>
        <v>3.4849596478356147E-3</v>
      </c>
      <c r="F64">
        <f t="shared" si="2"/>
        <v>8.2441877204941609E-3</v>
      </c>
      <c r="G64">
        <f t="shared" si="3"/>
        <v>3.4789012474027172E-3</v>
      </c>
      <c r="I64" s="2">
        <v>8.9641434262948199</v>
      </c>
      <c r="J64" s="2">
        <v>-1.7692459889631793E-2</v>
      </c>
    </row>
    <row r="65" spans="1:10" x14ac:dyDescent="0.3">
      <c r="A65">
        <v>20170404</v>
      </c>
      <c r="B65">
        <v>1135.98</v>
      </c>
      <c r="C65">
        <v>279.10000000000002</v>
      </c>
      <c r="D65">
        <f t="shared" si="0"/>
        <v>1.1576341519884592E-2</v>
      </c>
      <c r="E65">
        <f t="shared" si="1"/>
        <v>2.0288795467007899E-2</v>
      </c>
      <c r="F65">
        <f t="shared" si="2"/>
        <v>1.1509848351462317E-2</v>
      </c>
      <c r="G65">
        <f t="shared" si="3"/>
        <v>2.0085720032441599E-2</v>
      </c>
      <c r="I65" s="2">
        <v>9.3625498007968115</v>
      </c>
      <c r="J65" s="2">
        <v>-1.7550724718620445E-2</v>
      </c>
    </row>
    <row r="66" spans="1:10" x14ac:dyDescent="0.3">
      <c r="A66">
        <v>20170405</v>
      </c>
      <c r="B66">
        <v>1152.49</v>
      </c>
      <c r="C66">
        <v>278.95</v>
      </c>
      <c r="D66">
        <f t="shared" si="0"/>
        <v>1.4533706579341178E-2</v>
      </c>
      <c r="E66">
        <f t="shared" si="1"/>
        <v>-5.3744177714093195E-4</v>
      </c>
      <c r="F66">
        <f t="shared" si="2"/>
        <v>1.4429104551259302E-2</v>
      </c>
      <c r="G66">
        <f t="shared" si="3"/>
        <v>-5.3758625073920452E-4</v>
      </c>
      <c r="I66" s="2">
        <v>9.7609561752988032</v>
      </c>
      <c r="J66" s="2">
        <v>-1.7499159866492035E-2</v>
      </c>
    </row>
    <row r="67" spans="1:10" x14ac:dyDescent="0.3">
      <c r="A67">
        <v>20170406</v>
      </c>
      <c r="B67">
        <v>1148.75</v>
      </c>
      <c r="C67">
        <v>284.55</v>
      </c>
      <c r="D67">
        <f t="shared" si="0"/>
        <v>-3.2451474633185618E-3</v>
      </c>
      <c r="E67">
        <f t="shared" si="1"/>
        <v>2.0075282308657547E-2</v>
      </c>
      <c r="F67">
        <f t="shared" si="2"/>
        <v>-3.2504243736754253E-3</v>
      </c>
      <c r="G67">
        <f t="shared" si="3"/>
        <v>1.9876430757595709E-2</v>
      </c>
      <c r="I67" s="2">
        <v>10.159362549800797</v>
      </c>
      <c r="J67" s="2">
        <v>-1.6982541525321571E-2</v>
      </c>
    </row>
    <row r="68" spans="1:10" x14ac:dyDescent="0.3">
      <c r="A68">
        <v>20170407</v>
      </c>
      <c r="B68">
        <v>1113.45</v>
      </c>
      <c r="C68">
        <v>281.25</v>
      </c>
      <c r="D68">
        <f t="shared" ref="D68:D131" si="4">(B68-B67)/B67</f>
        <v>-3.0729053318824771E-2</v>
      </c>
      <c r="E68">
        <f t="shared" ref="E68:E131" si="5">(C68-C67)/C67</f>
        <v>-1.1597258829731194E-2</v>
      </c>
      <c r="F68">
        <f t="shared" ref="F68:F131" si="6">LN(B68/B67)</f>
        <v>-3.1211091438231153E-2</v>
      </c>
      <c r="G68">
        <f t="shared" ref="G68:G131" si="7">LN(C68/C67)</f>
        <v>-1.1665031530503033E-2</v>
      </c>
      <c r="I68" s="2">
        <v>10.557768924302788</v>
      </c>
      <c r="J68" s="2">
        <v>-1.6031348355437101E-2</v>
      </c>
    </row>
    <row r="69" spans="1:10" x14ac:dyDescent="0.3">
      <c r="A69">
        <v>20170410</v>
      </c>
      <c r="B69">
        <v>1084.26</v>
      </c>
      <c r="C69">
        <v>273.5</v>
      </c>
      <c r="D69">
        <f t="shared" si="4"/>
        <v>-2.6215815707934846E-2</v>
      </c>
      <c r="E69">
        <f t="shared" si="5"/>
        <v>-2.7555555555555555E-2</v>
      </c>
      <c r="F69">
        <f t="shared" si="6"/>
        <v>-2.6565576593538066E-2</v>
      </c>
      <c r="G69">
        <f t="shared" si="7"/>
        <v>-2.7942331656593992E-2</v>
      </c>
      <c r="I69" s="2">
        <v>10.95617529880478</v>
      </c>
      <c r="J69" s="2">
        <v>-1.4998075577435009E-2</v>
      </c>
    </row>
    <row r="70" spans="1:10" x14ac:dyDescent="0.3">
      <c r="A70">
        <v>20170411</v>
      </c>
      <c r="B70">
        <v>1091.08</v>
      </c>
      <c r="C70">
        <v>275.60000000000002</v>
      </c>
      <c r="D70">
        <f t="shared" si="4"/>
        <v>6.2900042425247972E-3</v>
      </c>
      <c r="E70">
        <f t="shared" si="5"/>
        <v>7.6782449725777795E-3</v>
      </c>
      <c r="F70">
        <f t="shared" si="6"/>
        <v>6.2703047293652852E-3</v>
      </c>
      <c r="G70">
        <f t="shared" si="7"/>
        <v>7.648917277467763E-3</v>
      </c>
      <c r="I70" s="2">
        <v>11.354581673306772</v>
      </c>
      <c r="J70" s="2">
        <v>-1.4640436421462481E-2</v>
      </c>
    </row>
    <row r="71" spans="1:10" x14ac:dyDescent="0.3">
      <c r="A71">
        <v>20170412</v>
      </c>
      <c r="B71">
        <v>1078.72</v>
      </c>
      <c r="C71">
        <v>275</v>
      </c>
      <c r="D71">
        <f t="shared" si="4"/>
        <v>-1.1328225244711571E-2</v>
      </c>
      <c r="E71">
        <f t="shared" si="5"/>
        <v>-2.1770682148041461E-3</v>
      </c>
      <c r="F71">
        <f t="shared" si="6"/>
        <v>-1.1392878321796864E-2</v>
      </c>
      <c r="G71">
        <f t="shared" si="7"/>
        <v>-2.1794414729322713E-3</v>
      </c>
      <c r="I71" s="2">
        <v>11.752988047808763</v>
      </c>
      <c r="J71" s="2">
        <v>-1.4169560486211548E-2</v>
      </c>
    </row>
    <row r="72" spans="1:10" x14ac:dyDescent="0.3">
      <c r="A72">
        <v>20170413</v>
      </c>
      <c r="B72">
        <v>1089.3900000000001</v>
      </c>
      <c r="C72">
        <v>274.5</v>
      </c>
      <c r="D72">
        <f t="shared" si="4"/>
        <v>9.8913527143281599E-3</v>
      </c>
      <c r="E72">
        <f t="shared" si="5"/>
        <v>-1.8181818181818182E-3</v>
      </c>
      <c r="F72">
        <f t="shared" si="6"/>
        <v>9.8427534969595734E-3</v>
      </c>
      <c r="G72">
        <f t="shared" si="7"/>
        <v>-1.8198367169859828E-3</v>
      </c>
      <c r="I72" s="2">
        <v>12.151394422310757</v>
      </c>
      <c r="J72" s="2">
        <v>-1.4031530804257765E-2</v>
      </c>
    </row>
    <row r="73" spans="1:10" x14ac:dyDescent="0.3">
      <c r="A73">
        <v>20170414</v>
      </c>
      <c r="B73">
        <v>1073.1500000000001</v>
      </c>
      <c r="C73">
        <v>270.8</v>
      </c>
      <c r="D73">
        <f t="shared" si="4"/>
        <v>-1.4907425256336121E-2</v>
      </c>
      <c r="E73">
        <f t="shared" si="5"/>
        <v>-1.3479052823315078E-2</v>
      </c>
      <c r="F73">
        <f t="shared" si="6"/>
        <v>-1.5019657714981791E-2</v>
      </c>
      <c r="G73">
        <f t="shared" si="7"/>
        <v>-1.357071991146535E-2</v>
      </c>
      <c r="I73" s="2">
        <v>12.549800796812749</v>
      </c>
      <c r="J73" s="2">
        <v>-1.3802841635417845E-2</v>
      </c>
    </row>
    <row r="74" spans="1:10" x14ac:dyDescent="0.3">
      <c r="A74">
        <v>20170417</v>
      </c>
      <c r="B74">
        <v>1094.27</v>
      </c>
      <c r="C74">
        <v>272.25</v>
      </c>
      <c r="D74">
        <f t="shared" si="4"/>
        <v>1.9680380189162641E-2</v>
      </c>
      <c r="E74">
        <f t="shared" si="5"/>
        <v>5.3545051698670187E-3</v>
      </c>
      <c r="F74">
        <f t="shared" si="6"/>
        <v>1.9489225435223707E-2</v>
      </c>
      <c r="G74">
        <f t="shared" si="7"/>
        <v>5.3402207749497716E-3</v>
      </c>
      <c r="I74" s="2">
        <v>12.94820717131474</v>
      </c>
      <c r="J74" s="2">
        <v>-1.3689048167900141E-2</v>
      </c>
    </row>
    <row r="75" spans="1:10" x14ac:dyDescent="0.3">
      <c r="A75">
        <v>20170418</v>
      </c>
      <c r="B75">
        <v>1077.21</v>
      </c>
      <c r="C75">
        <v>269.10000000000002</v>
      </c>
      <c r="D75">
        <f t="shared" si="4"/>
        <v>-1.5590302210606108E-2</v>
      </c>
      <c r="E75">
        <f t="shared" si="5"/>
        <v>-1.1570247933884214E-2</v>
      </c>
      <c r="F75">
        <f t="shared" si="6"/>
        <v>-1.5713109041398918E-2</v>
      </c>
      <c r="G75">
        <f t="shared" si="7"/>
        <v>-1.1637704080209598E-2</v>
      </c>
      <c r="I75" s="2">
        <v>13.346613545816732</v>
      </c>
      <c r="J75" s="2">
        <v>-1.3591427203539001E-2</v>
      </c>
    </row>
    <row r="76" spans="1:10" x14ac:dyDescent="0.3">
      <c r="A76">
        <v>20170419</v>
      </c>
      <c r="B76">
        <v>1068.55</v>
      </c>
      <c r="C76">
        <v>268.10000000000002</v>
      </c>
      <c r="D76">
        <f t="shared" si="4"/>
        <v>-8.0392866757643192E-3</v>
      </c>
      <c r="E76">
        <f t="shared" si="5"/>
        <v>-3.7160906726124115E-3</v>
      </c>
      <c r="F76">
        <f t="shared" si="6"/>
        <v>-8.0717759852984468E-3</v>
      </c>
      <c r="G76">
        <f t="shared" si="7"/>
        <v>-3.7230124909464627E-3</v>
      </c>
      <c r="I76" s="2">
        <v>13.745019920318724</v>
      </c>
      <c r="J76" s="2">
        <v>-1.357071991146535E-2</v>
      </c>
    </row>
    <row r="77" spans="1:10" x14ac:dyDescent="0.3">
      <c r="A77">
        <v>20170420</v>
      </c>
      <c r="B77">
        <v>1083.3499999999999</v>
      </c>
      <c r="C77">
        <v>265.89999999999998</v>
      </c>
      <c r="D77">
        <f t="shared" si="4"/>
        <v>1.3850545131252591E-2</v>
      </c>
      <c r="E77">
        <f t="shared" si="5"/>
        <v>-8.2058933233869653E-3</v>
      </c>
      <c r="F77">
        <f t="shared" si="6"/>
        <v>1.3755502916515826E-2</v>
      </c>
      <c r="G77">
        <f t="shared" si="7"/>
        <v>-8.2397469929396359E-3</v>
      </c>
      <c r="I77" s="2">
        <v>14.143426294820717</v>
      </c>
      <c r="J77" s="2">
        <v>-1.3526776298201851E-2</v>
      </c>
    </row>
    <row r="78" spans="1:10" x14ac:dyDescent="0.3">
      <c r="A78">
        <v>20170421</v>
      </c>
      <c r="B78">
        <v>1084.17</v>
      </c>
      <c r="C78">
        <v>266.55</v>
      </c>
      <c r="D78">
        <f t="shared" si="4"/>
        <v>7.5691143213196452E-4</v>
      </c>
      <c r="E78">
        <f t="shared" si="5"/>
        <v>2.4445280180520278E-3</v>
      </c>
      <c r="F78">
        <f t="shared" si="6"/>
        <v>7.5662511914053037E-4</v>
      </c>
      <c r="G78">
        <f t="shared" si="7"/>
        <v>2.4415450197960639E-3</v>
      </c>
      <c r="I78" s="2">
        <v>14.541832669322709</v>
      </c>
      <c r="J78" s="2">
        <v>-1.2926253466019172E-2</v>
      </c>
    </row>
    <row r="79" spans="1:10" x14ac:dyDescent="0.3">
      <c r="A79">
        <v>20170424</v>
      </c>
      <c r="B79">
        <v>1116.58</v>
      </c>
      <c r="C79">
        <v>274.35000000000002</v>
      </c>
      <c r="D79">
        <f t="shared" si="4"/>
        <v>2.9893835837553014E-2</v>
      </c>
      <c r="E79">
        <f t="shared" si="5"/>
        <v>2.9262802476083326E-2</v>
      </c>
      <c r="F79">
        <f t="shared" si="6"/>
        <v>2.9455724926884919E-2</v>
      </c>
      <c r="G79">
        <f t="shared" si="7"/>
        <v>2.8842820236214338E-2</v>
      </c>
      <c r="I79" s="2">
        <v>14.9402390438247</v>
      </c>
      <c r="J79" s="2">
        <v>-1.2836654855351754E-2</v>
      </c>
    </row>
    <row r="80" spans="1:10" x14ac:dyDescent="0.3">
      <c r="A80">
        <v>20170425</v>
      </c>
      <c r="B80">
        <v>1120.8900000000001</v>
      </c>
      <c r="C80">
        <v>277.3</v>
      </c>
      <c r="D80">
        <f t="shared" si="4"/>
        <v>3.860001074710431E-3</v>
      </c>
      <c r="E80">
        <f t="shared" si="5"/>
        <v>1.0752688172042968E-2</v>
      </c>
      <c r="F80">
        <f t="shared" si="6"/>
        <v>3.8525703860680651E-3</v>
      </c>
      <c r="G80">
        <f t="shared" si="7"/>
        <v>1.069528911674795E-2</v>
      </c>
      <c r="I80" s="2">
        <v>15.338645418326692</v>
      </c>
      <c r="J80" s="2">
        <v>-1.2079525654601126E-2</v>
      </c>
    </row>
    <row r="81" spans="1:10" x14ac:dyDescent="0.3">
      <c r="A81">
        <v>20170426</v>
      </c>
      <c r="B81">
        <v>1119.1099999999999</v>
      </c>
      <c r="C81">
        <v>277.60000000000002</v>
      </c>
      <c r="D81">
        <f t="shared" si="4"/>
        <v>-1.5880238025142519E-3</v>
      </c>
      <c r="E81">
        <f t="shared" si="5"/>
        <v>1.0818608005770333E-3</v>
      </c>
      <c r="F81">
        <f t="shared" si="6"/>
        <v>-1.5892860488079896E-3</v>
      </c>
      <c r="G81">
        <f t="shared" si="7"/>
        <v>1.081276010917019E-3</v>
      </c>
      <c r="I81" s="2">
        <v>15.737051792828684</v>
      </c>
      <c r="J81" s="2">
        <v>-1.1702557627026473E-2</v>
      </c>
    </row>
    <row r="82" spans="1:10" x14ac:dyDescent="0.3">
      <c r="A82">
        <v>20170427</v>
      </c>
      <c r="B82">
        <v>1106.92</v>
      </c>
      <c r="C82">
        <v>274.39999999999998</v>
      </c>
      <c r="D82">
        <f t="shared" si="4"/>
        <v>-1.0892584285726897E-2</v>
      </c>
      <c r="E82">
        <f t="shared" si="5"/>
        <v>-1.1527377521613995E-2</v>
      </c>
      <c r="F82">
        <f t="shared" si="6"/>
        <v>-1.0952342828118564E-2</v>
      </c>
      <c r="G82">
        <f t="shared" si="7"/>
        <v>-1.1594332780919482E-2</v>
      </c>
      <c r="I82" s="2">
        <v>16.135458167330679</v>
      </c>
      <c r="J82" s="2">
        <v>-1.1665031530503033E-2</v>
      </c>
    </row>
    <row r="83" spans="1:10" x14ac:dyDescent="0.3">
      <c r="A83">
        <v>20170428</v>
      </c>
      <c r="B83">
        <v>1114.43</v>
      </c>
      <c r="C83">
        <v>273.85000000000002</v>
      </c>
      <c r="D83">
        <f t="shared" si="4"/>
        <v>6.7845914790590021E-3</v>
      </c>
      <c r="E83">
        <f t="shared" si="5"/>
        <v>-2.0043731778423999E-3</v>
      </c>
      <c r="F83">
        <f t="shared" si="6"/>
        <v>6.7616797112330165E-3</v>
      </c>
      <c r="G83">
        <f t="shared" si="7"/>
        <v>-2.0063846219996748E-3</v>
      </c>
      <c r="I83" s="2">
        <v>16.533864541832671</v>
      </c>
      <c r="J83" s="2">
        <v>-1.1643081074738621E-2</v>
      </c>
    </row>
    <row r="84" spans="1:10" x14ac:dyDescent="0.3">
      <c r="A84">
        <v>20170502</v>
      </c>
      <c r="B84">
        <v>1120.22</v>
      </c>
      <c r="C84">
        <v>276</v>
      </c>
      <c r="D84">
        <f t="shared" si="4"/>
        <v>5.1954810979603595E-3</v>
      </c>
      <c r="E84">
        <f t="shared" si="5"/>
        <v>7.8510133284644037E-3</v>
      </c>
      <c r="F84">
        <f t="shared" si="6"/>
        <v>5.1820311518871775E-3</v>
      </c>
      <c r="G84">
        <f t="shared" si="7"/>
        <v>7.8203544874195681E-3</v>
      </c>
      <c r="I84" s="2">
        <v>16.932270916334662</v>
      </c>
      <c r="J84" s="2">
        <v>-1.1637704080209598E-2</v>
      </c>
    </row>
    <row r="85" spans="1:10" x14ac:dyDescent="0.3">
      <c r="A85">
        <v>20170503</v>
      </c>
      <c r="B85">
        <v>1096.3499999999999</v>
      </c>
      <c r="C85">
        <v>247.3</v>
      </c>
      <c r="D85">
        <f t="shared" si="4"/>
        <v>-2.1308314438235453E-2</v>
      </c>
      <c r="E85">
        <f t="shared" si="5"/>
        <v>-0.10398550724637677</v>
      </c>
      <c r="F85">
        <f t="shared" si="6"/>
        <v>-2.1538613976492628E-2</v>
      </c>
      <c r="G85">
        <f t="shared" si="7"/>
        <v>-0.10979869118977945</v>
      </c>
      <c r="I85" s="2">
        <v>17.330677290836654</v>
      </c>
      <c r="J85" s="2">
        <v>-1.1594332780919482E-2</v>
      </c>
    </row>
    <row r="86" spans="1:10" x14ac:dyDescent="0.3">
      <c r="A86">
        <v>20170504</v>
      </c>
      <c r="B86">
        <v>1081.22</v>
      </c>
      <c r="C86">
        <v>246.5</v>
      </c>
      <c r="D86">
        <f t="shared" si="4"/>
        <v>-1.3800337483467763E-2</v>
      </c>
      <c r="E86">
        <f t="shared" si="5"/>
        <v>-3.2349373230894109E-3</v>
      </c>
      <c r="F86">
        <f t="shared" si="6"/>
        <v>-1.3896447398079178E-2</v>
      </c>
      <c r="G86">
        <f t="shared" si="7"/>
        <v>-3.2401810446257952E-3</v>
      </c>
      <c r="I86" s="2">
        <v>17.729083665338646</v>
      </c>
      <c r="J86" s="2">
        <v>-1.1392776928484128E-2</v>
      </c>
    </row>
    <row r="87" spans="1:10" x14ac:dyDescent="0.3">
      <c r="A87">
        <v>20170505</v>
      </c>
      <c r="B87">
        <v>1085.68</v>
      </c>
      <c r="C87">
        <v>256</v>
      </c>
      <c r="D87">
        <f t="shared" si="4"/>
        <v>4.1249699413625687E-3</v>
      </c>
      <c r="E87">
        <f t="shared" si="5"/>
        <v>3.8539553752535496E-2</v>
      </c>
      <c r="F87">
        <f t="shared" si="6"/>
        <v>4.1164855766841904E-3</v>
      </c>
      <c r="G87">
        <f t="shared" si="7"/>
        <v>3.7815450996817664E-2</v>
      </c>
      <c r="I87" s="2">
        <v>18.127490039840637</v>
      </c>
      <c r="J87" s="2">
        <v>-1.1342276603934495E-2</v>
      </c>
    </row>
    <row r="88" spans="1:10" x14ac:dyDescent="0.3">
      <c r="A88">
        <v>20170510</v>
      </c>
      <c r="B88">
        <v>1111.6400000000001</v>
      </c>
      <c r="C88">
        <v>256</v>
      </c>
      <c r="D88">
        <f t="shared" si="4"/>
        <v>2.3911281408886629E-2</v>
      </c>
      <c r="E88">
        <f t="shared" si="5"/>
        <v>0</v>
      </c>
      <c r="F88">
        <f t="shared" si="6"/>
        <v>2.3629883614785373E-2</v>
      </c>
      <c r="G88">
        <f t="shared" si="7"/>
        <v>0</v>
      </c>
      <c r="I88" s="2">
        <v>18.525896414342629</v>
      </c>
      <c r="J88" s="2">
        <v>-1.1049836186584935E-2</v>
      </c>
    </row>
    <row r="89" spans="1:10" x14ac:dyDescent="0.3">
      <c r="A89">
        <v>20170511</v>
      </c>
      <c r="B89">
        <v>1105.83</v>
      </c>
      <c r="C89">
        <v>253.1</v>
      </c>
      <c r="D89">
        <f t="shared" si="4"/>
        <v>-5.2265121802023791E-3</v>
      </c>
      <c r="E89">
        <f t="shared" si="5"/>
        <v>-1.1328125000000022E-2</v>
      </c>
      <c r="F89">
        <f t="shared" si="6"/>
        <v>-5.2402181722015174E-3</v>
      </c>
      <c r="G89">
        <f t="shared" si="7"/>
        <v>-1.1392776928484128E-2</v>
      </c>
      <c r="I89" s="2">
        <v>18.924302788844621</v>
      </c>
      <c r="J89" s="2">
        <v>-1.0759466511942241E-2</v>
      </c>
    </row>
    <row r="90" spans="1:10" x14ac:dyDescent="0.3">
      <c r="A90">
        <v>20170512</v>
      </c>
      <c r="B90">
        <v>1099.75</v>
      </c>
      <c r="C90">
        <v>250.9</v>
      </c>
      <c r="D90">
        <f t="shared" si="4"/>
        <v>-5.498132624363535E-3</v>
      </c>
      <c r="E90">
        <f t="shared" si="5"/>
        <v>-8.6922165152113345E-3</v>
      </c>
      <c r="F90">
        <f t="shared" si="6"/>
        <v>-5.5133029868700218E-3</v>
      </c>
      <c r="G90">
        <f t="shared" si="7"/>
        <v>-8.730214178701734E-3</v>
      </c>
      <c r="I90" s="2">
        <v>19.322709163346612</v>
      </c>
      <c r="J90" s="2">
        <v>-1.0503889611305859E-2</v>
      </c>
    </row>
    <row r="91" spans="1:10" x14ac:dyDescent="0.3">
      <c r="A91">
        <v>20170515</v>
      </c>
      <c r="B91">
        <v>1119.98</v>
      </c>
      <c r="C91">
        <v>246.5</v>
      </c>
      <c r="D91">
        <f t="shared" si="4"/>
        <v>1.8395089793134822E-2</v>
      </c>
      <c r="E91">
        <f t="shared" si="5"/>
        <v>-1.7536867277799944E-2</v>
      </c>
      <c r="F91">
        <f t="shared" si="6"/>
        <v>1.8227946758013334E-2</v>
      </c>
      <c r="G91">
        <f t="shared" si="7"/>
        <v>-1.7692459889631793E-2</v>
      </c>
      <c r="I91" s="2">
        <v>19.721115537848608</v>
      </c>
      <c r="J91" s="2">
        <v>-1.0360722287099975E-2</v>
      </c>
    </row>
    <row r="92" spans="1:10" x14ac:dyDescent="0.3">
      <c r="A92">
        <v>20170516</v>
      </c>
      <c r="B92">
        <v>1112.95</v>
      </c>
      <c r="C92">
        <v>241.45</v>
      </c>
      <c r="D92">
        <f t="shared" si="4"/>
        <v>-6.2768978017464349E-3</v>
      </c>
      <c r="E92">
        <f t="shared" si="5"/>
        <v>-2.0486815415821546E-2</v>
      </c>
      <c r="F92">
        <f t="shared" si="6"/>
        <v>-6.2966803502233406E-3</v>
      </c>
      <c r="G92">
        <f t="shared" si="7"/>
        <v>-2.0699581163193932E-2</v>
      </c>
      <c r="I92" s="2">
        <v>20.119521912350599</v>
      </c>
      <c r="J92" s="2">
        <v>-1.0355122115204247E-2</v>
      </c>
    </row>
    <row r="93" spans="1:10" x14ac:dyDescent="0.3">
      <c r="A93">
        <v>20170517</v>
      </c>
      <c r="B93">
        <v>1104.3</v>
      </c>
      <c r="C93">
        <v>243.7</v>
      </c>
      <c r="D93">
        <f t="shared" si="4"/>
        <v>-7.7721371130779378E-3</v>
      </c>
      <c r="E93">
        <f t="shared" si="5"/>
        <v>9.3186995237109129E-3</v>
      </c>
      <c r="F93">
        <f t="shared" si="6"/>
        <v>-7.802497583533961E-3</v>
      </c>
      <c r="G93">
        <f t="shared" si="7"/>
        <v>9.2755483116096216E-3</v>
      </c>
      <c r="I93" s="2">
        <v>20.517928286852591</v>
      </c>
      <c r="J93" s="2">
        <v>-9.793331808374205E-3</v>
      </c>
    </row>
    <row r="94" spans="1:10" x14ac:dyDescent="0.3">
      <c r="A94">
        <v>20170518</v>
      </c>
      <c r="B94">
        <v>1076.8</v>
      </c>
      <c r="C94">
        <v>244.25</v>
      </c>
      <c r="D94">
        <f t="shared" si="4"/>
        <v>-2.4902653264511455E-2</v>
      </c>
      <c r="E94">
        <f t="shared" si="5"/>
        <v>2.2568732047599975E-3</v>
      </c>
      <c r="F94">
        <f t="shared" si="6"/>
        <v>-2.5217970162621787E-2</v>
      </c>
      <c r="G94">
        <f t="shared" si="7"/>
        <v>2.2543302917317201E-3</v>
      </c>
      <c r="I94" s="2">
        <v>20.916334661354583</v>
      </c>
      <c r="J94" s="2">
        <v>-9.7459873406233622E-3</v>
      </c>
    </row>
    <row r="95" spans="1:10" x14ac:dyDescent="0.3">
      <c r="A95">
        <v>20170519</v>
      </c>
      <c r="B95">
        <v>1087.75</v>
      </c>
      <c r="C95">
        <v>242.4</v>
      </c>
      <c r="D95">
        <f t="shared" si="4"/>
        <v>1.0169019316493355E-2</v>
      </c>
      <c r="E95">
        <f t="shared" si="5"/>
        <v>-7.5742067553735692E-3</v>
      </c>
      <c r="F95">
        <f t="shared" si="6"/>
        <v>1.0117662710326205E-2</v>
      </c>
      <c r="G95">
        <f t="shared" si="7"/>
        <v>-7.6030367277327114E-3</v>
      </c>
      <c r="I95" s="2">
        <v>21.314741035856574</v>
      </c>
      <c r="J95" s="2">
        <v>-9.2908689378456283E-3</v>
      </c>
    </row>
    <row r="96" spans="1:10" x14ac:dyDescent="0.3">
      <c r="A96">
        <v>20170522</v>
      </c>
      <c r="B96">
        <v>1083.58</v>
      </c>
      <c r="C96">
        <v>243.6</v>
      </c>
      <c r="D96">
        <f t="shared" si="4"/>
        <v>-3.8336014709262909E-3</v>
      </c>
      <c r="E96">
        <f t="shared" si="5"/>
        <v>4.9504950495049037E-3</v>
      </c>
      <c r="F96">
        <f t="shared" si="6"/>
        <v>-3.8409685553830951E-3</v>
      </c>
      <c r="G96">
        <f t="shared" si="7"/>
        <v>4.9382816405825767E-3</v>
      </c>
      <c r="I96" s="2">
        <v>21.713147410358566</v>
      </c>
      <c r="J96" s="2">
        <v>-9.1270474856562055E-3</v>
      </c>
    </row>
    <row r="97" spans="1:10" x14ac:dyDescent="0.3">
      <c r="A97">
        <v>20170523</v>
      </c>
      <c r="B97">
        <v>1096.83</v>
      </c>
      <c r="C97">
        <v>246.4</v>
      </c>
      <c r="D97">
        <f t="shared" si="4"/>
        <v>1.2227985012643276E-2</v>
      </c>
      <c r="E97">
        <f t="shared" si="5"/>
        <v>1.1494252873563265E-2</v>
      </c>
      <c r="F97">
        <f t="shared" si="6"/>
        <v>1.2153827126223871E-2</v>
      </c>
      <c r="G97">
        <f t="shared" si="7"/>
        <v>1.142869582362285E-2</v>
      </c>
      <c r="I97" s="2">
        <v>22.111553784860558</v>
      </c>
      <c r="J97" s="2">
        <v>-9.0820675908313084E-3</v>
      </c>
    </row>
    <row r="98" spans="1:10" x14ac:dyDescent="0.3">
      <c r="A98">
        <v>20170524</v>
      </c>
      <c r="B98">
        <v>1087.5899999999999</v>
      </c>
      <c r="C98">
        <v>243.05</v>
      </c>
      <c r="D98">
        <f t="shared" si="4"/>
        <v>-8.4242772353053889E-3</v>
      </c>
      <c r="E98">
        <f t="shared" si="5"/>
        <v>-1.3595779220779198E-2</v>
      </c>
      <c r="F98">
        <f t="shared" si="6"/>
        <v>-8.4599620124072572E-3</v>
      </c>
      <c r="G98">
        <f t="shared" si="7"/>
        <v>-1.3689048167900141E-2</v>
      </c>
      <c r="I98" s="2">
        <v>22.509960159362549</v>
      </c>
      <c r="J98" s="2">
        <v>-8.9703118665595237E-3</v>
      </c>
    </row>
    <row r="99" spans="1:10" x14ac:dyDescent="0.3">
      <c r="A99">
        <v>20170525</v>
      </c>
      <c r="B99">
        <v>1083.52</v>
      </c>
      <c r="C99">
        <v>242</v>
      </c>
      <c r="D99">
        <f t="shared" si="4"/>
        <v>-3.7422190347464915E-3</v>
      </c>
      <c r="E99">
        <f t="shared" si="5"/>
        <v>-4.3200987451142208E-3</v>
      </c>
      <c r="F99">
        <f t="shared" si="6"/>
        <v>-3.7492386545072108E-3</v>
      </c>
      <c r="G99">
        <f t="shared" si="7"/>
        <v>-4.3294573347781133E-3</v>
      </c>
      <c r="I99" s="2">
        <v>22.908366533864541</v>
      </c>
      <c r="J99" s="2">
        <v>-8.757092866921206E-3</v>
      </c>
    </row>
    <row r="100" spans="1:10" x14ac:dyDescent="0.3">
      <c r="A100">
        <v>20170526</v>
      </c>
      <c r="B100">
        <v>1073.04</v>
      </c>
      <c r="C100">
        <v>243.05</v>
      </c>
      <c r="D100">
        <f t="shared" si="4"/>
        <v>-9.6721795629061014E-3</v>
      </c>
      <c r="E100">
        <f t="shared" si="5"/>
        <v>4.3388429752066584E-3</v>
      </c>
      <c r="F100">
        <f t="shared" si="6"/>
        <v>-9.7192589108809502E-3</v>
      </c>
      <c r="G100">
        <f t="shared" si="7"/>
        <v>4.3294573347781914E-3</v>
      </c>
      <c r="I100" s="2">
        <v>23.306772908366533</v>
      </c>
      <c r="J100" s="2">
        <v>-8.730214178701734E-3</v>
      </c>
    </row>
    <row r="101" spans="1:10" x14ac:dyDescent="0.3">
      <c r="A101">
        <v>20170529</v>
      </c>
      <c r="B101">
        <v>1085.75</v>
      </c>
      <c r="C101">
        <v>243</v>
      </c>
      <c r="D101">
        <f t="shared" si="4"/>
        <v>1.1844852009244797E-2</v>
      </c>
      <c r="E101">
        <f t="shared" si="5"/>
        <v>-2.0571898786262647E-4</v>
      </c>
      <c r="F101">
        <f t="shared" si="6"/>
        <v>1.1775250821096508E-2</v>
      </c>
      <c r="G101">
        <f t="shared" si="7"/>
        <v>-2.0574015091605224E-4</v>
      </c>
      <c r="I101" s="2">
        <v>23.705179282868528</v>
      </c>
      <c r="J101" s="2">
        <v>-8.5543720966586318E-3</v>
      </c>
    </row>
    <row r="102" spans="1:10" x14ac:dyDescent="0.3">
      <c r="A102">
        <v>20170530</v>
      </c>
      <c r="B102">
        <v>1074.81</v>
      </c>
      <c r="C102">
        <v>246.05</v>
      </c>
      <c r="D102">
        <f t="shared" si="4"/>
        <v>-1.0075984342620359E-2</v>
      </c>
      <c r="E102">
        <f t="shared" si="5"/>
        <v>1.2551440329218153E-2</v>
      </c>
      <c r="F102">
        <f t="shared" si="6"/>
        <v>-1.0127090660308948E-2</v>
      </c>
      <c r="G102">
        <f t="shared" si="7"/>
        <v>1.2473323971438828E-2</v>
      </c>
      <c r="I102" s="2">
        <v>24.10358565737052</v>
      </c>
      <c r="J102" s="2">
        <v>-8.2397469929396359E-3</v>
      </c>
    </row>
    <row r="103" spans="1:10" x14ac:dyDescent="0.3">
      <c r="A103">
        <v>20170531</v>
      </c>
      <c r="B103">
        <v>1053.3</v>
      </c>
      <c r="C103">
        <v>236.5</v>
      </c>
      <c r="D103">
        <f t="shared" si="4"/>
        <v>-2.0012839478605514E-2</v>
      </c>
      <c r="E103">
        <f t="shared" si="5"/>
        <v>-3.8813249339565176E-2</v>
      </c>
      <c r="F103">
        <f t="shared" si="6"/>
        <v>-2.0215808912126137E-2</v>
      </c>
      <c r="G103">
        <f t="shared" si="7"/>
        <v>-3.9586559379999636E-2</v>
      </c>
      <c r="I103" s="2">
        <v>24.501992031872511</v>
      </c>
      <c r="J103" s="2">
        <v>-8.1752892180395297E-3</v>
      </c>
    </row>
    <row r="104" spans="1:10" x14ac:dyDescent="0.3">
      <c r="A104">
        <v>20170601</v>
      </c>
      <c r="B104">
        <v>1045.6300000000001</v>
      </c>
      <c r="C104">
        <v>241.05</v>
      </c>
      <c r="D104">
        <f t="shared" si="4"/>
        <v>-7.2818760087343072E-3</v>
      </c>
      <c r="E104">
        <f t="shared" si="5"/>
        <v>1.9238900634249521E-2</v>
      </c>
      <c r="F104">
        <f t="shared" si="6"/>
        <v>-7.3085182837909855E-3</v>
      </c>
      <c r="G104">
        <f t="shared" si="7"/>
        <v>1.9056172919643646E-2</v>
      </c>
      <c r="I104" s="2">
        <v>24.900398406374503</v>
      </c>
      <c r="J104" s="2">
        <v>-8.0175356589468252E-3</v>
      </c>
    </row>
    <row r="105" spans="1:10" x14ac:dyDescent="0.3">
      <c r="A105">
        <v>20170602</v>
      </c>
      <c r="B105">
        <v>1046.02</v>
      </c>
      <c r="C105">
        <v>248.8</v>
      </c>
      <c r="D105">
        <f t="shared" si="4"/>
        <v>3.7298088233875525E-4</v>
      </c>
      <c r="E105">
        <f t="shared" si="5"/>
        <v>3.2151006015349509E-2</v>
      </c>
      <c r="F105">
        <f t="shared" si="6"/>
        <v>3.7291134226030562E-4</v>
      </c>
      <c r="G105">
        <f t="shared" si="7"/>
        <v>3.1644980013393172E-2</v>
      </c>
      <c r="I105" s="2">
        <v>25.298804780876495</v>
      </c>
      <c r="J105" s="2">
        <v>-7.762005335489301E-3</v>
      </c>
    </row>
    <row r="106" spans="1:10" x14ac:dyDescent="0.3">
      <c r="A106">
        <v>20170605</v>
      </c>
      <c r="B106">
        <v>1044.3399999999999</v>
      </c>
      <c r="C106">
        <v>248.7</v>
      </c>
      <c r="D106">
        <f t="shared" si="4"/>
        <v>-1.606087837708709E-3</v>
      </c>
      <c r="E106">
        <f t="shared" si="5"/>
        <v>-4.0192926045025217E-4</v>
      </c>
      <c r="F106">
        <f t="shared" si="6"/>
        <v>-1.607378979423067E-3</v>
      </c>
      <c r="G106">
        <f t="shared" si="7"/>
        <v>-4.0201005566547576E-4</v>
      </c>
      <c r="I106" s="2">
        <v>25.697211155378486</v>
      </c>
      <c r="J106" s="2">
        <v>-7.6030367277327114E-3</v>
      </c>
    </row>
    <row r="107" spans="1:10" x14ac:dyDescent="0.3">
      <c r="A107">
        <v>20170606</v>
      </c>
      <c r="B107">
        <v>1041.23</v>
      </c>
      <c r="C107">
        <v>248.05</v>
      </c>
      <c r="D107">
        <f t="shared" si="4"/>
        <v>-2.9779573702050101E-3</v>
      </c>
      <c r="E107">
        <f t="shared" si="5"/>
        <v>-2.6135906714916659E-3</v>
      </c>
      <c r="F107">
        <f t="shared" si="6"/>
        <v>-2.982400308033116E-3</v>
      </c>
      <c r="G107">
        <f t="shared" si="7"/>
        <v>-2.6170120623010208E-3</v>
      </c>
      <c r="I107" s="2">
        <v>26.095617529880478</v>
      </c>
      <c r="J107" s="2">
        <v>-7.5472056353829663E-3</v>
      </c>
    </row>
    <row r="108" spans="1:10" x14ac:dyDescent="0.3">
      <c r="A108">
        <v>20170607</v>
      </c>
      <c r="B108">
        <v>1034.31</v>
      </c>
      <c r="C108">
        <v>250</v>
      </c>
      <c r="D108">
        <f t="shared" si="4"/>
        <v>-6.6459859973301508E-3</v>
      </c>
      <c r="E108">
        <f t="shared" si="5"/>
        <v>7.8613182826042672E-3</v>
      </c>
      <c r="F108">
        <f t="shared" si="6"/>
        <v>-6.6681689017436402E-3</v>
      </c>
      <c r="G108">
        <f t="shared" si="7"/>
        <v>7.8305791151883908E-3</v>
      </c>
      <c r="I108" s="2">
        <v>26.49402390438247</v>
      </c>
      <c r="J108" s="2">
        <v>-7.4990977605389718E-3</v>
      </c>
    </row>
    <row r="109" spans="1:10" x14ac:dyDescent="0.3">
      <c r="A109">
        <v>20170608</v>
      </c>
      <c r="B109">
        <v>1038.5</v>
      </c>
      <c r="C109">
        <v>249</v>
      </c>
      <c r="D109">
        <f t="shared" si="4"/>
        <v>4.0510098519786668E-3</v>
      </c>
      <c r="E109">
        <f t="shared" si="5"/>
        <v>-4.0000000000000001E-3</v>
      </c>
      <c r="F109">
        <f t="shared" si="6"/>
        <v>4.0428266044012576E-3</v>
      </c>
      <c r="G109">
        <f t="shared" si="7"/>
        <v>-4.0080213975388218E-3</v>
      </c>
      <c r="I109" s="2">
        <v>26.892430278884461</v>
      </c>
      <c r="J109" s="2">
        <v>-7.067167223092443E-3</v>
      </c>
    </row>
    <row r="110" spans="1:10" x14ac:dyDescent="0.3">
      <c r="A110">
        <v>20170609</v>
      </c>
      <c r="B110">
        <v>1041.49</v>
      </c>
      <c r="C110">
        <v>252.25</v>
      </c>
      <c r="D110">
        <f t="shared" si="4"/>
        <v>2.8791526239768986E-3</v>
      </c>
      <c r="E110">
        <f t="shared" si="5"/>
        <v>1.3052208835341365E-2</v>
      </c>
      <c r="F110">
        <f t="shared" si="6"/>
        <v>2.8750158025188212E-3</v>
      </c>
      <c r="G110">
        <f t="shared" si="7"/>
        <v>1.2967762769010663E-2</v>
      </c>
      <c r="I110" s="2">
        <v>27.290836653386453</v>
      </c>
      <c r="J110" s="2">
        <v>-7.0285334245850694E-3</v>
      </c>
    </row>
    <row r="111" spans="1:10" x14ac:dyDescent="0.3">
      <c r="A111">
        <v>20170613</v>
      </c>
      <c r="B111">
        <v>1030.99</v>
      </c>
      <c r="C111">
        <v>249.65</v>
      </c>
      <c r="D111">
        <f t="shared" si="4"/>
        <v>-1.0081709857991915E-2</v>
      </c>
      <c r="E111">
        <f t="shared" si="5"/>
        <v>-1.0307234886025746E-2</v>
      </c>
      <c r="F111">
        <f t="shared" si="6"/>
        <v>-1.0132874469812194E-2</v>
      </c>
      <c r="G111">
        <f t="shared" si="7"/>
        <v>-1.0360722287099975E-2</v>
      </c>
      <c r="I111" s="2">
        <v>27.689243027888445</v>
      </c>
      <c r="J111" s="2">
        <v>-7.0137865080069405E-3</v>
      </c>
    </row>
    <row r="112" spans="1:10" x14ac:dyDescent="0.3">
      <c r="A112">
        <v>20170614</v>
      </c>
      <c r="B112">
        <v>1013.78</v>
      </c>
      <c r="C112">
        <v>245</v>
      </c>
      <c r="D112">
        <f t="shared" si="4"/>
        <v>-1.6692693430586172E-2</v>
      </c>
      <c r="E112">
        <f t="shared" si="5"/>
        <v>-1.8626076507109977E-2</v>
      </c>
      <c r="F112">
        <f t="shared" si="6"/>
        <v>-1.6833586562173566E-2</v>
      </c>
      <c r="G112">
        <f t="shared" si="7"/>
        <v>-1.8801726401891365E-2</v>
      </c>
      <c r="I112" s="2">
        <v>28.08764940239044</v>
      </c>
      <c r="J112" s="2">
        <v>-6.822288579536739E-3</v>
      </c>
    </row>
    <row r="113" spans="1:10" x14ac:dyDescent="0.3">
      <c r="A113">
        <v>20170615</v>
      </c>
      <c r="B113">
        <v>991.96</v>
      </c>
      <c r="C113">
        <v>240.75</v>
      </c>
      <c r="D113">
        <f t="shared" si="4"/>
        <v>-2.1523407445402293E-2</v>
      </c>
      <c r="E113">
        <f t="shared" si="5"/>
        <v>-1.7346938775510204E-2</v>
      </c>
      <c r="F113">
        <f t="shared" si="6"/>
        <v>-2.175841419544958E-2</v>
      </c>
      <c r="G113">
        <f t="shared" si="7"/>
        <v>-1.7499159866492035E-2</v>
      </c>
      <c r="I113" s="2">
        <v>28.486055776892432</v>
      </c>
      <c r="J113" s="2">
        <v>-6.791197578001733E-3</v>
      </c>
    </row>
    <row r="114" spans="1:10" x14ac:dyDescent="0.3">
      <c r="A114">
        <v>20170616</v>
      </c>
      <c r="B114">
        <v>994.38</v>
      </c>
      <c r="C114">
        <v>237.5</v>
      </c>
      <c r="D114">
        <f t="shared" si="4"/>
        <v>2.4396145005846598E-3</v>
      </c>
      <c r="E114">
        <f t="shared" si="5"/>
        <v>-1.3499480789200415E-2</v>
      </c>
      <c r="F114">
        <f t="shared" si="6"/>
        <v>2.4366434722570833E-3</v>
      </c>
      <c r="G114">
        <f t="shared" si="7"/>
        <v>-1.3591427203539001E-2</v>
      </c>
      <c r="I114" s="2">
        <v>28.884462151394423</v>
      </c>
      <c r="J114" s="2">
        <v>-6.6678611670600331E-3</v>
      </c>
    </row>
    <row r="115" spans="1:10" x14ac:dyDescent="0.3">
      <c r="A115">
        <v>20170619</v>
      </c>
      <c r="B115">
        <v>998.34</v>
      </c>
      <c r="C115">
        <v>239.4</v>
      </c>
      <c r="D115">
        <f t="shared" si="4"/>
        <v>3.9823809811138965E-3</v>
      </c>
      <c r="E115">
        <f t="shared" si="5"/>
        <v>8.0000000000000245E-3</v>
      </c>
      <c r="F115">
        <f t="shared" si="6"/>
        <v>3.9744722919633334E-3</v>
      </c>
      <c r="G115">
        <f t="shared" si="7"/>
        <v>7.9681696491768813E-3</v>
      </c>
      <c r="I115" s="2">
        <v>29.282868525896415</v>
      </c>
      <c r="J115" s="2">
        <v>-6.4725145056174788E-3</v>
      </c>
    </row>
    <row r="116" spans="1:10" x14ac:dyDescent="0.3">
      <c r="A116">
        <v>20170620</v>
      </c>
      <c r="B116">
        <v>981.03</v>
      </c>
      <c r="C116">
        <v>242.95</v>
      </c>
      <c r="D116">
        <f t="shared" si="4"/>
        <v>-1.7338782378748783E-2</v>
      </c>
      <c r="E116">
        <f t="shared" si="5"/>
        <v>1.4828738512948967E-2</v>
      </c>
      <c r="F116">
        <f t="shared" si="6"/>
        <v>-1.7490859517942919E-2</v>
      </c>
      <c r="G116">
        <f t="shared" si="7"/>
        <v>1.4719867728039047E-2</v>
      </c>
      <c r="I116" s="2">
        <v>29.681274900398407</v>
      </c>
      <c r="J116" s="2">
        <v>-6.3845340958653294E-3</v>
      </c>
    </row>
    <row r="117" spans="1:10" x14ac:dyDescent="0.3">
      <c r="A117">
        <v>20170621</v>
      </c>
      <c r="B117">
        <v>973.33</v>
      </c>
      <c r="C117">
        <v>240.35</v>
      </c>
      <c r="D117">
        <f t="shared" si="4"/>
        <v>-7.8488935098824011E-3</v>
      </c>
      <c r="E117">
        <f t="shared" si="5"/>
        <v>-1.0701790491870733E-2</v>
      </c>
      <c r="F117">
        <f t="shared" si="6"/>
        <v>-7.8798582067085409E-3</v>
      </c>
      <c r="G117">
        <f t="shared" si="7"/>
        <v>-1.0759466511942241E-2</v>
      </c>
      <c r="I117" s="2">
        <v>30.079681274900398</v>
      </c>
      <c r="J117" s="2">
        <v>-6.2696130135954852E-3</v>
      </c>
    </row>
    <row r="118" spans="1:10" x14ac:dyDescent="0.3">
      <c r="A118">
        <v>20170622</v>
      </c>
      <c r="B118">
        <v>978.45</v>
      </c>
      <c r="C118">
        <v>242</v>
      </c>
      <c r="D118">
        <f t="shared" si="4"/>
        <v>5.2602919873013312E-3</v>
      </c>
      <c r="E118">
        <f t="shared" si="5"/>
        <v>6.8649885583524266E-3</v>
      </c>
      <c r="F118">
        <f t="shared" si="6"/>
        <v>5.2465049793952966E-3</v>
      </c>
      <c r="G118">
        <f t="shared" si="7"/>
        <v>6.8415318167167841E-3</v>
      </c>
      <c r="I118" s="2">
        <v>30.47808764940239</v>
      </c>
      <c r="J118" s="2">
        <v>-5.9301943277968944E-3</v>
      </c>
    </row>
    <row r="119" spans="1:10" x14ac:dyDescent="0.3">
      <c r="A119">
        <v>20170623</v>
      </c>
      <c r="B119">
        <v>988.93</v>
      </c>
      <c r="C119">
        <v>244.3</v>
      </c>
      <c r="D119">
        <f t="shared" si="4"/>
        <v>1.0710818130716853E-2</v>
      </c>
      <c r="E119">
        <f t="shared" si="5"/>
        <v>9.5041322314050065E-3</v>
      </c>
      <c r="F119">
        <f t="shared" si="6"/>
        <v>1.0653863643370376E-2</v>
      </c>
      <c r="G119">
        <f t="shared" si="7"/>
        <v>9.4592521070085422E-3</v>
      </c>
      <c r="I119" s="2">
        <v>30.876494023904382</v>
      </c>
      <c r="J119" s="2">
        <v>-5.8019226161079426E-3</v>
      </c>
    </row>
    <row r="120" spans="1:10" x14ac:dyDescent="0.3">
      <c r="A120">
        <v>20170626</v>
      </c>
      <c r="B120">
        <v>992.84</v>
      </c>
      <c r="C120">
        <v>239.05</v>
      </c>
      <c r="D120">
        <f t="shared" si="4"/>
        <v>3.9537682141305066E-3</v>
      </c>
      <c r="E120">
        <f t="shared" si="5"/>
        <v>-2.148997134670487E-2</v>
      </c>
      <c r="F120">
        <f t="shared" si="6"/>
        <v>3.9459726138267358E-3</v>
      </c>
      <c r="G120">
        <f t="shared" si="7"/>
        <v>-2.1724243191582365E-2</v>
      </c>
      <c r="I120" s="2">
        <v>31.274900398406373</v>
      </c>
      <c r="J120" s="2">
        <v>-5.6615985399219399E-3</v>
      </c>
    </row>
    <row r="121" spans="1:10" x14ac:dyDescent="0.3">
      <c r="A121">
        <v>20170627</v>
      </c>
      <c r="B121">
        <v>1003.79</v>
      </c>
      <c r="C121">
        <v>232</v>
      </c>
      <c r="D121">
        <f t="shared" si="4"/>
        <v>1.1028967406631413E-2</v>
      </c>
      <c r="E121">
        <f t="shared" si="5"/>
        <v>-2.9491738130098352E-2</v>
      </c>
      <c r="F121">
        <f t="shared" si="6"/>
        <v>1.0968591859945644E-2</v>
      </c>
      <c r="G121">
        <f t="shared" si="7"/>
        <v>-2.9935363405802426E-2</v>
      </c>
      <c r="I121" s="2">
        <v>31.673306772908365</v>
      </c>
      <c r="J121" s="2">
        <v>-5.6467416672779961E-3</v>
      </c>
    </row>
    <row r="122" spans="1:10" x14ac:dyDescent="0.3">
      <c r="A122">
        <v>20170628</v>
      </c>
      <c r="B122">
        <v>1002.83</v>
      </c>
      <c r="C122">
        <v>235.05</v>
      </c>
      <c r="D122">
        <f t="shared" si="4"/>
        <v>-9.5637533747090797E-4</v>
      </c>
      <c r="E122">
        <f t="shared" si="5"/>
        <v>1.314655172413798E-2</v>
      </c>
      <c r="F122">
        <f t="shared" si="6"/>
        <v>-9.5683295615742658E-4</v>
      </c>
      <c r="G122">
        <f t="shared" si="7"/>
        <v>1.3060885803829672E-2</v>
      </c>
      <c r="I122" s="2">
        <v>32.071713147410357</v>
      </c>
      <c r="J122" s="2">
        <v>-5.3928536092179907E-3</v>
      </c>
    </row>
    <row r="123" spans="1:10" x14ac:dyDescent="0.3">
      <c r="A123">
        <v>20170629</v>
      </c>
      <c r="B123">
        <v>1000.45</v>
      </c>
      <c r="C123">
        <v>234</v>
      </c>
      <c r="D123">
        <f t="shared" si="4"/>
        <v>-2.3732836073910787E-3</v>
      </c>
      <c r="E123">
        <f t="shared" si="5"/>
        <v>-4.4671346522017078E-3</v>
      </c>
      <c r="F123">
        <f t="shared" si="6"/>
        <v>-2.3761043086981829E-3</v>
      </c>
      <c r="G123">
        <f t="shared" si="7"/>
        <v>-4.4771421124381594E-3</v>
      </c>
      <c r="I123" s="2">
        <v>32.470119521912345</v>
      </c>
      <c r="J123" s="2">
        <v>-5.2970233578700093E-3</v>
      </c>
    </row>
    <row r="124" spans="1:10" x14ac:dyDescent="0.3">
      <c r="A124">
        <v>20170630</v>
      </c>
      <c r="B124">
        <v>1000.96</v>
      </c>
      <c r="C124">
        <v>234.5</v>
      </c>
      <c r="D124">
        <f t="shared" si="4"/>
        <v>5.0977060322853808E-4</v>
      </c>
      <c r="E124">
        <f t="shared" si="5"/>
        <v>2.136752136752137E-3</v>
      </c>
      <c r="F124">
        <f t="shared" si="6"/>
        <v>5.0964071433495925E-4</v>
      </c>
      <c r="G124">
        <f t="shared" si="7"/>
        <v>2.1344725286326196E-3</v>
      </c>
      <c r="I124" s="2">
        <v>32.86852589641434</v>
      </c>
      <c r="J124" s="2">
        <v>-4.9737599081007043E-3</v>
      </c>
    </row>
    <row r="125" spans="1:10" x14ac:dyDescent="0.3">
      <c r="A125">
        <v>20170703</v>
      </c>
      <c r="B125">
        <v>1009.42</v>
      </c>
      <c r="C125">
        <v>237</v>
      </c>
      <c r="D125">
        <f t="shared" si="4"/>
        <v>8.4518861892582346E-3</v>
      </c>
      <c r="E125">
        <f t="shared" si="5"/>
        <v>1.0660980810234541E-2</v>
      </c>
      <c r="F125">
        <f t="shared" si="6"/>
        <v>8.4163689837782503E-3</v>
      </c>
      <c r="G125">
        <f t="shared" si="7"/>
        <v>1.0604553248797067E-2</v>
      </c>
      <c r="I125" s="2">
        <v>33.266932270916328</v>
      </c>
      <c r="J125" s="2">
        <v>-4.9115180450926338E-3</v>
      </c>
    </row>
    <row r="126" spans="1:10" x14ac:dyDescent="0.3">
      <c r="A126">
        <v>20170704</v>
      </c>
      <c r="B126">
        <v>1017.59</v>
      </c>
      <c r="C126">
        <v>239.5</v>
      </c>
      <c r="D126">
        <f t="shared" si="4"/>
        <v>8.0937568108419428E-3</v>
      </c>
      <c r="E126">
        <f t="shared" si="5"/>
        <v>1.0548523206751054E-2</v>
      </c>
      <c r="F126">
        <f t="shared" si="6"/>
        <v>8.0611780329316023E-3</v>
      </c>
      <c r="G126">
        <f t="shared" si="7"/>
        <v>1.0493275715838723E-2</v>
      </c>
      <c r="I126" s="2">
        <v>33.665338645418323</v>
      </c>
      <c r="J126" s="2">
        <v>-4.4771421124381594E-3</v>
      </c>
    </row>
    <row r="127" spans="1:10" x14ac:dyDescent="0.3">
      <c r="A127">
        <v>20170705</v>
      </c>
      <c r="B127">
        <v>1007.88</v>
      </c>
      <c r="C127">
        <v>237.55</v>
      </c>
      <c r="D127">
        <f t="shared" si="4"/>
        <v>-9.5421535195904395E-3</v>
      </c>
      <c r="E127">
        <f t="shared" si="5"/>
        <v>-8.1419624217118521E-3</v>
      </c>
      <c r="F127">
        <f t="shared" si="6"/>
        <v>-9.5879715680107849E-3</v>
      </c>
      <c r="G127">
        <f t="shared" si="7"/>
        <v>-8.1752892180395297E-3</v>
      </c>
      <c r="I127" s="2">
        <v>34.063745019920312</v>
      </c>
      <c r="J127" s="2">
        <v>-4.3294573347781133E-3</v>
      </c>
    </row>
    <row r="128" spans="1:10" x14ac:dyDescent="0.3">
      <c r="A128">
        <v>20170706</v>
      </c>
      <c r="B128">
        <v>1011.79</v>
      </c>
      <c r="C128">
        <v>237.55</v>
      </c>
      <c r="D128">
        <f t="shared" si="4"/>
        <v>3.8794300908838036E-3</v>
      </c>
      <c r="E128">
        <f t="shared" si="5"/>
        <v>0</v>
      </c>
      <c r="F128">
        <f t="shared" si="6"/>
        <v>3.8719245072974038E-3</v>
      </c>
      <c r="G128">
        <f t="shared" si="7"/>
        <v>0</v>
      </c>
      <c r="I128" s="2">
        <v>34.462151394422307</v>
      </c>
      <c r="J128" s="2">
        <v>-4.299540840575336E-3</v>
      </c>
    </row>
    <row r="129" spans="1:10" x14ac:dyDescent="0.3">
      <c r="A129">
        <v>20170707</v>
      </c>
      <c r="B129">
        <v>995.24</v>
      </c>
      <c r="C129">
        <v>224.05</v>
      </c>
      <c r="D129">
        <f t="shared" si="4"/>
        <v>-1.635714921080457E-2</v>
      </c>
      <c r="E129">
        <f t="shared" si="5"/>
        <v>-5.6830141022942537E-2</v>
      </c>
      <c r="F129">
        <f t="shared" si="6"/>
        <v>-1.6492404329587474E-2</v>
      </c>
      <c r="G129">
        <f t="shared" si="7"/>
        <v>-5.850888640077824E-2</v>
      </c>
      <c r="I129" s="2">
        <v>34.860557768924302</v>
      </c>
      <c r="J129" s="2">
        <v>-4.2417879083630292E-3</v>
      </c>
    </row>
    <row r="130" spans="1:10" x14ac:dyDescent="0.3">
      <c r="A130">
        <v>20170710</v>
      </c>
      <c r="B130">
        <v>1006.14</v>
      </c>
      <c r="C130">
        <v>225.6</v>
      </c>
      <c r="D130">
        <f t="shared" si="4"/>
        <v>1.0952132149029356E-2</v>
      </c>
      <c r="E130">
        <f t="shared" si="5"/>
        <v>6.9180986386966434E-3</v>
      </c>
      <c r="F130">
        <f t="shared" si="6"/>
        <v>1.0892591883827147E-2</v>
      </c>
      <c r="G130">
        <f t="shared" si="7"/>
        <v>6.8942783917518256E-3</v>
      </c>
      <c r="I130" s="2">
        <v>35.25896414342629</v>
      </c>
      <c r="J130" s="2">
        <v>-4.0080213975388218E-3</v>
      </c>
    </row>
    <row r="131" spans="1:10" x14ac:dyDescent="0.3">
      <c r="A131">
        <v>20170711</v>
      </c>
      <c r="B131">
        <v>1001.51</v>
      </c>
      <c r="C131">
        <v>227.95</v>
      </c>
      <c r="D131">
        <f t="shared" si="4"/>
        <v>-4.6017452839565024E-3</v>
      </c>
      <c r="E131">
        <f t="shared" si="5"/>
        <v>1.0416666666666642E-2</v>
      </c>
      <c r="F131">
        <f t="shared" si="6"/>
        <v>-4.6123659085839513E-3</v>
      </c>
      <c r="G131">
        <f t="shared" si="7"/>
        <v>1.0362787035546658E-2</v>
      </c>
      <c r="I131" s="2">
        <v>35.657370517928285</v>
      </c>
      <c r="J131" s="2">
        <v>-3.9734007532451392E-3</v>
      </c>
    </row>
    <row r="132" spans="1:10" x14ac:dyDescent="0.3">
      <c r="A132">
        <v>20170712</v>
      </c>
      <c r="B132">
        <v>1025.68</v>
      </c>
      <c r="C132">
        <v>229.95</v>
      </c>
      <c r="D132">
        <f t="shared" ref="D132:D195" si="8">(B132-B131)/B131</f>
        <v>2.4133558326926412E-2</v>
      </c>
      <c r="E132">
        <f t="shared" ref="E132:E195" si="9">(C132-C131)/C131</f>
        <v>8.7738539153323098E-3</v>
      </c>
      <c r="F132">
        <f t="shared" ref="F132:F195" si="10">LN(B132/B131)</f>
        <v>2.3846946165956066E-2</v>
      </c>
      <c r="G132">
        <f t="shared" ref="G132:G195" si="11">LN(C132/C131)</f>
        <v>8.7355873264824621E-3</v>
      </c>
      <c r="I132" s="2">
        <v>36.055776892430274</v>
      </c>
      <c r="J132" s="2">
        <v>-3.9604012160969048E-3</v>
      </c>
    </row>
    <row r="133" spans="1:10" x14ac:dyDescent="0.3">
      <c r="A133">
        <v>20170713</v>
      </c>
      <c r="B133">
        <v>1029.8900000000001</v>
      </c>
      <c r="C133">
        <v>233.45</v>
      </c>
      <c r="D133">
        <f t="shared" si="8"/>
        <v>4.1045940254270689E-3</v>
      </c>
      <c r="E133">
        <f t="shared" si="9"/>
        <v>1.5220700152207002E-2</v>
      </c>
      <c r="F133">
        <f t="shared" si="10"/>
        <v>4.0961931596202247E-3</v>
      </c>
      <c r="G133">
        <f t="shared" si="11"/>
        <v>1.5106027431013315E-2</v>
      </c>
      <c r="I133" s="2">
        <v>36.454183266932269</v>
      </c>
      <c r="J133" s="2">
        <v>-3.9000226706820663E-3</v>
      </c>
    </row>
    <row r="134" spans="1:10" x14ac:dyDescent="0.3">
      <c r="A134">
        <v>20170714</v>
      </c>
      <c r="B134">
        <v>1044.27</v>
      </c>
      <c r="C134">
        <v>236.4</v>
      </c>
      <c r="D134">
        <f t="shared" si="8"/>
        <v>1.3962656206002467E-2</v>
      </c>
      <c r="E134">
        <f t="shared" si="9"/>
        <v>1.2636538873420507E-2</v>
      </c>
      <c r="F134">
        <f t="shared" si="10"/>
        <v>1.3866076291608017E-2</v>
      </c>
      <c r="G134">
        <f t="shared" si="11"/>
        <v>1.2557364114997093E-2</v>
      </c>
      <c r="I134" s="2">
        <v>36.852589641434257</v>
      </c>
      <c r="J134" s="2">
        <v>-3.7230124909464627E-3</v>
      </c>
    </row>
    <row r="135" spans="1:10" x14ac:dyDescent="0.3">
      <c r="A135">
        <v>20170717</v>
      </c>
      <c r="B135">
        <v>1039.3399999999999</v>
      </c>
      <c r="C135">
        <v>234.8</v>
      </c>
      <c r="D135">
        <f t="shared" si="8"/>
        <v>-4.7210012736170377E-3</v>
      </c>
      <c r="E135">
        <f t="shared" si="9"/>
        <v>-6.768189509306236E-3</v>
      </c>
      <c r="F135">
        <f t="shared" si="10"/>
        <v>-4.7321803984486438E-3</v>
      </c>
      <c r="G135">
        <f t="shared" si="11"/>
        <v>-6.791197578001733E-3</v>
      </c>
      <c r="I135" s="2">
        <v>37.250996015936252</v>
      </c>
      <c r="J135" s="2">
        <v>-3.5808358430842006E-3</v>
      </c>
    </row>
    <row r="136" spans="1:10" x14ac:dyDescent="0.3">
      <c r="A136">
        <v>20170718</v>
      </c>
      <c r="B136">
        <v>1038.45</v>
      </c>
      <c r="C136">
        <v>232.8</v>
      </c>
      <c r="D136">
        <f t="shared" si="8"/>
        <v>-8.5631265995715817E-4</v>
      </c>
      <c r="E136">
        <f t="shared" si="9"/>
        <v>-8.5178875638841564E-3</v>
      </c>
      <c r="F136">
        <f t="shared" si="10"/>
        <v>-8.5667950508061617E-4</v>
      </c>
      <c r="G136">
        <f t="shared" si="11"/>
        <v>-8.5543720966586318E-3</v>
      </c>
      <c r="I136" s="2">
        <v>37.64940239043824</v>
      </c>
      <c r="J136" s="2">
        <v>-3.529207827570542E-3</v>
      </c>
    </row>
    <row r="137" spans="1:10" x14ac:dyDescent="0.3">
      <c r="A137">
        <v>20170719</v>
      </c>
      <c r="B137">
        <v>1043.1300000000001</v>
      </c>
      <c r="C137">
        <v>231</v>
      </c>
      <c r="D137">
        <f t="shared" si="8"/>
        <v>4.5067167412971868E-3</v>
      </c>
      <c r="E137">
        <f t="shared" si="9"/>
        <v>-7.7319587628866468E-3</v>
      </c>
      <c r="F137">
        <f t="shared" si="10"/>
        <v>4.4965919018624531E-3</v>
      </c>
      <c r="G137">
        <f t="shared" si="11"/>
        <v>-7.762005335489301E-3</v>
      </c>
      <c r="I137" s="2">
        <v>38.047808764940235</v>
      </c>
      <c r="J137" s="2">
        <v>-3.253706098487697E-3</v>
      </c>
    </row>
    <row r="138" spans="1:10" x14ac:dyDescent="0.3">
      <c r="A138">
        <v>20170720</v>
      </c>
      <c r="B138">
        <v>1038.54</v>
      </c>
      <c r="C138">
        <v>233.25</v>
      </c>
      <c r="D138">
        <f t="shared" si="8"/>
        <v>-4.4002185729488611E-3</v>
      </c>
      <c r="E138">
        <f t="shared" si="9"/>
        <v>9.74025974025974E-3</v>
      </c>
      <c r="F138">
        <f t="shared" si="10"/>
        <v>-4.409928027644271E-3</v>
      </c>
      <c r="G138">
        <f t="shared" si="11"/>
        <v>9.6931292056597514E-3</v>
      </c>
      <c r="I138" s="2">
        <v>38.446215139442224</v>
      </c>
      <c r="J138" s="2">
        <v>-3.2401810446257952E-3</v>
      </c>
    </row>
    <row r="139" spans="1:10" x14ac:dyDescent="0.3">
      <c r="A139">
        <v>20170721</v>
      </c>
      <c r="B139">
        <v>1024.8900000000001</v>
      </c>
      <c r="C139">
        <v>230.55</v>
      </c>
      <c r="D139">
        <f t="shared" si="8"/>
        <v>-1.3143451383673102E-2</v>
      </c>
      <c r="E139">
        <f t="shared" si="9"/>
        <v>-1.1575562700964581E-2</v>
      </c>
      <c r="F139">
        <f t="shared" si="10"/>
        <v>-1.3230590925913598E-2</v>
      </c>
      <c r="G139">
        <f t="shared" si="11"/>
        <v>-1.1643081074738621E-2</v>
      </c>
      <c r="I139" s="2">
        <v>38.844621513944219</v>
      </c>
      <c r="J139" s="2">
        <v>-3.2371731592228388E-3</v>
      </c>
    </row>
    <row r="140" spans="1:10" x14ac:dyDescent="0.3">
      <c r="A140">
        <v>20170724</v>
      </c>
      <c r="B140">
        <v>1013.69</v>
      </c>
      <c r="C140">
        <v>234.6</v>
      </c>
      <c r="D140">
        <f t="shared" si="8"/>
        <v>-1.0928002029486135E-2</v>
      </c>
      <c r="E140">
        <f t="shared" si="9"/>
        <v>1.7566688353936166E-2</v>
      </c>
      <c r="F140">
        <f t="shared" si="10"/>
        <v>-1.0988151252286794E-2</v>
      </c>
      <c r="G140">
        <f t="shared" si="11"/>
        <v>1.7414177566660555E-2</v>
      </c>
      <c r="I140" s="2">
        <v>39.243027888446214</v>
      </c>
      <c r="J140" s="2">
        <v>-3.1702446503354058E-3</v>
      </c>
    </row>
    <row r="141" spans="1:10" x14ac:dyDescent="0.3">
      <c r="A141">
        <v>20170725</v>
      </c>
      <c r="B141">
        <v>1010.06</v>
      </c>
      <c r="C141">
        <v>236.4</v>
      </c>
      <c r="D141">
        <f t="shared" si="8"/>
        <v>-3.5809764326373041E-3</v>
      </c>
      <c r="E141">
        <f t="shared" si="9"/>
        <v>7.672634271099793E-3</v>
      </c>
      <c r="F141">
        <f t="shared" si="10"/>
        <v>-3.5874034767259485E-3</v>
      </c>
      <c r="G141">
        <f t="shared" si="11"/>
        <v>7.6433493125680659E-3</v>
      </c>
      <c r="I141" s="2">
        <v>39.641434262948202</v>
      </c>
      <c r="J141" s="2">
        <v>-2.832361603179687E-3</v>
      </c>
    </row>
    <row r="142" spans="1:10" x14ac:dyDescent="0.3">
      <c r="A142">
        <v>20170726</v>
      </c>
      <c r="B142">
        <v>1020.6</v>
      </c>
      <c r="C142">
        <v>237.25</v>
      </c>
      <c r="D142">
        <f t="shared" si="8"/>
        <v>1.0435023661960753E-2</v>
      </c>
      <c r="E142">
        <f t="shared" si="9"/>
        <v>3.5956006768189269E-3</v>
      </c>
      <c r="F142">
        <f t="shared" si="10"/>
        <v>1.0380954618435025E-2</v>
      </c>
      <c r="G142">
        <f t="shared" si="11"/>
        <v>3.5891519580941288E-3</v>
      </c>
      <c r="I142" s="2">
        <v>40.039840637450197</v>
      </c>
      <c r="J142" s="2">
        <v>-2.826857006152885E-3</v>
      </c>
    </row>
    <row r="143" spans="1:10" x14ac:dyDescent="0.3">
      <c r="A143">
        <v>20170727</v>
      </c>
      <c r="B143">
        <v>1030.95</v>
      </c>
      <c r="C143">
        <v>237.8</v>
      </c>
      <c r="D143">
        <f t="shared" si="8"/>
        <v>1.014109347442683E-2</v>
      </c>
      <c r="E143">
        <f t="shared" si="9"/>
        <v>2.3182297154900372E-3</v>
      </c>
      <c r="F143">
        <f t="shared" si="10"/>
        <v>1.0090017605852845E-2</v>
      </c>
      <c r="G143">
        <f t="shared" si="11"/>
        <v>2.3155467666442263E-3</v>
      </c>
      <c r="I143" s="2">
        <v>40.438247011952186</v>
      </c>
      <c r="J143" s="2">
        <v>-2.6702285558789208E-3</v>
      </c>
    </row>
    <row r="144" spans="1:10" x14ac:dyDescent="0.3">
      <c r="A144">
        <v>20170728</v>
      </c>
      <c r="B144">
        <v>1014.44</v>
      </c>
      <c r="C144">
        <v>236.95</v>
      </c>
      <c r="D144">
        <f t="shared" si="8"/>
        <v>-1.6014355691352625E-2</v>
      </c>
      <c r="E144">
        <f t="shared" si="9"/>
        <v>-3.5744322960471939E-3</v>
      </c>
      <c r="F144">
        <f t="shared" si="10"/>
        <v>-1.6143971153534165E-2</v>
      </c>
      <c r="G144">
        <f t="shared" si="11"/>
        <v>-3.5808358430842006E-3</v>
      </c>
      <c r="I144" s="2">
        <v>40.836653386454181</v>
      </c>
      <c r="J144" s="2">
        <v>-2.6170120623010208E-3</v>
      </c>
    </row>
    <row r="145" spans="1:10" x14ac:dyDescent="0.3">
      <c r="A145">
        <v>20170731</v>
      </c>
      <c r="B145">
        <v>1007.14</v>
      </c>
      <c r="C145">
        <v>236.2</v>
      </c>
      <c r="D145">
        <f t="shared" si="8"/>
        <v>-7.196088482315433E-3</v>
      </c>
      <c r="E145">
        <f t="shared" si="9"/>
        <v>-3.1652247309558981E-3</v>
      </c>
      <c r="F145">
        <f t="shared" si="10"/>
        <v>-7.2221052146454199E-3</v>
      </c>
      <c r="G145">
        <f t="shared" si="11"/>
        <v>-3.1702446503354058E-3</v>
      </c>
      <c r="I145" s="2">
        <v>41.235059760956169</v>
      </c>
      <c r="J145" s="2">
        <v>-2.529817034086607E-3</v>
      </c>
    </row>
    <row r="146" spans="1:10" x14ac:dyDescent="0.3">
      <c r="A146">
        <v>20170801</v>
      </c>
      <c r="B146">
        <v>1014.24</v>
      </c>
      <c r="C146">
        <v>236.7</v>
      </c>
      <c r="D146">
        <f t="shared" si="8"/>
        <v>7.0496653891216942E-3</v>
      </c>
      <c r="E146">
        <f t="shared" si="9"/>
        <v>2.1168501270110076E-3</v>
      </c>
      <c r="F146">
        <f t="shared" si="10"/>
        <v>7.0249326683117933E-3</v>
      </c>
      <c r="G146">
        <f t="shared" si="11"/>
        <v>2.114612756676328E-3</v>
      </c>
      <c r="I146" s="2">
        <v>41.633466135458164</v>
      </c>
      <c r="J146" s="2">
        <v>-2.3548602495209871E-3</v>
      </c>
    </row>
    <row r="147" spans="1:10" x14ac:dyDescent="0.3">
      <c r="A147">
        <v>20170802</v>
      </c>
      <c r="B147">
        <v>1021.42</v>
      </c>
      <c r="C147">
        <v>240.1</v>
      </c>
      <c r="D147">
        <f t="shared" si="8"/>
        <v>7.0791923016248126E-3</v>
      </c>
      <c r="E147">
        <f t="shared" si="9"/>
        <v>1.4364174059991575E-2</v>
      </c>
      <c r="F147">
        <f t="shared" si="10"/>
        <v>7.0542524532824632E-3</v>
      </c>
      <c r="G147">
        <f t="shared" si="11"/>
        <v>1.426198670726931E-2</v>
      </c>
      <c r="I147" s="2">
        <v>42.031872509960152</v>
      </c>
      <c r="J147" s="2">
        <v>-2.2584959810567863E-3</v>
      </c>
    </row>
    <row r="148" spans="1:10" x14ac:dyDescent="0.3">
      <c r="A148">
        <v>20170803</v>
      </c>
      <c r="B148">
        <v>1029.4100000000001</v>
      </c>
      <c r="C148">
        <v>243.3</v>
      </c>
      <c r="D148">
        <f t="shared" si="8"/>
        <v>7.8224432652582911E-3</v>
      </c>
      <c r="E148">
        <f t="shared" si="9"/>
        <v>1.332778009162856E-2</v>
      </c>
      <c r="F148">
        <f t="shared" si="10"/>
        <v>7.7920065790670857E-3</v>
      </c>
      <c r="G148">
        <f t="shared" si="11"/>
        <v>1.3239746562269398E-2</v>
      </c>
      <c r="I148" s="2">
        <v>42.430278884462147</v>
      </c>
      <c r="J148" s="2">
        <v>-2.1794414729322713E-3</v>
      </c>
    </row>
    <row r="149" spans="1:10" x14ac:dyDescent="0.3">
      <c r="A149">
        <v>20170804</v>
      </c>
      <c r="B149">
        <v>1026.73</v>
      </c>
      <c r="C149">
        <v>241.05</v>
      </c>
      <c r="D149">
        <f t="shared" si="8"/>
        <v>-2.6034330344566923E-3</v>
      </c>
      <c r="E149">
        <f t="shared" si="9"/>
        <v>-9.2478421701602948E-3</v>
      </c>
      <c r="F149">
        <f t="shared" si="10"/>
        <v>-2.6068278596525648E-3</v>
      </c>
      <c r="G149">
        <f t="shared" si="11"/>
        <v>-9.2908689378456283E-3</v>
      </c>
      <c r="I149" s="2">
        <v>42.828685258964143</v>
      </c>
      <c r="J149" s="2">
        <v>-2.1413284413432264E-3</v>
      </c>
    </row>
    <row r="150" spans="1:10" x14ac:dyDescent="0.3">
      <c r="A150">
        <v>20170807</v>
      </c>
      <c r="B150">
        <v>1032.68</v>
      </c>
      <c r="C150">
        <v>241.6</v>
      </c>
      <c r="D150">
        <f t="shared" si="8"/>
        <v>5.7950970557011537E-3</v>
      </c>
      <c r="E150">
        <f t="shared" si="9"/>
        <v>2.2816842978634431E-3</v>
      </c>
      <c r="F150">
        <f t="shared" si="10"/>
        <v>5.7783700726403266E-3</v>
      </c>
      <c r="G150">
        <f t="shared" si="11"/>
        <v>2.2790852090285468E-3</v>
      </c>
      <c r="I150" s="2">
        <v>43.227091633466131</v>
      </c>
      <c r="J150" s="2">
        <v>-2.0063846219996748E-3</v>
      </c>
    </row>
    <row r="151" spans="1:10" x14ac:dyDescent="0.3">
      <c r="A151">
        <v>20170808</v>
      </c>
      <c r="B151">
        <v>1048.69</v>
      </c>
      <c r="C151">
        <v>243.55</v>
      </c>
      <c r="D151">
        <f t="shared" si="8"/>
        <v>1.5503350505480875E-2</v>
      </c>
      <c r="E151">
        <f t="shared" si="9"/>
        <v>8.0711920529802032E-3</v>
      </c>
      <c r="F151">
        <f t="shared" si="10"/>
        <v>1.5384401398177899E-2</v>
      </c>
      <c r="G151">
        <f t="shared" si="11"/>
        <v>8.0387941918917769E-3</v>
      </c>
      <c r="I151" s="2">
        <v>43.625498007968126</v>
      </c>
      <c r="J151" s="2">
        <v>-1.8198367169859828E-3</v>
      </c>
    </row>
    <row r="152" spans="1:10" x14ac:dyDescent="0.3">
      <c r="A152">
        <v>20170809</v>
      </c>
      <c r="B152">
        <v>1034.98</v>
      </c>
      <c r="C152">
        <v>242</v>
      </c>
      <c r="D152">
        <f t="shared" si="8"/>
        <v>-1.3073453546806049E-2</v>
      </c>
      <c r="E152">
        <f t="shared" si="9"/>
        <v>-6.36419626360095E-3</v>
      </c>
      <c r="F152">
        <f t="shared" si="10"/>
        <v>-1.3159663338103854E-2</v>
      </c>
      <c r="G152">
        <f t="shared" si="11"/>
        <v>-6.3845340958653294E-3</v>
      </c>
      <c r="I152" s="2">
        <v>44.023904382470114</v>
      </c>
      <c r="J152" s="2">
        <v>-1.7473357582244457E-3</v>
      </c>
    </row>
    <row r="153" spans="1:10" x14ac:dyDescent="0.3">
      <c r="A153">
        <v>20170810</v>
      </c>
      <c r="B153">
        <v>1029.26</v>
      </c>
      <c r="C153">
        <v>240.6</v>
      </c>
      <c r="D153">
        <f t="shared" si="8"/>
        <v>-5.5266768439970115E-3</v>
      </c>
      <c r="E153">
        <f t="shared" si="9"/>
        <v>-5.7851239669421718E-3</v>
      </c>
      <c r="F153">
        <f t="shared" si="10"/>
        <v>-5.5420054259666379E-3</v>
      </c>
      <c r="G153">
        <f t="shared" si="11"/>
        <v>-5.8019226161079426E-3</v>
      </c>
      <c r="I153" s="2">
        <v>44.422310756972109</v>
      </c>
      <c r="J153" s="2">
        <v>-1.6377039416895767E-3</v>
      </c>
    </row>
    <row r="154" spans="1:10" x14ac:dyDescent="0.3">
      <c r="A154">
        <v>20170811</v>
      </c>
      <c r="B154">
        <v>1022.41</v>
      </c>
      <c r="C154">
        <v>241.3</v>
      </c>
      <c r="D154">
        <f t="shared" si="8"/>
        <v>-6.6552668907759191E-3</v>
      </c>
      <c r="E154">
        <f t="shared" si="9"/>
        <v>2.9093931837074691E-3</v>
      </c>
      <c r="F154">
        <f t="shared" si="10"/>
        <v>-6.6775119321948557E-3</v>
      </c>
      <c r="G154">
        <f t="shared" si="11"/>
        <v>2.9051690904075686E-3</v>
      </c>
      <c r="I154" s="2">
        <v>44.820717131474098</v>
      </c>
      <c r="J154" s="2">
        <v>-1.622937873130525E-3</v>
      </c>
    </row>
    <row r="155" spans="1:10" x14ac:dyDescent="0.3">
      <c r="A155">
        <v>20170814</v>
      </c>
      <c r="B155">
        <v>1031.1300000000001</v>
      </c>
      <c r="C155">
        <v>243.85</v>
      </c>
      <c r="D155">
        <f t="shared" si="8"/>
        <v>8.5288680666270288E-3</v>
      </c>
      <c r="E155">
        <f t="shared" si="9"/>
        <v>1.0567757977621148E-2</v>
      </c>
      <c r="F155">
        <f t="shared" si="10"/>
        <v>8.4927027586483156E-3</v>
      </c>
      <c r="G155">
        <f t="shared" si="11"/>
        <v>1.0512309525075446E-2</v>
      </c>
      <c r="I155" s="2">
        <v>45.219123505976093</v>
      </c>
      <c r="J155" s="2">
        <v>-1.423741119658096E-3</v>
      </c>
    </row>
    <row r="156" spans="1:10" x14ac:dyDescent="0.3">
      <c r="A156">
        <v>20170815</v>
      </c>
      <c r="B156">
        <v>1027.45</v>
      </c>
      <c r="C156">
        <v>243.8</v>
      </c>
      <c r="D156">
        <f t="shared" si="8"/>
        <v>-3.5689001386828658E-3</v>
      </c>
      <c r="E156">
        <f t="shared" si="9"/>
        <v>-2.0504408447809288E-4</v>
      </c>
      <c r="F156">
        <f t="shared" si="10"/>
        <v>-3.5752838558747125E-3</v>
      </c>
      <c r="G156">
        <f t="shared" si="11"/>
        <v>-2.0506510889037183E-4</v>
      </c>
      <c r="I156" s="2">
        <v>45.617529880478081</v>
      </c>
      <c r="J156" s="2">
        <v>-1.421716962416969E-3</v>
      </c>
    </row>
    <row r="157" spans="1:10" x14ac:dyDescent="0.3">
      <c r="A157">
        <v>20170816</v>
      </c>
      <c r="B157">
        <v>1029.76</v>
      </c>
      <c r="C157">
        <v>243.8</v>
      </c>
      <c r="D157">
        <f t="shared" si="8"/>
        <v>2.2482845880577597E-3</v>
      </c>
      <c r="E157">
        <f t="shared" si="9"/>
        <v>0</v>
      </c>
      <c r="F157">
        <f t="shared" si="10"/>
        <v>2.2457609780844696E-3</v>
      </c>
      <c r="G157">
        <f t="shared" si="11"/>
        <v>0</v>
      </c>
      <c r="I157" s="2">
        <v>46.015936254980076</v>
      </c>
      <c r="J157" s="2">
        <v>-7.0521864699889583E-4</v>
      </c>
    </row>
    <row r="158" spans="1:10" x14ac:dyDescent="0.3">
      <c r="A158">
        <v>20170817</v>
      </c>
      <c r="B158">
        <v>1034.05</v>
      </c>
      <c r="C158">
        <v>243.25</v>
      </c>
      <c r="D158">
        <f t="shared" si="8"/>
        <v>4.1660192666251976E-3</v>
      </c>
      <c r="E158">
        <f t="shared" si="9"/>
        <v>-2.2559474979491853E-3</v>
      </c>
      <c r="F158">
        <f t="shared" si="10"/>
        <v>4.157365434721721E-3</v>
      </c>
      <c r="G158">
        <f t="shared" si="11"/>
        <v>-2.2584959810567863E-3</v>
      </c>
      <c r="I158" s="2">
        <v>46.414342629482064</v>
      </c>
      <c r="J158" s="2">
        <v>-5.3855131002787844E-4</v>
      </c>
    </row>
    <row r="159" spans="1:10" x14ac:dyDescent="0.3">
      <c r="A159">
        <v>20170818</v>
      </c>
      <c r="B159">
        <v>1027.8499999999999</v>
      </c>
      <c r="C159">
        <v>244</v>
      </c>
      <c r="D159">
        <f t="shared" si="8"/>
        <v>-5.9958415937334227E-3</v>
      </c>
      <c r="E159">
        <f t="shared" si="9"/>
        <v>3.0832476875642342E-3</v>
      </c>
      <c r="F159">
        <f t="shared" si="10"/>
        <v>-6.0138888270034494E-3</v>
      </c>
      <c r="G159">
        <f t="shared" si="11"/>
        <v>3.0785042270873733E-3</v>
      </c>
      <c r="I159" s="2">
        <v>46.812749003984059</v>
      </c>
      <c r="J159" s="2">
        <v>-5.3758625073920452E-4</v>
      </c>
    </row>
    <row r="160" spans="1:10" x14ac:dyDescent="0.3">
      <c r="A160">
        <v>20170821</v>
      </c>
      <c r="B160">
        <v>1034.29</v>
      </c>
      <c r="C160">
        <v>244.95</v>
      </c>
      <c r="D160">
        <f t="shared" si="8"/>
        <v>6.2655056671693877E-3</v>
      </c>
      <c r="E160">
        <f t="shared" si="9"/>
        <v>3.893442622950773E-3</v>
      </c>
      <c r="F160">
        <f t="shared" si="10"/>
        <v>6.2459589905908258E-3</v>
      </c>
      <c r="G160">
        <f t="shared" si="11"/>
        <v>3.8858827913820049E-3</v>
      </c>
      <c r="I160" s="2">
        <v>47.211155378486055</v>
      </c>
      <c r="J160" s="2">
        <v>-4.0201005566547576E-4</v>
      </c>
    </row>
    <row r="161" spans="1:10" x14ac:dyDescent="0.3">
      <c r="A161">
        <v>20170822</v>
      </c>
      <c r="B161">
        <v>1039.44</v>
      </c>
      <c r="C161">
        <v>245.25</v>
      </c>
      <c r="D161">
        <f t="shared" si="8"/>
        <v>4.9792611356583661E-3</v>
      </c>
      <c r="E161">
        <f t="shared" si="9"/>
        <v>1.2247397428047004E-3</v>
      </c>
      <c r="F161">
        <f t="shared" si="10"/>
        <v>4.9669056122082136E-3</v>
      </c>
      <c r="G161">
        <f t="shared" si="11"/>
        <v>1.2239903608886815E-3</v>
      </c>
      <c r="I161" s="2">
        <v>47.609561752988043</v>
      </c>
      <c r="J161" s="2">
        <v>-3.6744442816500191E-4</v>
      </c>
    </row>
    <row r="162" spans="1:10" x14ac:dyDescent="0.3">
      <c r="A162">
        <v>20170823</v>
      </c>
      <c r="B162">
        <v>1044.96</v>
      </c>
      <c r="C162">
        <v>247.55</v>
      </c>
      <c r="D162">
        <f t="shared" si="8"/>
        <v>5.3105518356037686E-3</v>
      </c>
      <c r="E162">
        <f t="shared" si="9"/>
        <v>9.3781855249745628E-3</v>
      </c>
      <c r="F162">
        <f t="shared" si="10"/>
        <v>5.296500579866097E-3</v>
      </c>
      <c r="G162">
        <f t="shared" si="11"/>
        <v>9.3344833619596803E-3</v>
      </c>
      <c r="I162" s="2">
        <v>48.007968127490038</v>
      </c>
      <c r="J162" s="2">
        <v>-2.0574015091605224E-4</v>
      </c>
    </row>
    <row r="163" spans="1:10" x14ac:dyDescent="0.3">
      <c r="A163">
        <v>20170824</v>
      </c>
      <c r="B163">
        <v>1049.96</v>
      </c>
      <c r="C163">
        <v>252</v>
      </c>
      <c r="D163">
        <f t="shared" si="8"/>
        <v>4.7848721482161996E-3</v>
      </c>
      <c r="E163">
        <f t="shared" si="9"/>
        <v>1.7976166431023989E-2</v>
      </c>
      <c r="F163">
        <f t="shared" si="10"/>
        <v>4.7734610334848179E-3</v>
      </c>
      <c r="G163">
        <f t="shared" si="11"/>
        <v>1.7816505703991278E-2</v>
      </c>
      <c r="I163" s="2">
        <v>48.406374501992026</v>
      </c>
      <c r="J163" s="2">
        <v>-2.0506510889037183E-4</v>
      </c>
    </row>
    <row r="164" spans="1:10" x14ac:dyDescent="0.3">
      <c r="A164">
        <v>20170825</v>
      </c>
      <c r="B164">
        <v>1060.49</v>
      </c>
      <c r="C164">
        <v>253</v>
      </c>
      <c r="D164">
        <f t="shared" si="8"/>
        <v>1.002895348394222E-2</v>
      </c>
      <c r="E164">
        <f t="shared" si="9"/>
        <v>3.968253968253968E-3</v>
      </c>
      <c r="F164">
        <f t="shared" si="10"/>
        <v>9.9789972580671005E-3</v>
      </c>
      <c r="G164">
        <f t="shared" si="11"/>
        <v>3.9604012160969143E-3</v>
      </c>
      <c r="I164" s="2">
        <v>48.804780876494021</v>
      </c>
      <c r="J164" s="2">
        <v>-1.7594791986983159E-4</v>
      </c>
    </row>
    <row r="165" spans="1:10" x14ac:dyDescent="0.3">
      <c r="A165">
        <v>20170828</v>
      </c>
      <c r="B165">
        <v>1068.75</v>
      </c>
      <c r="C165">
        <v>252</v>
      </c>
      <c r="D165">
        <f t="shared" si="8"/>
        <v>7.7888523229827636E-3</v>
      </c>
      <c r="E165">
        <f t="shared" si="9"/>
        <v>-3.952569169960474E-3</v>
      </c>
      <c r="F165">
        <f t="shared" si="10"/>
        <v>7.7586758050709869E-3</v>
      </c>
      <c r="G165">
        <f t="shared" si="11"/>
        <v>-3.9604012160969048E-3</v>
      </c>
      <c r="I165" s="2">
        <v>49.20318725099601</v>
      </c>
      <c r="J165" s="2">
        <v>0</v>
      </c>
    </row>
    <row r="166" spans="1:10" x14ac:dyDescent="0.3">
      <c r="A166">
        <v>20170829</v>
      </c>
      <c r="B166">
        <v>1067.58</v>
      </c>
      <c r="C166">
        <v>254.7</v>
      </c>
      <c r="D166">
        <f t="shared" si="8"/>
        <v>-1.0947368421053312E-3</v>
      </c>
      <c r="E166">
        <f t="shared" si="9"/>
        <v>1.0714285714285669E-2</v>
      </c>
      <c r="F166">
        <f t="shared" si="10"/>
        <v>-1.0953365041701543E-3</v>
      </c>
      <c r="G166">
        <f t="shared" si="11"/>
        <v>1.0657294473987979E-2</v>
      </c>
      <c r="I166" s="2">
        <v>49.601593625498005</v>
      </c>
      <c r="J166" s="2">
        <v>0</v>
      </c>
    </row>
    <row r="167" spans="1:10" x14ac:dyDescent="0.3">
      <c r="A167">
        <v>20170830</v>
      </c>
      <c r="B167">
        <v>1084.4100000000001</v>
      </c>
      <c r="C167">
        <v>257.7</v>
      </c>
      <c r="D167">
        <f t="shared" si="8"/>
        <v>1.5764626538526533E-2</v>
      </c>
      <c r="E167">
        <f t="shared" si="9"/>
        <v>1.1778563015312132E-2</v>
      </c>
      <c r="F167">
        <f t="shared" si="10"/>
        <v>1.5641655524604635E-2</v>
      </c>
      <c r="G167">
        <f t="shared" si="11"/>
        <v>1.1709735672908138E-2</v>
      </c>
      <c r="I167" s="2">
        <v>49.999999999999993</v>
      </c>
      <c r="J167" s="2">
        <v>0</v>
      </c>
    </row>
    <row r="168" spans="1:10" x14ac:dyDescent="0.3">
      <c r="A168">
        <v>20170831</v>
      </c>
      <c r="B168">
        <v>1095.8399999999999</v>
      </c>
      <c r="C168">
        <v>270</v>
      </c>
      <c r="D168">
        <f t="shared" si="8"/>
        <v>1.0540293800315226E-2</v>
      </c>
      <c r="E168">
        <f t="shared" si="9"/>
        <v>4.7729918509895275E-2</v>
      </c>
      <c r="F168">
        <f t="shared" si="10"/>
        <v>1.0485132178190448E-2</v>
      </c>
      <c r="G168">
        <f t="shared" si="11"/>
        <v>4.6625841340055318E-2</v>
      </c>
      <c r="I168" s="2">
        <v>50.398406374501988</v>
      </c>
      <c r="J168" s="2">
        <v>0</v>
      </c>
    </row>
    <row r="169" spans="1:10" x14ac:dyDescent="0.3">
      <c r="A169">
        <v>20170901</v>
      </c>
      <c r="B169">
        <v>1100.58</v>
      </c>
      <c r="C169">
        <v>264.89999999999998</v>
      </c>
      <c r="D169">
        <f t="shared" si="8"/>
        <v>4.3254489706526589E-3</v>
      </c>
      <c r="E169">
        <f t="shared" si="9"/>
        <v>-1.8888888888888972E-2</v>
      </c>
      <c r="F169">
        <f t="shared" si="10"/>
        <v>4.3161211047192021E-3</v>
      </c>
      <c r="G169">
        <f t="shared" si="11"/>
        <v>-1.9069562720350805E-2</v>
      </c>
      <c r="I169" s="2">
        <v>50.796812749003976</v>
      </c>
      <c r="J169" s="2">
        <v>1.8019641457890374E-4</v>
      </c>
    </row>
    <row r="170" spans="1:10" x14ac:dyDescent="0.3">
      <c r="A170">
        <v>20170904</v>
      </c>
      <c r="B170">
        <v>1091.83</v>
      </c>
      <c r="C170">
        <v>261.05</v>
      </c>
      <c r="D170">
        <f t="shared" si="8"/>
        <v>-7.9503534499990921E-3</v>
      </c>
      <c r="E170">
        <f t="shared" si="9"/>
        <v>-1.4533786334465709E-2</v>
      </c>
      <c r="F170">
        <f t="shared" si="10"/>
        <v>-7.9821260241656738E-3</v>
      </c>
      <c r="G170">
        <f t="shared" si="11"/>
        <v>-1.4640436421462481E-2</v>
      </c>
      <c r="I170" s="2">
        <v>51.195219123505971</v>
      </c>
      <c r="J170" s="2">
        <v>3.5900197836678788E-4</v>
      </c>
    </row>
    <row r="171" spans="1:10" x14ac:dyDescent="0.3">
      <c r="A171">
        <v>20170905</v>
      </c>
      <c r="B171">
        <v>1100.83</v>
      </c>
      <c r="C171">
        <v>264.25</v>
      </c>
      <c r="D171">
        <f t="shared" si="8"/>
        <v>8.2430414991344816E-3</v>
      </c>
      <c r="E171">
        <f t="shared" si="9"/>
        <v>1.225818808657341E-2</v>
      </c>
      <c r="F171">
        <f t="shared" si="10"/>
        <v>8.209253184553662E-3</v>
      </c>
      <c r="G171">
        <f t="shared" si="11"/>
        <v>1.2183664893785499E-2</v>
      </c>
      <c r="I171" s="2">
        <v>51.593625498007967</v>
      </c>
      <c r="J171" s="2">
        <v>7.0696362081990277E-4</v>
      </c>
    </row>
    <row r="172" spans="1:10" x14ac:dyDescent="0.3">
      <c r="A172">
        <v>20170906</v>
      </c>
      <c r="B172">
        <v>1106.7</v>
      </c>
      <c r="C172">
        <v>273.7</v>
      </c>
      <c r="D172">
        <f t="shared" si="8"/>
        <v>5.3323401433464914E-3</v>
      </c>
      <c r="E172">
        <f t="shared" si="9"/>
        <v>3.5761589403973469E-2</v>
      </c>
      <c r="F172">
        <f t="shared" si="10"/>
        <v>5.3181735560375101E-3</v>
      </c>
      <c r="G172">
        <f t="shared" si="11"/>
        <v>3.5136991296286425E-2</v>
      </c>
      <c r="I172" s="2">
        <v>51.992031872509955</v>
      </c>
      <c r="J172" s="2">
        <v>7.1530761276024076E-4</v>
      </c>
    </row>
    <row r="173" spans="1:10" x14ac:dyDescent="0.3">
      <c r="A173">
        <v>20170907</v>
      </c>
      <c r="B173">
        <v>1110.73</v>
      </c>
      <c r="C173">
        <v>275.45</v>
      </c>
      <c r="D173">
        <f t="shared" si="8"/>
        <v>3.6414565826330286E-3</v>
      </c>
      <c r="E173">
        <f t="shared" si="9"/>
        <v>6.3938618925831201E-3</v>
      </c>
      <c r="F173">
        <f t="shared" si="10"/>
        <v>3.634842531269038E-3</v>
      </c>
      <c r="G173">
        <f t="shared" si="11"/>
        <v>6.373507872092201E-3</v>
      </c>
      <c r="I173" s="2">
        <v>52.39043824701195</v>
      </c>
      <c r="J173" s="2">
        <v>8.7404952684513599E-4</v>
      </c>
    </row>
    <row r="174" spans="1:10" x14ac:dyDescent="0.3">
      <c r="A174">
        <v>20170908</v>
      </c>
      <c r="B174">
        <v>1119.6099999999999</v>
      </c>
      <c r="C174">
        <v>277.55</v>
      </c>
      <c r="D174">
        <f t="shared" si="8"/>
        <v>7.9947421965733175E-3</v>
      </c>
      <c r="E174">
        <f t="shared" si="9"/>
        <v>7.6238881829733991E-3</v>
      </c>
      <c r="F174">
        <f t="shared" si="10"/>
        <v>7.9629535607450997E-3</v>
      </c>
      <c r="G174">
        <f t="shared" si="11"/>
        <v>7.5949732174447676E-3</v>
      </c>
      <c r="I174" s="2">
        <v>52.788844621513938</v>
      </c>
      <c r="J174" s="2">
        <v>9.8804473999869317E-4</v>
      </c>
    </row>
    <row r="175" spans="1:10" x14ac:dyDescent="0.3">
      <c r="A175">
        <v>20170911</v>
      </c>
      <c r="B175">
        <v>1126.74</v>
      </c>
      <c r="C175">
        <v>283.5</v>
      </c>
      <c r="D175">
        <f t="shared" si="8"/>
        <v>6.3682889577621757E-3</v>
      </c>
      <c r="E175">
        <f t="shared" si="9"/>
        <v>2.1437578814627954E-2</v>
      </c>
      <c r="F175">
        <f t="shared" si="10"/>
        <v>6.3480970854161347E-3</v>
      </c>
      <c r="G175">
        <f t="shared" si="11"/>
        <v>2.1211026031636406E-2</v>
      </c>
      <c r="I175" s="2">
        <v>53.187250996015933</v>
      </c>
      <c r="J175" s="2">
        <v>1.081276010917019E-3</v>
      </c>
    </row>
    <row r="176" spans="1:10" x14ac:dyDescent="0.3">
      <c r="A176">
        <v>20170912</v>
      </c>
      <c r="B176">
        <v>1124.23</v>
      </c>
      <c r="C176">
        <v>286.39999999999998</v>
      </c>
      <c r="D176">
        <f t="shared" si="8"/>
        <v>-2.2276656548981936E-3</v>
      </c>
      <c r="E176">
        <f t="shared" si="9"/>
        <v>1.0229276895943482E-2</v>
      </c>
      <c r="F176">
        <f t="shared" si="10"/>
        <v>-2.2301505931267831E-3</v>
      </c>
      <c r="G176">
        <f t="shared" si="11"/>
        <v>1.0177311918683776E-2</v>
      </c>
      <c r="I176" s="2">
        <v>53.585657370517922</v>
      </c>
      <c r="J176" s="2">
        <v>1.2239903608886815E-3</v>
      </c>
    </row>
    <row r="177" spans="1:10" x14ac:dyDescent="0.3">
      <c r="A177">
        <v>20170913</v>
      </c>
      <c r="B177">
        <v>1118.3800000000001</v>
      </c>
      <c r="C177">
        <v>285.89999999999998</v>
      </c>
      <c r="D177">
        <f t="shared" si="8"/>
        <v>-5.2035615487933153E-3</v>
      </c>
      <c r="E177">
        <f t="shared" si="9"/>
        <v>-1.7458100558659219E-3</v>
      </c>
      <c r="F177">
        <f t="shared" si="10"/>
        <v>-5.2171472249509755E-3</v>
      </c>
      <c r="G177">
        <f t="shared" si="11"/>
        <v>-1.7473357582244457E-3</v>
      </c>
      <c r="I177" s="2">
        <v>53.984063745019917</v>
      </c>
      <c r="J177" s="2">
        <v>1.5200458940453322E-3</v>
      </c>
    </row>
    <row r="178" spans="1:10" x14ac:dyDescent="0.3">
      <c r="A178">
        <v>20170914</v>
      </c>
      <c r="B178">
        <v>1125.69</v>
      </c>
      <c r="C178">
        <v>286.14999999999998</v>
      </c>
      <c r="D178">
        <f t="shared" si="8"/>
        <v>6.536239918453428E-3</v>
      </c>
      <c r="E178">
        <f t="shared" si="9"/>
        <v>8.7443161944735924E-4</v>
      </c>
      <c r="F178">
        <f t="shared" si="10"/>
        <v>6.5149713297448925E-3</v>
      </c>
      <c r="G178">
        <f t="shared" si="11"/>
        <v>8.7404952684513599E-4</v>
      </c>
      <c r="I178" s="2">
        <v>54.382470119521905</v>
      </c>
      <c r="J178" s="2">
        <v>1.6142053545412009E-3</v>
      </c>
    </row>
    <row r="179" spans="1:10" x14ac:dyDescent="0.3">
      <c r="A179">
        <v>20170915</v>
      </c>
      <c r="B179">
        <v>1123.43</v>
      </c>
      <c r="C179">
        <v>288</v>
      </c>
      <c r="D179">
        <f t="shared" si="8"/>
        <v>-2.0076575256065088E-3</v>
      </c>
      <c r="E179">
        <f t="shared" si="9"/>
        <v>6.4651406604928283E-3</v>
      </c>
      <c r="F179">
        <f t="shared" si="10"/>
        <v>-2.0096755714589026E-3</v>
      </c>
      <c r="G179">
        <f t="shared" si="11"/>
        <v>6.4443312808346543E-3</v>
      </c>
      <c r="I179" s="2">
        <v>54.7808764940239</v>
      </c>
      <c r="J179" s="2">
        <v>1.931349911205324E-3</v>
      </c>
    </row>
    <row r="180" spans="1:10" x14ac:dyDescent="0.3">
      <c r="A180">
        <v>20170918</v>
      </c>
      <c r="B180">
        <v>1119.1400000000001</v>
      </c>
      <c r="C180">
        <v>286.2</v>
      </c>
      <c r="D180">
        <f t="shared" si="8"/>
        <v>-3.818662488984595E-3</v>
      </c>
      <c r="E180">
        <f t="shared" si="9"/>
        <v>-6.2500000000000394E-3</v>
      </c>
      <c r="F180">
        <f t="shared" si="10"/>
        <v>-3.8259721953885426E-3</v>
      </c>
      <c r="G180">
        <f t="shared" si="11"/>
        <v>-6.2696130135954852E-3</v>
      </c>
      <c r="I180" s="2">
        <v>55.179282868525888</v>
      </c>
      <c r="J180" s="2">
        <v>2.114612756676328E-3</v>
      </c>
    </row>
    <row r="181" spans="1:10" x14ac:dyDescent="0.3">
      <c r="A181">
        <v>20170919</v>
      </c>
      <c r="B181">
        <v>1108.71</v>
      </c>
      <c r="C181">
        <v>292.45</v>
      </c>
      <c r="D181">
        <f t="shared" si="8"/>
        <v>-9.3196561645549816E-3</v>
      </c>
      <c r="E181">
        <f t="shared" si="9"/>
        <v>2.1837875611460517E-2</v>
      </c>
      <c r="F181">
        <f t="shared" si="10"/>
        <v>-9.3633558828874596E-3</v>
      </c>
      <c r="G181">
        <f t="shared" si="11"/>
        <v>2.1602844766684295E-2</v>
      </c>
      <c r="I181" s="2">
        <v>55.577689243027883</v>
      </c>
      <c r="J181" s="2">
        <v>2.1344725286326196E-3</v>
      </c>
    </row>
    <row r="182" spans="1:10" x14ac:dyDescent="0.3">
      <c r="A182">
        <v>20170920</v>
      </c>
      <c r="B182">
        <v>1122.43</v>
      </c>
      <c r="C182">
        <v>291.5</v>
      </c>
      <c r="D182">
        <f t="shared" si="8"/>
        <v>1.2374741817066706E-2</v>
      </c>
      <c r="E182">
        <f t="shared" si="9"/>
        <v>-3.2484185330825394E-3</v>
      </c>
      <c r="F182">
        <f t="shared" si="10"/>
        <v>1.2298800560009959E-2</v>
      </c>
      <c r="G182">
        <f t="shared" si="11"/>
        <v>-3.253706098487697E-3</v>
      </c>
      <c r="I182" s="2">
        <v>55.976095617529879</v>
      </c>
      <c r="J182" s="2">
        <v>2.2543302917317201E-3</v>
      </c>
    </row>
    <row r="183" spans="1:10" x14ac:dyDescent="0.3">
      <c r="A183">
        <v>20170921</v>
      </c>
      <c r="B183">
        <v>1120.1300000000001</v>
      </c>
      <c r="C183">
        <v>288</v>
      </c>
      <c r="D183">
        <f t="shared" si="8"/>
        <v>-2.0491255579412116E-3</v>
      </c>
      <c r="E183">
        <f t="shared" si="9"/>
        <v>-1.2006861063464836E-2</v>
      </c>
      <c r="F183">
        <f t="shared" si="10"/>
        <v>-2.0512278881673566E-3</v>
      </c>
      <c r="G183">
        <f t="shared" si="11"/>
        <v>-1.2079525654601126E-2</v>
      </c>
      <c r="I183" s="2">
        <v>56.374501992031867</v>
      </c>
      <c r="J183" s="2">
        <v>2.2790852090285468E-3</v>
      </c>
    </row>
    <row r="184" spans="1:10" x14ac:dyDescent="0.3">
      <c r="A184">
        <v>20170922</v>
      </c>
      <c r="B184">
        <v>1123.24</v>
      </c>
      <c r="C184">
        <v>279.45</v>
      </c>
      <c r="D184">
        <f t="shared" si="8"/>
        <v>2.7764634462070473E-3</v>
      </c>
      <c r="E184">
        <f t="shared" si="9"/>
        <v>-2.968750000000004E-2</v>
      </c>
      <c r="F184">
        <f t="shared" si="10"/>
        <v>2.7726161911032538E-3</v>
      </c>
      <c r="G184">
        <f t="shared" si="11"/>
        <v>-3.0137094420238868E-2</v>
      </c>
      <c r="I184" s="2">
        <v>56.772908366533862</v>
      </c>
      <c r="J184" s="2">
        <v>2.3155467666442263E-3</v>
      </c>
    </row>
    <row r="185" spans="1:10" x14ac:dyDescent="0.3">
      <c r="A185">
        <v>20170925</v>
      </c>
      <c r="B185">
        <v>1130.54</v>
      </c>
      <c r="C185">
        <v>277.55</v>
      </c>
      <c r="D185">
        <f t="shared" si="8"/>
        <v>6.4990563014137269E-3</v>
      </c>
      <c r="E185">
        <f t="shared" si="9"/>
        <v>-6.7990696010018867E-3</v>
      </c>
      <c r="F185">
        <f t="shared" si="10"/>
        <v>6.4780284931103922E-3</v>
      </c>
      <c r="G185">
        <f t="shared" si="11"/>
        <v>-6.822288579536739E-3</v>
      </c>
      <c r="I185" s="2">
        <v>57.17131474103585</v>
      </c>
      <c r="J185" s="2">
        <v>2.4292914948867727E-3</v>
      </c>
    </row>
    <row r="186" spans="1:10" x14ac:dyDescent="0.3">
      <c r="A186">
        <v>20170926</v>
      </c>
      <c r="B186">
        <v>1127.26</v>
      </c>
      <c r="C186">
        <v>282.35000000000002</v>
      </c>
      <c r="D186">
        <f t="shared" si="8"/>
        <v>-2.9012684204008463E-3</v>
      </c>
      <c r="E186">
        <f t="shared" si="9"/>
        <v>1.72941812286075E-2</v>
      </c>
      <c r="F186">
        <f t="shared" si="10"/>
        <v>-2.9054852577173867E-3</v>
      </c>
      <c r="G186">
        <f t="shared" si="11"/>
        <v>1.7146338982675542E-2</v>
      </c>
      <c r="I186" s="2">
        <v>57.569721115537845</v>
      </c>
      <c r="J186" s="2">
        <v>2.4415450197960639E-3</v>
      </c>
    </row>
    <row r="187" spans="1:10" x14ac:dyDescent="0.3">
      <c r="A187">
        <v>20170927</v>
      </c>
      <c r="B187">
        <v>1126.94</v>
      </c>
      <c r="C187">
        <v>283.85000000000002</v>
      </c>
      <c r="D187">
        <f t="shared" si="8"/>
        <v>-2.8387417277286192E-4</v>
      </c>
      <c r="E187">
        <f t="shared" si="9"/>
        <v>5.3125553391181156E-3</v>
      </c>
      <c r="F187">
        <f t="shared" si="10"/>
        <v>-2.8391447267276689E-4</v>
      </c>
      <c r="G187">
        <f t="shared" si="11"/>
        <v>5.2984934978894246E-3</v>
      </c>
      <c r="I187" s="2">
        <v>57.968127490039834</v>
      </c>
      <c r="J187" s="2">
        <v>2.9051690904075686E-3</v>
      </c>
    </row>
    <row r="188" spans="1:10" x14ac:dyDescent="0.3">
      <c r="A188">
        <v>20170928</v>
      </c>
      <c r="B188">
        <v>1125.56</v>
      </c>
      <c r="C188">
        <v>282.85000000000002</v>
      </c>
      <c r="D188">
        <f t="shared" si="8"/>
        <v>-1.2245549896180001E-3</v>
      </c>
      <c r="E188">
        <f t="shared" si="9"/>
        <v>-3.5229874933943982E-3</v>
      </c>
      <c r="F188">
        <f t="shared" si="10"/>
        <v>-1.2253053697297018E-3</v>
      </c>
      <c r="G188">
        <f t="shared" si="11"/>
        <v>-3.529207827570542E-3</v>
      </c>
      <c r="I188" s="2">
        <v>58.366533864541829</v>
      </c>
      <c r="J188" s="2">
        <v>3.0038011807275921E-3</v>
      </c>
    </row>
    <row r="189" spans="1:10" x14ac:dyDescent="0.3">
      <c r="A189">
        <v>20170929</v>
      </c>
      <c r="B189">
        <v>1136.75</v>
      </c>
      <c r="C189">
        <v>282.05</v>
      </c>
      <c r="D189">
        <f t="shared" si="8"/>
        <v>9.941717900422949E-3</v>
      </c>
      <c r="E189">
        <f t="shared" si="9"/>
        <v>-2.8283542513700241E-3</v>
      </c>
      <c r="F189">
        <f t="shared" si="10"/>
        <v>9.8926241390814122E-3</v>
      </c>
      <c r="G189">
        <f t="shared" si="11"/>
        <v>-2.832361603179687E-3</v>
      </c>
      <c r="I189" s="2">
        <v>58.764940239043817</v>
      </c>
      <c r="J189" s="2">
        <v>3.0785042270873733E-3</v>
      </c>
    </row>
    <row r="190" spans="1:10" x14ac:dyDescent="0.3">
      <c r="A190">
        <v>20171002</v>
      </c>
      <c r="B190">
        <v>1128.69</v>
      </c>
      <c r="C190">
        <v>279.5</v>
      </c>
      <c r="D190">
        <f t="shared" si="8"/>
        <v>-7.0903892676489515E-3</v>
      </c>
      <c r="E190">
        <f t="shared" si="9"/>
        <v>-9.0409501861372504E-3</v>
      </c>
      <c r="F190">
        <f t="shared" si="10"/>
        <v>-7.1156455329421065E-3</v>
      </c>
      <c r="G190">
        <f t="shared" si="11"/>
        <v>-9.0820675908313084E-3</v>
      </c>
      <c r="I190" s="2">
        <v>59.163346613545812</v>
      </c>
      <c r="J190" s="2">
        <v>3.3006534188148797E-3</v>
      </c>
    </row>
    <row r="191" spans="1:10" x14ac:dyDescent="0.3">
      <c r="A191">
        <v>20171003</v>
      </c>
      <c r="B191">
        <v>1129.9000000000001</v>
      </c>
      <c r="C191">
        <v>279.7</v>
      </c>
      <c r="D191">
        <f t="shared" si="8"/>
        <v>1.0720392667606131E-3</v>
      </c>
      <c r="E191">
        <f t="shared" si="9"/>
        <v>7.1556350626114E-4</v>
      </c>
      <c r="F191">
        <f t="shared" si="10"/>
        <v>1.0714650430229096E-3</v>
      </c>
      <c r="G191">
        <f t="shared" si="11"/>
        <v>7.1530761276024076E-4</v>
      </c>
      <c r="I191" s="2">
        <v>59.5617529880478</v>
      </c>
      <c r="J191" s="2">
        <v>3.403293131707865E-3</v>
      </c>
    </row>
    <row r="192" spans="1:10" x14ac:dyDescent="0.3">
      <c r="A192">
        <v>20171004</v>
      </c>
      <c r="B192">
        <v>1137.1400000000001</v>
      </c>
      <c r="C192">
        <v>278.5</v>
      </c>
      <c r="D192">
        <f t="shared" si="8"/>
        <v>6.4076466943977419E-3</v>
      </c>
      <c r="E192">
        <f t="shared" si="9"/>
        <v>-4.2903110475509066E-3</v>
      </c>
      <c r="F192">
        <f t="shared" si="10"/>
        <v>6.3872050019441731E-3</v>
      </c>
      <c r="G192">
        <f t="shared" si="11"/>
        <v>-4.299540840575336E-3</v>
      </c>
      <c r="I192" s="2">
        <v>59.960159362549796</v>
      </c>
      <c r="J192" s="2">
        <v>3.4789012474027172E-3</v>
      </c>
    </row>
    <row r="193" spans="1:10" x14ac:dyDescent="0.3">
      <c r="A193">
        <v>20171005</v>
      </c>
      <c r="B193">
        <v>1144.05</v>
      </c>
      <c r="C193">
        <v>278.60000000000002</v>
      </c>
      <c r="D193">
        <f t="shared" si="8"/>
        <v>6.0766484337899064E-3</v>
      </c>
      <c r="E193">
        <f t="shared" si="9"/>
        <v>3.5906642728913014E-4</v>
      </c>
      <c r="F193">
        <f t="shared" si="10"/>
        <v>6.0582600612123765E-3</v>
      </c>
      <c r="G193">
        <f t="shared" si="11"/>
        <v>3.5900197836678788E-4</v>
      </c>
      <c r="I193" s="2">
        <v>60.358565737051791</v>
      </c>
      <c r="J193" s="2">
        <v>3.5891519580941288E-3</v>
      </c>
    </row>
    <row r="194" spans="1:10" x14ac:dyDescent="0.3">
      <c r="A194">
        <v>20171006</v>
      </c>
      <c r="B194">
        <v>1134.3</v>
      </c>
      <c r="C194">
        <v>278.45</v>
      </c>
      <c r="D194">
        <f t="shared" si="8"/>
        <v>-8.5223547921856567E-3</v>
      </c>
      <c r="E194">
        <f t="shared" si="9"/>
        <v>-5.3840631730091206E-4</v>
      </c>
      <c r="F194">
        <f t="shared" si="10"/>
        <v>-8.5588777133604171E-3</v>
      </c>
      <c r="G194">
        <f t="shared" si="11"/>
        <v>-5.3855131002787844E-4</v>
      </c>
      <c r="I194" s="2">
        <v>60.756972111553779</v>
      </c>
      <c r="J194" s="2">
        <v>3.8858827913820049E-3</v>
      </c>
    </row>
    <row r="195" spans="1:10" x14ac:dyDescent="0.3">
      <c r="A195">
        <v>20171009</v>
      </c>
      <c r="B195">
        <v>1132.45</v>
      </c>
      <c r="C195">
        <v>282.8</v>
      </c>
      <c r="D195">
        <f t="shared" si="8"/>
        <v>-1.6309618266771657E-3</v>
      </c>
      <c r="E195">
        <f t="shared" si="9"/>
        <v>1.5622194289818722E-2</v>
      </c>
      <c r="F195">
        <f t="shared" si="10"/>
        <v>-1.6322932928278307E-3</v>
      </c>
      <c r="G195">
        <f t="shared" si="11"/>
        <v>1.5501423986740141E-2</v>
      </c>
      <c r="I195" s="2">
        <v>61.155378486055774</v>
      </c>
      <c r="J195" s="2">
        <v>3.9604012160969143E-3</v>
      </c>
    </row>
    <row r="196" spans="1:10" x14ac:dyDescent="0.3">
      <c r="A196">
        <v>20171010</v>
      </c>
      <c r="B196">
        <v>1134.8599999999999</v>
      </c>
      <c r="C196">
        <v>283</v>
      </c>
      <c r="D196">
        <f t="shared" ref="D196:D253" si="12">(B196-B195)/B195</f>
        <v>2.1281292772306541E-3</v>
      </c>
      <c r="E196">
        <f t="shared" ref="E196:E253" si="13">(C196-C195)/C195</f>
        <v>7.0721357850066701E-4</v>
      </c>
      <c r="F196">
        <f t="shared" ref="F196:F253" si="14">LN(B196/B195)</f>
        <v>2.1258680177203763E-3</v>
      </c>
      <c r="G196">
        <f t="shared" ref="G196:G253" si="15">LN(C196/C195)</f>
        <v>7.0696362081990277E-4</v>
      </c>
      <c r="I196" s="2">
        <v>61.553784860557762</v>
      </c>
      <c r="J196" s="2">
        <v>4.0493337127456971E-3</v>
      </c>
    </row>
    <row r="197" spans="1:10" x14ac:dyDescent="0.3">
      <c r="A197">
        <v>20171011</v>
      </c>
      <c r="B197">
        <v>1143.32</v>
      </c>
      <c r="C197">
        <v>291.95</v>
      </c>
      <c r="D197">
        <f t="shared" si="12"/>
        <v>7.4546640114199437E-3</v>
      </c>
      <c r="E197">
        <f t="shared" si="13"/>
        <v>3.1625441696113032E-2</v>
      </c>
      <c r="F197">
        <f t="shared" si="14"/>
        <v>7.4270153264067839E-3</v>
      </c>
      <c r="G197">
        <f t="shared" si="15"/>
        <v>3.113565708630895E-2</v>
      </c>
      <c r="I197" s="2">
        <v>61.952191235059757</v>
      </c>
      <c r="J197" s="2">
        <v>4.1829650879847986E-3</v>
      </c>
    </row>
    <row r="198" spans="1:10" x14ac:dyDescent="0.3">
      <c r="A198">
        <v>20171012</v>
      </c>
      <c r="B198">
        <v>1143.96</v>
      </c>
      <c r="C198">
        <v>282.5</v>
      </c>
      <c r="D198">
        <f t="shared" si="12"/>
        <v>5.5977329181690176E-4</v>
      </c>
      <c r="E198">
        <f t="shared" si="13"/>
        <v>-3.236855625963346E-2</v>
      </c>
      <c r="F198">
        <f t="shared" si="14"/>
        <v>5.5961667719094913E-4</v>
      </c>
      <c r="G198">
        <f t="shared" si="15"/>
        <v>-3.2904004143050898E-2</v>
      </c>
      <c r="I198" s="2">
        <v>62.350597609561746</v>
      </c>
      <c r="J198" s="2">
        <v>4.238791228310064E-3</v>
      </c>
    </row>
    <row r="199" spans="1:10" x14ac:dyDescent="0.3">
      <c r="A199">
        <v>20171013</v>
      </c>
      <c r="B199">
        <v>1156.6400000000001</v>
      </c>
      <c r="C199">
        <v>283.7</v>
      </c>
      <c r="D199">
        <f t="shared" si="12"/>
        <v>1.1084303646980719E-2</v>
      </c>
      <c r="E199">
        <f t="shared" si="13"/>
        <v>4.2477876106194285E-3</v>
      </c>
      <c r="F199">
        <f t="shared" si="14"/>
        <v>1.1023322958500018E-2</v>
      </c>
      <c r="G199">
        <f t="shared" si="15"/>
        <v>4.238791228310064E-3</v>
      </c>
      <c r="I199" s="2">
        <v>62.749003984063741</v>
      </c>
      <c r="J199" s="2">
        <v>4.3294573347781914E-3</v>
      </c>
    </row>
    <row r="200" spans="1:10" x14ac:dyDescent="0.3">
      <c r="A200">
        <v>20171016</v>
      </c>
      <c r="B200">
        <v>1158.24</v>
      </c>
      <c r="C200">
        <v>283.5</v>
      </c>
      <c r="D200">
        <f t="shared" si="12"/>
        <v>1.3833171946326505E-3</v>
      </c>
      <c r="E200">
        <f t="shared" si="13"/>
        <v>-7.0497003877331211E-4</v>
      </c>
      <c r="F200">
        <f t="shared" si="14"/>
        <v>1.3823612928442512E-3</v>
      </c>
      <c r="G200">
        <f t="shared" si="15"/>
        <v>-7.0521864699889583E-4</v>
      </c>
      <c r="I200" s="2">
        <v>63.147410358565729</v>
      </c>
      <c r="J200" s="2">
        <v>4.5831210137165512E-3</v>
      </c>
    </row>
    <row r="201" spans="1:10" x14ac:dyDescent="0.3">
      <c r="A201">
        <v>20171017</v>
      </c>
      <c r="B201">
        <v>1146.6199999999999</v>
      </c>
      <c r="C201">
        <v>282.3</v>
      </c>
      <c r="D201">
        <f t="shared" si="12"/>
        <v>-1.0032463047382338E-2</v>
      </c>
      <c r="E201">
        <f t="shared" si="13"/>
        <v>-4.2328042328041923E-3</v>
      </c>
      <c r="F201">
        <f t="shared" si="14"/>
        <v>-1.008312734808851E-2</v>
      </c>
      <c r="G201">
        <f t="shared" si="15"/>
        <v>-4.2417879083630292E-3</v>
      </c>
      <c r="I201" s="2">
        <v>63.545816733067724</v>
      </c>
      <c r="J201" s="2">
        <v>4.6171686488028383E-3</v>
      </c>
    </row>
    <row r="202" spans="1:10" x14ac:dyDescent="0.3">
      <c r="A202">
        <v>20171018</v>
      </c>
      <c r="B202">
        <v>1147.79</v>
      </c>
      <c r="C202">
        <v>286.10000000000002</v>
      </c>
      <c r="D202">
        <f t="shared" si="12"/>
        <v>1.0203903647242093E-3</v>
      </c>
      <c r="E202">
        <f t="shared" si="13"/>
        <v>1.3460857244066636E-2</v>
      </c>
      <c r="F202">
        <f t="shared" si="14"/>
        <v>1.0198701203474004E-3</v>
      </c>
      <c r="G202">
        <f t="shared" si="15"/>
        <v>1.3371064796620985E-2</v>
      </c>
      <c r="I202" s="2">
        <v>63.944223107569719</v>
      </c>
      <c r="J202" s="2">
        <v>4.9382816405825767E-3</v>
      </c>
    </row>
    <row r="203" spans="1:10" x14ac:dyDescent="0.3">
      <c r="A203">
        <v>20171019</v>
      </c>
      <c r="B203">
        <v>1138.6400000000001</v>
      </c>
      <c r="C203">
        <v>281.55</v>
      </c>
      <c r="D203">
        <f t="shared" si="12"/>
        <v>-7.9718415389573565E-3</v>
      </c>
      <c r="E203">
        <f t="shared" si="13"/>
        <v>-1.590353023418389E-2</v>
      </c>
      <c r="F203">
        <f t="shared" si="14"/>
        <v>-8.0037865547203414E-3</v>
      </c>
      <c r="G203">
        <f t="shared" si="15"/>
        <v>-1.6031348355437101E-2</v>
      </c>
      <c r="I203" s="2">
        <v>64.342629482071715</v>
      </c>
      <c r="J203" s="2">
        <v>5.2863559231480246E-3</v>
      </c>
    </row>
    <row r="204" spans="1:10" x14ac:dyDescent="0.3">
      <c r="A204">
        <v>20171020</v>
      </c>
      <c r="B204">
        <v>1134.45</v>
      </c>
      <c r="C204">
        <v>281.14999999999998</v>
      </c>
      <c r="D204">
        <f t="shared" si="12"/>
        <v>-3.6798285674138043E-3</v>
      </c>
      <c r="E204">
        <f t="shared" si="13"/>
        <v>-1.4207068016339338E-3</v>
      </c>
      <c r="F204">
        <f t="shared" si="14"/>
        <v>-3.6866157922216922E-3</v>
      </c>
      <c r="G204">
        <f t="shared" si="15"/>
        <v>-1.421716962416969E-3</v>
      </c>
      <c r="I204" s="2">
        <v>64.741035856573703</v>
      </c>
      <c r="J204" s="2">
        <v>5.2984934978894246E-3</v>
      </c>
    </row>
    <row r="205" spans="1:10" x14ac:dyDescent="0.3">
      <c r="A205">
        <v>20171023</v>
      </c>
      <c r="B205">
        <v>1131.08</v>
      </c>
      <c r="C205">
        <v>280.75</v>
      </c>
      <c r="D205">
        <f t="shared" si="12"/>
        <v>-2.9706024946010122E-3</v>
      </c>
      <c r="E205">
        <f t="shared" si="13"/>
        <v>-1.4227280810954199E-3</v>
      </c>
      <c r="F205">
        <f t="shared" si="14"/>
        <v>-2.9750234917123412E-3</v>
      </c>
      <c r="G205">
        <f t="shared" si="15"/>
        <v>-1.423741119658096E-3</v>
      </c>
      <c r="I205" s="2">
        <v>65.139442231075705</v>
      </c>
      <c r="J205" s="2">
        <v>5.3402207749497716E-3</v>
      </c>
    </row>
    <row r="206" spans="1:10" x14ac:dyDescent="0.3">
      <c r="A206">
        <v>20171024</v>
      </c>
      <c r="B206">
        <v>1127.03</v>
      </c>
      <c r="C206">
        <v>284.2</v>
      </c>
      <c r="D206">
        <f t="shared" si="12"/>
        <v>-3.5806485836545202E-3</v>
      </c>
      <c r="E206">
        <f t="shared" si="13"/>
        <v>1.2288512911843236E-2</v>
      </c>
      <c r="F206">
        <f t="shared" si="14"/>
        <v>-3.5870744495585011E-3</v>
      </c>
      <c r="G206">
        <f t="shared" si="15"/>
        <v>1.221362204444772E-2</v>
      </c>
      <c r="I206" s="2">
        <v>65.537848605577693</v>
      </c>
      <c r="J206" s="2">
        <v>5.4326870132269667E-3</v>
      </c>
    </row>
    <row r="207" spans="1:10" x14ac:dyDescent="0.3">
      <c r="A207">
        <v>20171025</v>
      </c>
      <c r="B207">
        <v>1118.1300000000001</v>
      </c>
      <c r="C207">
        <v>284.14999999999998</v>
      </c>
      <c r="D207">
        <f t="shared" si="12"/>
        <v>-7.8968616629547256E-3</v>
      </c>
      <c r="E207">
        <f t="shared" si="13"/>
        <v>-1.7593244194233416E-4</v>
      </c>
      <c r="F207">
        <f t="shared" si="14"/>
        <v>-7.9282070039524352E-3</v>
      </c>
      <c r="G207">
        <f t="shared" si="15"/>
        <v>-1.7594791986983159E-4</v>
      </c>
      <c r="I207" s="2">
        <v>65.936254980079681</v>
      </c>
      <c r="J207" s="2">
        <v>5.4602319747029384E-3</v>
      </c>
    </row>
    <row r="208" spans="1:10" x14ac:dyDescent="0.3">
      <c r="A208">
        <v>20171026</v>
      </c>
      <c r="B208">
        <v>1118.19</v>
      </c>
      <c r="C208">
        <v>282.55</v>
      </c>
      <c r="D208">
        <f t="shared" si="12"/>
        <v>5.3661023315665818E-5</v>
      </c>
      <c r="E208">
        <f t="shared" si="13"/>
        <v>-5.6308287876120572E-3</v>
      </c>
      <c r="F208">
        <f t="shared" si="14"/>
        <v>5.3659583614512886E-5</v>
      </c>
      <c r="G208">
        <f t="shared" si="15"/>
        <v>-5.6467416672779961E-3</v>
      </c>
      <c r="I208" s="2">
        <v>66.334661354581669</v>
      </c>
      <c r="J208" s="2">
        <v>6.0323736534417553E-3</v>
      </c>
    </row>
    <row r="209" spans="1:10" x14ac:dyDescent="0.3">
      <c r="A209">
        <v>20171027</v>
      </c>
      <c r="B209">
        <v>1118.6199999999999</v>
      </c>
      <c r="C209">
        <v>283.39999999999998</v>
      </c>
      <c r="D209">
        <f t="shared" si="12"/>
        <v>3.8455003174758877E-4</v>
      </c>
      <c r="E209">
        <f t="shared" si="13"/>
        <v>3.0083171120154515E-3</v>
      </c>
      <c r="F209">
        <f t="shared" si="14"/>
        <v>3.8447611133430936E-4</v>
      </c>
      <c r="G209">
        <f t="shared" si="15"/>
        <v>3.0038011807275921E-3</v>
      </c>
      <c r="I209" s="2">
        <v>66.733067729083672</v>
      </c>
      <c r="J209" s="2">
        <v>6.2010047325489794E-3</v>
      </c>
    </row>
    <row r="210" spans="1:10" x14ac:dyDescent="0.3">
      <c r="A210">
        <v>20171030</v>
      </c>
      <c r="B210">
        <v>1124.05</v>
      </c>
      <c r="C210">
        <v>282.60000000000002</v>
      </c>
      <c r="D210">
        <f t="shared" si="12"/>
        <v>4.8541953478393593E-3</v>
      </c>
      <c r="E210">
        <f t="shared" si="13"/>
        <v>-2.8228652081861488E-3</v>
      </c>
      <c r="F210">
        <f t="shared" si="14"/>
        <v>4.8424517301446238E-3</v>
      </c>
      <c r="G210">
        <f t="shared" si="15"/>
        <v>-2.826857006152885E-3</v>
      </c>
      <c r="I210" s="2">
        <v>67.13147410358566</v>
      </c>
      <c r="J210" s="2">
        <v>6.2458800568237381E-3</v>
      </c>
    </row>
    <row r="211" spans="1:10" x14ac:dyDescent="0.3">
      <c r="A211">
        <v>20171031</v>
      </c>
      <c r="B211">
        <v>1113.4100000000001</v>
      </c>
      <c r="C211">
        <v>281.5</v>
      </c>
      <c r="D211">
        <f t="shared" si="12"/>
        <v>-9.4657710955917199E-3</v>
      </c>
      <c r="E211">
        <f t="shared" si="13"/>
        <v>-3.8924274593065203E-3</v>
      </c>
      <c r="F211">
        <f t="shared" si="14"/>
        <v>-9.5108562428304257E-3</v>
      </c>
      <c r="G211">
        <f t="shared" si="15"/>
        <v>-3.9000226706820663E-3</v>
      </c>
      <c r="I211" s="2">
        <v>67.529880478087648</v>
      </c>
      <c r="J211" s="2">
        <v>6.373507872092201E-3</v>
      </c>
    </row>
    <row r="212" spans="1:10" x14ac:dyDescent="0.3">
      <c r="A212">
        <v>20171101</v>
      </c>
      <c r="B212">
        <v>1126.43</v>
      </c>
      <c r="C212">
        <v>287.75</v>
      </c>
      <c r="D212">
        <f t="shared" si="12"/>
        <v>1.1693805516386579E-2</v>
      </c>
      <c r="E212">
        <f t="shared" si="13"/>
        <v>2.2202486678507993E-2</v>
      </c>
      <c r="F212">
        <f t="shared" si="14"/>
        <v>1.1625961364651454E-2</v>
      </c>
      <c r="G212">
        <f t="shared" si="15"/>
        <v>2.1959600022246954E-2</v>
      </c>
      <c r="I212" s="2">
        <v>67.928286852589636</v>
      </c>
      <c r="J212" s="2">
        <v>6.4443312808346543E-3</v>
      </c>
    </row>
    <row r="213" spans="1:10" x14ac:dyDescent="0.3">
      <c r="A213">
        <v>20171102</v>
      </c>
      <c r="B213">
        <v>1118.6600000000001</v>
      </c>
      <c r="C213">
        <v>281.60000000000002</v>
      </c>
      <c r="D213">
        <f t="shared" si="12"/>
        <v>-6.8978986710225947E-3</v>
      </c>
      <c r="E213">
        <f t="shared" si="13"/>
        <v>-2.1372719374456915E-2</v>
      </c>
      <c r="F213">
        <f t="shared" si="14"/>
        <v>-6.9217991461760775E-3</v>
      </c>
      <c r="G213">
        <f t="shared" si="15"/>
        <v>-2.1604423318104644E-2</v>
      </c>
      <c r="I213" s="2">
        <v>68.326693227091639</v>
      </c>
      <c r="J213" s="2">
        <v>6.8415318167167841E-3</v>
      </c>
    </row>
    <row r="214" spans="1:10" x14ac:dyDescent="0.3">
      <c r="A214">
        <v>20171103</v>
      </c>
      <c r="B214">
        <v>1109.3800000000001</v>
      </c>
      <c r="C214">
        <v>286.2</v>
      </c>
      <c r="D214">
        <f t="shared" si="12"/>
        <v>-8.2956394257414877E-3</v>
      </c>
      <c r="E214">
        <f t="shared" si="13"/>
        <v>1.6335227272727151E-2</v>
      </c>
      <c r="F214">
        <f t="shared" si="14"/>
        <v>-8.3302397297857628E-3</v>
      </c>
      <c r="G214">
        <f t="shared" si="15"/>
        <v>1.6203242838463E-2</v>
      </c>
      <c r="I214" s="2">
        <v>68.725099601593627</v>
      </c>
      <c r="J214" s="2">
        <v>6.8942783917518256E-3</v>
      </c>
    </row>
    <row r="215" spans="1:10" x14ac:dyDescent="0.3">
      <c r="A215">
        <v>20171107</v>
      </c>
      <c r="B215">
        <v>1146.98</v>
      </c>
      <c r="C215">
        <v>291.8</v>
      </c>
      <c r="D215">
        <f t="shared" si="12"/>
        <v>3.3892804990174608E-2</v>
      </c>
      <c r="E215">
        <f t="shared" si="13"/>
        <v>1.9566736547868703E-2</v>
      </c>
      <c r="F215">
        <f t="shared" si="14"/>
        <v>3.3331100489840143E-2</v>
      </c>
      <c r="G215">
        <f t="shared" si="15"/>
        <v>1.9377768966334783E-2</v>
      </c>
      <c r="I215" s="2">
        <v>69.123505976095615</v>
      </c>
      <c r="J215" s="2">
        <v>7.5949732174447676E-3</v>
      </c>
    </row>
    <row r="216" spans="1:10" x14ac:dyDescent="0.3">
      <c r="A216">
        <v>20171108</v>
      </c>
      <c r="B216">
        <v>1150.3599999999999</v>
      </c>
      <c r="C216">
        <v>287.8</v>
      </c>
      <c r="D216">
        <f t="shared" si="12"/>
        <v>2.9468691694710296E-3</v>
      </c>
      <c r="E216">
        <f t="shared" si="13"/>
        <v>-1.3708019191226868E-2</v>
      </c>
      <c r="F216">
        <f t="shared" si="14"/>
        <v>2.9425356619523619E-3</v>
      </c>
      <c r="G216">
        <f t="shared" si="15"/>
        <v>-1.3802841635417845E-2</v>
      </c>
      <c r="I216" s="2">
        <v>69.521912350597617</v>
      </c>
      <c r="J216" s="2">
        <v>7.6433493125680659E-3</v>
      </c>
    </row>
    <row r="217" spans="1:10" x14ac:dyDescent="0.3">
      <c r="A217">
        <v>20171109</v>
      </c>
      <c r="B217">
        <v>1161.3800000000001</v>
      </c>
      <c r="C217">
        <v>288.5</v>
      </c>
      <c r="D217">
        <f t="shared" si="12"/>
        <v>9.5796098612610046E-3</v>
      </c>
      <c r="E217">
        <f t="shared" si="13"/>
        <v>2.4322446143154571E-3</v>
      </c>
      <c r="F217">
        <f t="shared" si="14"/>
        <v>9.534016346170673E-3</v>
      </c>
      <c r="G217">
        <f t="shared" si="15"/>
        <v>2.4292914948867727E-3</v>
      </c>
      <c r="I217" s="2">
        <v>69.920318725099605</v>
      </c>
      <c r="J217" s="2">
        <v>7.648917277467763E-3</v>
      </c>
    </row>
    <row r="218" spans="1:10" x14ac:dyDescent="0.3">
      <c r="A218">
        <v>20171110</v>
      </c>
      <c r="B218">
        <v>1156.74</v>
      </c>
      <c r="C218">
        <v>292.95</v>
      </c>
      <c r="D218">
        <f t="shared" si="12"/>
        <v>-3.9952470337013719E-3</v>
      </c>
      <c r="E218">
        <f t="shared" si="13"/>
        <v>1.5424610051993028E-2</v>
      </c>
      <c r="F218">
        <f t="shared" si="14"/>
        <v>-4.0032493544083217E-3</v>
      </c>
      <c r="G218">
        <f t="shared" si="15"/>
        <v>1.5306860042643339E-2</v>
      </c>
      <c r="I218" s="2">
        <v>70.318725099601593</v>
      </c>
      <c r="J218" s="2">
        <v>7.8203544874195681E-3</v>
      </c>
    </row>
    <row r="219" spans="1:10" x14ac:dyDescent="0.3">
      <c r="A219">
        <v>20171113</v>
      </c>
      <c r="B219">
        <v>1148.79</v>
      </c>
      <c r="C219">
        <v>295.95</v>
      </c>
      <c r="D219">
        <f t="shared" si="12"/>
        <v>-6.872763110119859E-3</v>
      </c>
      <c r="E219">
        <f t="shared" si="13"/>
        <v>1.0240655401945725E-2</v>
      </c>
      <c r="F219">
        <f t="shared" si="14"/>
        <v>-6.8964893187352435E-3</v>
      </c>
      <c r="G219">
        <f t="shared" si="15"/>
        <v>1.018857514593632E-2</v>
      </c>
      <c r="I219" s="2">
        <v>70.717131474103581</v>
      </c>
      <c r="J219" s="2">
        <v>7.8305791151883908E-3</v>
      </c>
    </row>
    <row r="220" spans="1:10" x14ac:dyDescent="0.3">
      <c r="A220">
        <v>20171114</v>
      </c>
      <c r="B220">
        <v>1136.8599999999999</v>
      </c>
      <c r="C220">
        <v>294.5</v>
      </c>
      <c r="D220">
        <f t="shared" si="12"/>
        <v>-1.0384839700902745E-2</v>
      </c>
      <c r="E220">
        <f t="shared" si="13"/>
        <v>-4.8994762628822054E-3</v>
      </c>
      <c r="F220">
        <f t="shared" si="14"/>
        <v>-1.0439138398024843E-2</v>
      </c>
      <c r="G220">
        <f t="shared" si="15"/>
        <v>-4.9115180450926338E-3</v>
      </c>
      <c r="I220" s="2">
        <v>71.115537848605584</v>
      </c>
      <c r="J220" s="2">
        <v>7.9681696491768813E-3</v>
      </c>
    </row>
    <row r="221" spans="1:10" x14ac:dyDescent="0.3">
      <c r="A221">
        <v>20171115</v>
      </c>
      <c r="B221">
        <v>1116.53</v>
      </c>
      <c r="C221">
        <v>284.2</v>
      </c>
      <c r="D221">
        <f t="shared" si="12"/>
        <v>-1.7882588885174893E-2</v>
      </c>
      <c r="E221">
        <f t="shared" si="13"/>
        <v>-3.4974533106960991E-2</v>
      </c>
      <c r="F221">
        <f t="shared" si="14"/>
        <v>-1.8044414521401222E-2</v>
      </c>
      <c r="G221">
        <f t="shared" si="15"/>
        <v>-3.5600787428641152E-2</v>
      </c>
      <c r="I221" s="2">
        <v>71.513944223107572</v>
      </c>
      <c r="J221" s="2">
        <v>8.0387941918917769E-3</v>
      </c>
    </row>
    <row r="222" spans="1:10" x14ac:dyDescent="0.3">
      <c r="A222">
        <v>20171116</v>
      </c>
      <c r="B222">
        <v>1126.52</v>
      </c>
      <c r="C222">
        <v>280.55</v>
      </c>
      <c r="D222">
        <f t="shared" si="12"/>
        <v>8.9473637071999946E-3</v>
      </c>
      <c r="E222">
        <f t="shared" si="13"/>
        <v>-1.2843068261787395E-2</v>
      </c>
      <c r="F222">
        <f t="shared" si="14"/>
        <v>8.9075732190625305E-3</v>
      </c>
      <c r="G222">
        <f t="shared" si="15"/>
        <v>-1.2926253466019172E-2</v>
      </c>
      <c r="I222" s="2">
        <v>71.91235059760956</v>
      </c>
      <c r="J222" s="2">
        <v>8.6191277450888542E-3</v>
      </c>
    </row>
    <row r="223" spans="1:10" x14ac:dyDescent="0.3">
      <c r="A223">
        <v>20171117</v>
      </c>
      <c r="B223">
        <v>1132.45</v>
      </c>
      <c r="C223">
        <v>283</v>
      </c>
      <c r="D223">
        <f t="shared" si="12"/>
        <v>5.263998863757469E-3</v>
      </c>
      <c r="E223">
        <f t="shared" si="13"/>
        <v>8.7328461949741174E-3</v>
      </c>
      <c r="F223">
        <f t="shared" si="14"/>
        <v>5.2501924518353017E-3</v>
      </c>
      <c r="G223">
        <f t="shared" si="15"/>
        <v>8.6949354462565222E-3</v>
      </c>
      <c r="I223" s="2">
        <v>72.310756972111548</v>
      </c>
      <c r="J223" s="2">
        <v>8.6580627431145311E-3</v>
      </c>
    </row>
    <row r="224" spans="1:10" x14ac:dyDescent="0.3">
      <c r="A224">
        <v>20171120</v>
      </c>
      <c r="B224">
        <v>1128.72</v>
      </c>
      <c r="C224">
        <v>283</v>
      </c>
      <c r="D224">
        <f t="shared" si="12"/>
        <v>-3.2937436531414351E-3</v>
      </c>
      <c r="E224">
        <f t="shared" si="13"/>
        <v>0</v>
      </c>
      <c r="F224">
        <f t="shared" si="14"/>
        <v>-3.2991799672667382E-3</v>
      </c>
      <c r="G224">
        <f t="shared" si="15"/>
        <v>0</v>
      </c>
      <c r="I224" s="2">
        <v>72.709163346613551</v>
      </c>
      <c r="J224" s="2">
        <v>8.6949354462565222E-3</v>
      </c>
    </row>
    <row r="225" spans="1:10" x14ac:dyDescent="0.3">
      <c r="A225">
        <v>20171121</v>
      </c>
      <c r="B225">
        <v>1147.6099999999999</v>
      </c>
      <c r="C225">
        <v>284.3</v>
      </c>
      <c r="D225">
        <f t="shared" si="12"/>
        <v>1.6735771493372912E-2</v>
      </c>
      <c r="E225">
        <f t="shared" si="13"/>
        <v>4.5936395759717712E-3</v>
      </c>
      <c r="F225">
        <f t="shared" si="14"/>
        <v>1.6597271601916184E-2</v>
      </c>
      <c r="G225">
        <f t="shared" si="15"/>
        <v>4.5831210137165512E-3</v>
      </c>
      <c r="I225" s="2">
        <v>73.107569721115539</v>
      </c>
      <c r="J225" s="2">
        <v>8.7355873264824621E-3</v>
      </c>
    </row>
    <row r="226" spans="1:10" x14ac:dyDescent="0.3">
      <c r="A226">
        <v>20171122</v>
      </c>
      <c r="B226">
        <v>1159.1099999999999</v>
      </c>
      <c r="C226">
        <v>280.3</v>
      </c>
      <c r="D226">
        <f t="shared" si="12"/>
        <v>1.0020825890328596E-2</v>
      </c>
      <c r="E226">
        <f t="shared" si="13"/>
        <v>-1.4069644741470277E-2</v>
      </c>
      <c r="F226">
        <f t="shared" si="14"/>
        <v>9.9709503339796696E-3</v>
      </c>
      <c r="G226">
        <f t="shared" si="15"/>
        <v>-1.4169560486211548E-2</v>
      </c>
      <c r="I226" s="2">
        <v>73.505976095617527</v>
      </c>
      <c r="J226" s="2">
        <v>8.8823677989295132E-3</v>
      </c>
    </row>
    <row r="227" spans="1:10" x14ac:dyDescent="0.3">
      <c r="A227">
        <v>20171123</v>
      </c>
      <c r="B227">
        <v>1158.6199999999999</v>
      </c>
      <c r="C227">
        <v>283.10000000000002</v>
      </c>
      <c r="D227">
        <f t="shared" si="12"/>
        <v>-4.2273813529346581E-4</v>
      </c>
      <c r="E227">
        <f t="shared" si="13"/>
        <v>9.9892971815911929E-3</v>
      </c>
      <c r="F227">
        <f t="shared" si="14"/>
        <v>-4.2282751424914199E-4</v>
      </c>
      <c r="G227">
        <f t="shared" si="15"/>
        <v>9.9397339471113087E-3</v>
      </c>
      <c r="I227" s="2">
        <v>73.904382470119529</v>
      </c>
      <c r="J227" s="2">
        <v>9.0019141110194521E-3</v>
      </c>
    </row>
    <row r="228" spans="1:10" x14ac:dyDescent="0.3">
      <c r="A228">
        <v>20171124</v>
      </c>
      <c r="B228">
        <v>1166.0899999999999</v>
      </c>
      <c r="C228">
        <v>288.7</v>
      </c>
      <c r="D228">
        <f t="shared" si="12"/>
        <v>6.4473252662650632E-3</v>
      </c>
      <c r="E228">
        <f t="shared" si="13"/>
        <v>1.9780996114447068E-2</v>
      </c>
      <c r="F228">
        <f t="shared" si="14"/>
        <v>6.4266301691075821E-3</v>
      </c>
      <c r="G228">
        <f t="shared" si="15"/>
        <v>1.9587894551035361E-2</v>
      </c>
      <c r="I228" s="2">
        <v>74.302788844621517</v>
      </c>
      <c r="J228" s="2">
        <v>9.2755483116096216E-3</v>
      </c>
    </row>
    <row r="229" spans="1:10" x14ac:dyDescent="0.3">
      <c r="A229">
        <v>20171127</v>
      </c>
      <c r="B229">
        <v>1160.56</v>
      </c>
      <c r="C229">
        <v>285.89999999999998</v>
      </c>
      <c r="D229">
        <f t="shared" si="12"/>
        <v>-4.7423440729274522E-3</v>
      </c>
      <c r="E229">
        <f t="shared" si="13"/>
        <v>-9.698649116730209E-3</v>
      </c>
      <c r="F229">
        <f t="shared" si="14"/>
        <v>-4.7536246650099791E-3</v>
      </c>
      <c r="G229">
        <f t="shared" si="15"/>
        <v>-9.7459873406233622E-3</v>
      </c>
      <c r="I229" s="2">
        <v>74.701195219123505</v>
      </c>
      <c r="J229" s="2">
        <v>9.3344833619596803E-3</v>
      </c>
    </row>
    <row r="230" spans="1:10" x14ac:dyDescent="0.3">
      <c r="A230">
        <v>20171128</v>
      </c>
      <c r="B230">
        <v>1159.4100000000001</v>
      </c>
      <c r="C230">
        <v>284</v>
      </c>
      <c r="D230">
        <f t="shared" si="12"/>
        <v>-9.9090094437156518E-4</v>
      </c>
      <c r="E230">
        <f t="shared" si="13"/>
        <v>-6.6456803077998509E-3</v>
      </c>
      <c r="F230">
        <f t="shared" si="14"/>
        <v>-9.913922112704109E-4</v>
      </c>
      <c r="G230">
        <f t="shared" si="15"/>
        <v>-6.6678611670600331E-3</v>
      </c>
      <c r="I230" s="2">
        <v>75.099601593625493</v>
      </c>
      <c r="J230" s="2">
        <v>9.4592521070085422E-3</v>
      </c>
    </row>
    <row r="231" spans="1:10" x14ac:dyDescent="0.3">
      <c r="A231">
        <v>20171129</v>
      </c>
      <c r="B231">
        <v>1144.68</v>
      </c>
      <c r="C231">
        <v>282</v>
      </c>
      <c r="D231">
        <f t="shared" si="12"/>
        <v>-1.2704737754547587E-2</v>
      </c>
      <c r="E231">
        <f t="shared" si="13"/>
        <v>-7.0422535211267607E-3</v>
      </c>
      <c r="F231">
        <f t="shared" si="14"/>
        <v>-1.2786133074259265E-2</v>
      </c>
      <c r="G231">
        <f t="shared" si="15"/>
        <v>-7.067167223092443E-3</v>
      </c>
      <c r="I231" s="2">
        <v>75.498007968127496</v>
      </c>
      <c r="J231" s="2">
        <v>9.6931292056597514E-3</v>
      </c>
    </row>
    <row r="232" spans="1:10" x14ac:dyDescent="0.3">
      <c r="A232">
        <v>20171130</v>
      </c>
      <c r="B232">
        <v>1131.56</v>
      </c>
      <c r="C232">
        <v>284.55</v>
      </c>
      <c r="D232">
        <f t="shared" si="12"/>
        <v>-1.1461718558898659E-2</v>
      </c>
      <c r="E232">
        <f t="shared" si="13"/>
        <v>9.0425531914894025E-3</v>
      </c>
      <c r="F232">
        <f t="shared" si="14"/>
        <v>-1.1527910322035369E-2</v>
      </c>
      <c r="G232">
        <f t="shared" si="15"/>
        <v>9.0019141110194521E-3</v>
      </c>
      <c r="I232" s="2">
        <v>75.896414342629484</v>
      </c>
      <c r="J232" s="2">
        <v>9.9397339471113087E-3</v>
      </c>
    </row>
    <row r="233" spans="1:10" x14ac:dyDescent="0.3">
      <c r="A233">
        <v>20171201</v>
      </c>
      <c r="B233">
        <v>1133.33</v>
      </c>
      <c r="C233">
        <v>277.39999999999998</v>
      </c>
      <c r="D233">
        <f t="shared" si="12"/>
        <v>1.5642122379723408E-3</v>
      </c>
      <c r="E233">
        <f t="shared" si="13"/>
        <v>-2.5127394131084287E-2</v>
      </c>
      <c r="F233">
        <f t="shared" si="14"/>
        <v>1.5629901322655355E-3</v>
      </c>
      <c r="G233">
        <f t="shared" si="15"/>
        <v>-2.5448477168401859E-2</v>
      </c>
      <c r="I233" s="2">
        <v>76.294820717131472</v>
      </c>
      <c r="J233" s="2">
        <v>1.0177311918683776E-2</v>
      </c>
    </row>
    <row r="234" spans="1:10" x14ac:dyDescent="0.3">
      <c r="A234">
        <v>20171204</v>
      </c>
      <c r="B234">
        <v>1133.8699999999999</v>
      </c>
      <c r="C234">
        <v>266</v>
      </c>
      <c r="D234">
        <f t="shared" si="12"/>
        <v>4.7647198962346685E-4</v>
      </c>
      <c r="E234">
        <f t="shared" si="13"/>
        <v>-4.1095890410958826E-2</v>
      </c>
      <c r="F234">
        <f t="shared" si="14"/>
        <v>4.7635851288930624E-4</v>
      </c>
      <c r="G234">
        <f t="shared" si="15"/>
        <v>-4.1964199099032082E-2</v>
      </c>
      <c r="I234" s="2">
        <v>76.69322709163346</v>
      </c>
      <c r="J234" s="2">
        <v>1.018857514593632E-2</v>
      </c>
    </row>
    <row r="235" spans="1:10" x14ac:dyDescent="0.3">
      <c r="A235">
        <v>20171205</v>
      </c>
      <c r="B235">
        <v>1134.25</v>
      </c>
      <c r="C235">
        <v>264</v>
      </c>
      <c r="D235">
        <f t="shared" si="12"/>
        <v>3.3513542116830783E-4</v>
      </c>
      <c r="E235">
        <f t="shared" si="13"/>
        <v>-7.5187969924812026E-3</v>
      </c>
      <c r="F235">
        <f t="shared" si="14"/>
        <v>3.350792758368351E-4</v>
      </c>
      <c r="G235">
        <f t="shared" si="15"/>
        <v>-7.5472056353829663E-3</v>
      </c>
      <c r="I235" s="2">
        <v>77.091633466135463</v>
      </c>
      <c r="J235" s="2">
        <v>1.0362787035546658E-2</v>
      </c>
    </row>
    <row r="236" spans="1:10" x14ac:dyDescent="0.3">
      <c r="A236">
        <v>20171206</v>
      </c>
      <c r="B236">
        <v>1131.3800000000001</v>
      </c>
      <c r="C236">
        <v>264.89999999999998</v>
      </c>
      <c r="D236">
        <f t="shared" si="12"/>
        <v>-2.5303063698478207E-3</v>
      </c>
      <c r="E236">
        <f t="shared" si="13"/>
        <v>3.4090909090908231E-3</v>
      </c>
      <c r="F236">
        <f t="shared" si="14"/>
        <v>-2.5335130053327471E-3</v>
      </c>
      <c r="G236">
        <f t="shared" si="15"/>
        <v>3.403293131707865E-3</v>
      </c>
      <c r="I236" s="2">
        <v>77.490039840637451</v>
      </c>
      <c r="J236" s="2">
        <v>1.0493275715838723E-2</v>
      </c>
    </row>
    <row r="237" spans="1:10" x14ac:dyDescent="0.3">
      <c r="A237">
        <v>20171207</v>
      </c>
      <c r="B237">
        <v>1119.51</v>
      </c>
      <c r="C237">
        <v>248</v>
      </c>
      <c r="D237">
        <f t="shared" si="12"/>
        <v>-1.0491612013647154E-2</v>
      </c>
      <c r="E237">
        <f t="shared" si="13"/>
        <v>-6.3797659494148659E-2</v>
      </c>
      <c r="F237">
        <f t="shared" si="14"/>
        <v>-1.0547036980647892E-2</v>
      </c>
      <c r="G237">
        <f t="shared" si="15"/>
        <v>-6.5923650113041715E-2</v>
      </c>
      <c r="I237" s="2">
        <v>77.888446215139439</v>
      </c>
      <c r="J237" s="2">
        <v>1.0512309525075446E-2</v>
      </c>
    </row>
    <row r="238" spans="1:10" x14ac:dyDescent="0.3">
      <c r="A238">
        <v>20171208</v>
      </c>
      <c r="B238">
        <v>1119.54</v>
      </c>
      <c r="C238">
        <v>246.4</v>
      </c>
      <c r="D238">
        <f t="shared" si="12"/>
        <v>2.6797438164887061E-5</v>
      </c>
      <c r="E238">
        <f t="shared" si="13"/>
        <v>-6.4516129032257839E-3</v>
      </c>
      <c r="F238">
        <f t="shared" si="14"/>
        <v>2.6797079119984294E-5</v>
      </c>
      <c r="G238">
        <f t="shared" si="15"/>
        <v>-6.4725145056174788E-3</v>
      </c>
      <c r="I238" s="2">
        <v>78.286852589641441</v>
      </c>
      <c r="J238" s="2">
        <v>1.0604553248797067E-2</v>
      </c>
    </row>
    <row r="239" spans="1:10" x14ac:dyDescent="0.3">
      <c r="A239">
        <v>20171211</v>
      </c>
      <c r="B239">
        <v>1144.3499999999999</v>
      </c>
      <c r="C239">
        <v>252.9</v>
      </c>
      <c r="D239">
        <f t="shared" si="12"/>
        <v>2.216088750736905E-2</v>
      </c>
      <c r="E239">
        <f t="shared" si="13"/>
        <v>2.6379870129870128E-2</v>
      </c>
      <c r="F239">
        <f t="shared" si="14"/>
        <v>2.1918903567135405E-2</v>
      </c>
      <c r="G239">
        <f t="shared" si="15"/>
        <v>2.6037922016554711E-2</v>
      </c>
      <c r="I239" s="2">
        <v>78.685258964143429</v>
      </c>
      <c r="J239" s="2">
        <v>1.0657294473987979E-2</v>
      </c>
    </row>
    <row r="240" spans="1:10" x14ac:dyDescent="0.3">
      <c r="A240">
        <v>20171212</v>
      </c>
      <c r="B240">
        <v>1149.8800000000001</v>
      </c>
      <c r="C240">
        <v>253.15</v>
      </c>
      <c r="D240">
        <f t="shared" si="12"/>
        <v>4.8324376283481454E-3</v>
      </c>
      <c r="E240">
        <f t="shared" si="13"/>
        <v>9.8853301700276789E-4</v>
      </c>
      <c r="F240">
        <f t="shared" si="14"/>
        <v>4.8207988822478063E-3</v>
      </c>
      <c r="G240">
        <f t="shared" si="15"/>
        <v>9.8804473999869317E-4</v>
      </c>
      <c r="I240" s="2">
        <v>79.083665338645417</v>
      </c>
      <c r="J240" s="2">
        <v>1.069528911674795E-2</v>
      </c>
    </row>
    <row r="241" spans="1:10" x14ac:dyDescent="0.3">
      <c r="A241">
        <v>20171213</v>
      </c>
      <c r="B241">
        <v>1141.5</v>
      </c>
      <c r="C241">
        <v>250.85</v>
      </c>
      <c r="D241">
        <f t="shared" si="12"/>
        <v>-7.2877169791631374E-3</v>
      </c>
      <c r="E241">
        <f t="shared" si="13"/>
        <v>-9.0855224175390523E-3</v>
      </c>
      <c r="F241">
        <f t="shared" si="14"/>
        <v>-7.3144021167454521E-3</v>
      </c>
      <c r="G241">
        <f t="shared" si="15"/>
        <v>-9.1270474856562055E-3</v>
      </c>
      <c r="I241" s="2">
        <v>79.482071713147405</v>
      </c>
      <c r="J241" s="2">
        <v>1.142869582362285E-2</v>
      </c>
    </row>
    <row r="242" spans="1:10" x14ac:dyDescent="0.3">
      <c r="A242">
        <v>20171214</v>
      </c>
      <c r="B242">
        <v>1153.32</v>
      </c>
      <c r="C242">
        <v>256.2</v>
      </c>
      <c r="D242">
        <f t="shared" si="12"/>
        <v>1.0354796320630693E-2</v>
      </c>
      <c r="E242">
        <f t="shared" si="13"/>
        <v>2.1327486545744446E-2</v>
      </c>
      <c r="F242">
        <f t="shared" si="14"/>
        <v>1.0301552653343073E-2</v>
      </c>
      <c r="G242">
        <f t="shared" si="15"/>
        <v>2.1103238532371879E-2</v>
      </c>
      <c r="I242" s="2">
        <v>79.880478087649408</v>
      </c>
      <c r="J242" s="2">
        <v>1.1709735672908138E-2</v>
      </c>
    </row>
    <row r="243" spans="1:10" x14ac:dyDescent="0.3">
      <c r="A243">
        <v>20171215</v>
      </c>
      <c r="B243">
        <v>1148.27</v>
      </c>
      <c r="C243">
        <v>266</v>
      </c>
      <c r="D243">
        <f t="shared" si="12"/>
        <v>-4.378663337148367E-3</v>
      </c>
      <c r="E243">
        <f t="shared" si="13"/>
        <v>3.8251366120218629E-2</v>
      </c>
      <c r="F243">
        <f t="shared" si="14"/>
        <v>-4.3882777592682345E-3</v>
      </c>
      <c r="G243">
        <f t="shared" si="15"/>
        <v>3.7537919319065242E-2</v>
      </c>
      <c r="I243" s="2">
        <v>80.278884462151396</v>
      </c>
      <c r="J243" s="2">
        <v>1.1898463791614518E-2</v>
      </c>
    </row>
    <row r="244" spans="1:10" x14ac:dyDescent="0.3">
      <c r="A244">
        <v>20171218</v>
      </c>
      <c r="B244">
        <v>1147.9100000000001</v>
      </c>
      <c r="C244">
        <v>263</v>
      </c>
      <c r="D244">
        <f t="shared" si="12"/>
        <v>-3.1351511404103562E-4</v>
      </c>
      <c r="E244">
        <f t="shared" si="13"/>
        <v>-1.1278195488721804E-2</v>
      </c>
      <c r="F244">
        <f t="shared" si="14"/>
        <v>-3.1356427017874793E-4</v>
      </c>
      <c r="G244">
        <f t="shared" si="15"/>
        <v>-1.1342276603934495E-2</v>
      </c>
      <c r="I244" s="2">
        <v>80.677290836653384</v>
      </c>
      <c r="J244" s="2">
        <v>1.2183664893785499E-2</v>
      </c>
    </row>
    <row r="245" spans="1:10" x14ac:dyDescent="0.3">
      <c r="A245">
        <v>20171219</v>
      </c>
      <c r="B245">
        <v>1134.58</v>
      </c>
      <c r="C245">
        <v>262.14999999999998</v>
      </c>
      <c r="D245">
        <f t="shared" si="12"/>
        <v>-1.1612408638308015E-2</v>
      </c>
      <c r="E245">
        <f t="shared" si="13"/>
        <v>-3.2319391634981851E-3</v>
      </c>
      <c r="F245">
        <f t="shared" si="14"/>
        <v>-1.1680359214302211E-2</v>
      </c>
      <c r="G245">
        <f t="shared" si="15"/>
        <v>-3.2371731592228388E-3</v>
      </c>
      <c r="I245" s="2">
        <v>81.075697211155386</v>
      </c>
      <c r="J245" s="2">
        <v>1.221362204444772E-2</v>
      </c>
    </row>
    <row r="246" spans="1:10" x14ac:dyDescent="0.3">
      <c r="A246">
        <v>20171220</v>
      </c>
      <c r="B246">
        <v>1129.33</v>
      </c>
      <c r="C246">
        <v>260.60000000000002</v>
      </c>
      <c r="D246">
        <f t="shared" si="12"/>
        <v>-4.6272629519293488E-3</v>
      </c>
      <c r="E246">
        <f t="shared" si="13"/>
        <v>-5.9126454320044047E-3</v>
      </c>
      <c r="F246">
        <f t="shared" si="14"/>
        <v>-4.6380018738253967E-3</v>
      </c>
      <c r="G246">
        <f t="shared" si="15"/>
        <v>-5.9301943277968944E-3</v>
      </c>
      <c r="I246" s="2">
        <v>81.474103585657375</v>
      </c>
      <c r="J246" s="2">
        <v>1.2473323971438828E-2</v>
      </c>
    </row>
    <row r="247" spans="1:10" x14ac:dyDescent="0.3">
      <c r="A247">
        <v>20171221</v>
      </c>
      <c r="B247">
        <v>1126.97</v>
      </c>
      <c r="C247">
        <v>269</v>
      </c>
      <c r="D247">
        <f t="shared" si="12"/>
        <v>-2.0897346214126078E-3</v>
      </c>
      <c r="E247">
        <f t="shared" si="13"/>
        <v>3.2233307751342963E-2</v>
      </c>
      <c r="F247">
        <f t="shared" si="14"/>
        <v>-2.0919211635328132E-3</v>
      </c>
      <c r="G247">
        <f t="shared" si="15"/>
        <v>3.172471491109434E-2</v>
      </c>
      <c r="I247" s="2">
        <v>81.872509960159363</v>
      </c>
      <c r="J247" s="2">
        <v>1.2533736147256657E-2</v>
      </c>
    </row>
    <row r="248" spans="1:10" x14ac:dyDescent="0.3">
      <c r="A248">
        <v>20171222</v>
      </c>
      <c r="B248">
        <v>1135.7</v>
      </c>
      <c r="C248">
        <v>271.39999999999998</v>
      </c>
      <c r="D248">
        <f t="shared" si="12"/>
        <v>7.7464351313699725E-3</v>
      </c>
      <c r="E248">
        <f t="shared" si="13"/>
        <v>8.921933085501774E-3</v>
      </c>
      <c r="F248">
        <f t="shared" si="14"/>
        <v>7.7165855555149767E-3</v>
      </c>
      <c r="G248">
        <f t="shared" si="15"/>
        <v>8.8823677989295132E-3</v>
      </c>
      <c r="I248" s="2">
        <v>82.270916334661351</v>
      </c>
      <c r="J248" s="2">
        <v>1.2557364114997093E-2</v>
      </c>
    </row>
    <row r="249" spans="1:10" x14ac:dyDescent="0.3">
      <c r="A249">
        <v>20171225</v>
      </c>
      <c r="B249">
        <v>1143.94</v>
      </c>
      <c r="C249">
        <v>285.5</v>
      </c>
      <c r="D249">
        <f t="shared" si="12"/>
        <v>7.2554371753103886E-3</v>
      </c>
      <c r="E249">
        <f t="shared" si="13"/>
        <v>5.1952837140751745E-2</v>
      </c>
      <c r="F249">
        <f t="shared" si="14"/>
        <v>7.2292431142740926E-3</v>
      </c>
      <c r="G249">
        <f t="shared" si="15"/>
        <v>5.0648281695296303E-2</v>
      </c>
      <c r="I249" s="2">
        <v>82.669322709163353</v>
      </c>
      <c r="J249" s="2">
        <v>1.2967762769010663E-2</v>
      </c>
    </row>
    <row r="250" spans="1:10" x14ac:dyDescent="0.3">
      <c r="A250">
        <v>20171226</v>
      </c>
      <c r="B250">
        <v>1144.97</v>
      </c>
      <c r="C250">
        <v>281.25</v>
      </c>
      <c r="D250">
        <f t="shared" si="12"/>
        <v>9.0039687396189713E-4</v>
      </c>
      <c r="E250">
        <f t="shared" si="13"/>
        <v>-1.4886164623467601E-2</v>
      </c>
      <c r="F250">
        <f t="shared" si="14"/>
        <v>8.9999175985391064E-4</v>
      </c>
      <c r="G250">
        <f t="shared" si="15"/>
        <v>-1.4998075577435009E-2</v>
      </c>
      <c r="I250" s="2">
        <v>83.067729083665341</v>
      </c>
      <c r="J250" s="2">
        <v>1.3060885803829672E-2</v>
      </c>
    </row>
    <row r="251" spans="1:10" x14ac:dyDescent="0.3">
      <c r="A251">
        <v>20171227</v>
      </c>
      <c r="B251">
        <v>1148.92</v>
      </c>
      <c r="C251">
        <v>280.5</v>
      </c>
      <c r="D251">
        <f t="shared" si="12"/>
        <v>3.4498720490493597E-3</v>
      </c>
      <c r="E251">
        <f t="shared" si="13"/>
        <v>-2.6666666666666666E-3</v>
      </c>
      <c r="F251">
        <f t="shared" si="14"/>
        <v>3.4439348915094965E-3</v>
      </c>
      <c r="G251">
        <f t="shared" si="15"/>
        <v>-2.6702285558789208E-3</v>
      </c>
      <c r="I251" s="2">
        <v>83.466135458167329</v>
      </c>
      <c r="J251" s="2">
        <v>1.3129291441792802E-2</v>
      </c>
    </row>
    <row r="252" spans="1:10" x14ac:dyDescent="0.3">
      <c r="A252">
        <v>20171228</v>
      </c>
      <c r="B252">
        <v>1150.58</v>
      </c>
      <c r="C252">
        <v>279.89999999999998</v>
      </c>
      <c r="D252">
        <f t="shared" si="12"/>
        <v>1.4448351495316074E-3</v>
      </c>
      <c r="E252">
        <f t="shared" si="13"/>
        <v>-2.1390374331551614E-3</v>
      </c>
      <c r="F252">
        <f t="shared" si="14"/>
        <v>1.4437923795265325E-3</v>
      </c>
      <c r="G252">
        <f t="shared" si="15"/>
        <v>-2.1413284413432264E-3</v>
      </c>
      <c r="I252" s="2">
        <v>83.864541832669318</v>
      </c>
      <c r="J252" s="2">
        <v>1.3239746562269398E-2</v>
      </c>
    </row>
    <row r="253" spans="1:10" x14ac:dyDescent="0.3">
      <c r="A253">
        <v>20171229</v>
      </c>
      <c r="B253">
        <v>1154.43</v>
      </c>
      <c r="C253">
        <v>276</v>
      </c>
      <c r="D253">
        <f t="shared" si="12"/>
        <v>3.3461384692938662E-3</v>
      </c>
      <c r="E253">
        <f t="shared" si="13"/>
        <v>-1.3933547695605493E-2</v>
      </c>
      <c r="F253">
        <f t="shared" si="14"/>
        <v>3.3405526052140708E-3</v>
      </c>
      <c r="G253">
        <f t="shared" si="15"/>
        <v>-1.4031530804257765E-2</v>
      </c>
      <c r="I253" s="2">
        <v>84.26294820717132</v>
      </c>
      <c r="J253" s="2">
        <v>1.3371064796620985E-2</v>
      </c>
    </row>
    <row r="254" spans="1:10" x14ac:dyDescent="0.3">
      <c r="I254" s="2">
        <v>84.661354581673308</v>
      </c>
      <c r="J254" s="2">
        <v>1.426198670726931E-2</v>
      </c>
    </row>
    <row r="255" spans="1:10" x14ac:dyDescent="0.3">
      <c r="I255" s="2">
        <v>85.059760956175296</v>
      </c>
      <c r="J255" s="2">
        <v>1.4521946979128546E-2</v>
      </c>
    </row>
    <row r="256" spans="1:10" x14ac:dyDescent="0.3">
      <c r="I256" s="2">
        <v>85.458167330677298</v>
      </c>
      <c r="J256" s="2">
        <v>1.4604129584815342E-2</v>
      </c>
    </row>
    <row r="257" spans="9:10" x14ac:dyDescent="0.3">
      <c r="I257" s="2">
        <v>85.856573705179287</v>
      </c>
      <c r="J257" s="2">
        <v>1.4719867728039047E-2</v>
      </c>
    </row>
    <row r="258" spans="9:10" x14ac:dyDescent="0.3">
      <c r="I258" s="2">
        <v>86.254980079681275</v>
      </c>
      <c r="J258" s="2">
        <v>1.5106027431013315E-2</v>
      </c>
    </row>
    <row r="259" spans="9:10" x14ac:dyDescent="0.3">
      <c r="I259" s="2">
        <v>86.653386454183263</v>
      </c>
      <c r="J259" s="2">
        <v>1.5306860042643339E-2</v>
      </c>
    </row>
    <row r="260" spans="9:10" x14ac:dyDescent="0.3">
      <c r="I260" s="2">
        <v>87.051792828685265</v>
      </c>
      <c r="J260" s="2">
        <v>1.5501423986740141E-2</v>
      </c>
    </row>
    <row r="261" spans="9:10" x14ac:dyDescent="0.3">
      <c r="I261" s="2">
        <v>87.450199203187253</v>
      </c>
      <c r="J261" s="2">
        <v>1.6203242838463E-2</v>
      </c>
    </row>
    <row r="262" spans="9:10" x14ac:dyDescent="0.3">
      <c r="I262" s="2">
        <v>87.848605577689241</v>
      </c>
      <c r="J262" s="2">
        <v>1.6554177882504507E-2</v>
      </c>
    </row>
    <row r="263" spans="9:10" x14ac:dyDescent="0.3">
      <c r="I263" s="2">
        <v>88.24701195219123</v>
      </c>
      <c r="J263" s="2">
        <v>1.7146338982675542E-2</v>
      </c>
    </row>
    <row r="264" spans="9:10" x14ac:dyDescent="0.3">
      <c r="I264" s="2">
        <v>88.645418326693232</v>
      </c>
      <c r="J264" s="2">
        <v>1.7414177566660555E-2</v>
      </c>
    </row>
    <row r="265" spans="9:10" x14ac:dyDescent="0.3">
      <c r="I265" s="2">
        <v>89.04382470119522</v>
      </c>
      <c r="J265" s="2">
        <v>1.7816505703991278E-2</v>
      </c>
    </row>
    <row r="266" spans="9:10" x14ac:dyDescent="0.3">
      <c r="I266" s="2">
        <v>89.442231075697208</v>
      </c>
      <c r="J266" s="2">
        <v>1.8118447203436035E-2</v>
      </c>
    </row>
    <row r="267" spans="9:10" x14ac:dyDescent="0.3">
      <c r="I267" s="2">
        <v>89.84063745019921</v>
      </c>
      <c r="J267" s="2">
        <v>1.9056172919643646E-2</v>
      </c>
    </row>
    <row r="268" spans="9:10" x14ac:dyDescent="0.3">
      <c r="I268" s="2">
        <v>90.239043824701199</v>
      </c>
      <c r="J268" s="2">
        <v>1.9198132344694224E-2</v>
      </c>
    </row>
    <row r="269" spans="9:10" x14ac:dyDescent="0.3">
      <c r="I269" s="2">
        <v>90.637450199203187</v>
      </c>
      <c r="J269" s="2">
        <v>1.9377768966334783E-2</v>
      </c>
    </row>
    <row r="270" spans="9:10" x14ac:dyDescent="0.3">
      <c r="I270" s="2">
        <v>91.035856573705175</v>
      </c>
      <c r="J270" s="2">
        <v>1.9587894551035361E-2</v>
      </c>
    </row>
    <row r="271" spans="9:10" x14ac:dyDescent="0.3">
      <c r="I271" s="2">
        <v>91.434262948207177</v>
      </c>
      <c r="J271" s="2">
        <v>1.9876430757595709E-2</v>
      </c>
    </row>
    <row r="272" spans="9:10" x14ac:dyDescent="0.3">
      <c r="I272" s="2">
        <v>91.832669322709165</v>
      </c>
      <c r="J272" s="2">
        <v>2.0085720032441599E-2</v>
      </c>
    </row>
    <row r="273" spans="9:10" x14ac:dyDescent="0.3">
      <c r="I273" s="2">
        <v>92.231075697211153</v>
      </c>
      <c r="J273" s="2">
        <v>2.1103238532371879E-2</v>
      </c>
    </row>
    <row r="274" spans="9:10" x14ac:dyDescent="0.3">
      <c r="I274" s="2">
        <v>92.629482071713142</v>
      </c>
      <c r="J274" s="2">
        <v>2.1211026031636406E-2</v>
      </c>
    </row>
    <row r="275" spans="9:10" x14ac:dyDescent="0.3">
      <c r="I275" s="2">
        <v>93.027888446215144</v>
      </c>
      <c r="J275" s="2">
        <v>2.1602844766684295E-2</v>
      </c>
    </row>
    <row r="276" spans="9:10" x14ac:dyDescent="0.3">
      <c r="I276" s="2">
        <v>93.426294820717132</v>
      </c>
      <c r="J276" s="2">
        <v>2.1625461538708278E-2</v>
      </c>
    </row>
    <row r="277" spans="9:10" x14ac:dyDescent="0.3">
      <c r="I277" s="2">
        <v>93.82470119521912</v>
      </c>
      <c r="J277" s="2">
        <v>2.1959600022246954E-2</v>
      </c>
    </row>
    <row r="278" spans="9:10" x14ac:dyDescent="0.3">
      <c r="I278" s="2">
        <v>94.223107569721122</v>
      </c>
      <c r="J278" s="2">
        <v>2.6037922016554711E-2</v>
      </c>
    </row>
    <row r="279" spans="9:10" x14ac:dyDescent="0.3">
      <c r="I279" s="2">
        <v>94.621513944223111</v>
      </c>
      <c r="J279" s="2">
        <v>2.6496490279556407E-2</v>
      </c>
    </row>
    <row r="280" spans="9:10" x14ac:dyDescent="0.3">
      <c r="I280" s="2">
        <v>95.019920318725099</v>
      </c>
      <c r="J280" s="2">
        <v>2.8842820236214338E-2</v>
      </c>
    </row>
    <row r="281" spans="9:10" x14ac:dyDescent="0.3">
      <c r="I281" s="2">
        <v>95.418326693227087</v>
      </c>
      <c r="J281" s="2">
        <v>3.0050553087121859E-2</v>
      </c>
    </row>
    <row r="282" spans="9:10" x14ac:dyDescent="0.3">
      <c r="I282" s="2">
        <v>95.816733067729089</v>
      </c>
      <c r="J282" s="2">
        <v>3.113565708630895E-2</v>
      </c>
    </row>
    <row r="283" spans="9:10" x14ac:dyDescent="0.3">
      <c r="I283" s="2">
        <v>96.215139442231077</v>
      </c>
      <c r="J283" s="2">
        <v>3.1644980013393172E-2</v>
      </c>
    </row>
    <row r="284" spans="9:10" x14ac:dyDescent="0.3">
      <c r="I284" s="2">
        <v>96.613545816733065</v>
      </c>
      <c r="J284" s="2">
        <v>3.172471491109434E-2</v>
      </c>
    </row>
    <row r="285" spans="9:10" x14ac:dyDescent="0.3">
      <c r="I285" s="2">
        <v>97.011952191235054</v>
      </c>
      <c r="J285" s="2">
        <v>3.4833952675632489E-2</v>
      </c>
    </row>
    <row r="286" spans="9:10" x14ac:dyDescent="0.3">
      <c r="I286" s="2">
        <v>97.410358565737056</v>
      </c>
      <c r="J286" s="2">
        <v>3.5136991296286425E-2</v>
      </c>
    </row>
    <row r="287" spans="9:10" x14ac:dyDescent="0.3">
      <c r="I287" s="2">
        <v>97.808764940239044</v>
      </c>
      <c r="J287" s="2">
        <v>3.5873206583546174E-2</v>
      </c>
    </row>
    <row r="288" spans="9:10" x14ac:dyDescent="0.3">
      <c r="I288" s="2">
        <v>98.207171314741032</v>
      </c>
      <c r="J288" s="2">
        <v>3.7537919319065242E-2</v>
      </c>
    </row>
    <row r="289" spans="9:10" x14ac:dyDescent="0.3">
      <c r="I289" s="2">
        <v>98.605577689243034</v>
      </c>
      <c r="J289" s="2">
        <v>3.7815450996817664E-2</v>
      </c>
    </row>
    <row r="290" spans="9:10" x14ac:dyDescent="0.3">
      <c r="I290" s="2">
        <v>99.003984063745023</v>
      </c>
      <c r="J290" s="2">
        <v>4.6625841340055318E-2</v>
      </c>
    </row>
    <row r="291" spans="9:10" x14ac:dyDescent="0.3">
      <c r="I291" s="2">
        <v>99.402390438247011</v>
      </c>
      <c r="J291" s="2">
        <v>5.0648281695296303E-2</v>
      </c>
    </row>
    <row r="292" spans="9:10" ht="15" thickBot="1" x14ac:dyDescent="0.35">
      <c r="I292" s="3">
        <v>99.800796812748999</v>
      </c>
      <c r="J292" s="3">
        <v>6.301895024640855E-2</v>
      </c>
    </row>
  </sheetData>
  <sortState ref="J42:J292">
    <sortCondition ref="J4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P14" sqref="P14"/>
    </sheetView>
  </sheetViews>
  <sheetFormatPr defaultRowHeight="14.4" x14ac:dyDescent="0.3"/>
  <sheetData>
    <row r="1" spans="1:14" x14ac:dyDescent="0.3">
      <c r="A1" s="4" t="s">
        <v>38</v>
      </c>
      <c r="B1" s="4" t="s">
        <v>40</v>
      </c>
      <c r="C1" t="s">
        <v>43</v>
      </c>
      <c r="F1" t="s">
        <v>68</v>
      </c>
    </row>
    <row r="2" spans="1:14" x14ac:dyDescent="0.3">
      <c r="A2" s="2">
        <v>-4.714677842570196E-2</v>
      </c>
      <c r="B2" s="2">
        <v>1</v>
      </c>
      <c r="C2">
        <f t="shared" ref="C2:C16" si="0">_xlfn.NORM.DIST(A2,$F$2,$F$3,FALSE)</f>
        <v>0.62411389286677732</v>
      </c>
      <c r="E2" t="s">
        <v>41</v>
      </c>
      <c r="F2">
        <f>AVERAGE(data!G3:G253)</f>
        <v>1.9752397735928431E-4</v>
      </c>
    </row>
    <row r="3" spans="1:14" x14ac:dyDescent="0.3">
      <c r="A3" s="2">
        <v>-4.1781586497999151E-2</v>
      </c>
      <c r="B3" s="2">
        <v>0</v>
      </c>
      <c r="C3">
        <f t="shared" si="0"/>
        <v>1.3441284162073122</v>
      </c>
      <c r="E3" t="s">
        <v>42</v>
      </c>
      <c r="F3">
        <f>_xlfn.STDEV.S(data!G3:G253)</f>
        <v>1.7673191916505075E-2</v>
      </c>
    </row>
    <row r="4" spans="1:14" x14ac:dyDescent="0.3">
      <c r="A4" s="2">
        <v>-3.6416394570296343E-2</v>
      </c>
      <c r="B4" s="2">
        <v>0</v>
      </c>
      <c r="C4">
        <f t="shared" si="0"/>
        <v>2.6399352397225555</v>
      </c>
    </row>
    <row r="5" spans="1:14" x14ac:dyDescent="0.3">
      <c r="A5" s="2">
        <v>-3.1051202642593541E-2</v>
      </c>
      <c r="B5" s="2">
        <v>1</v>
      </c>
      <c r="C5">
        <f t="shared" si="0"/>
        <v>4.7284781037712804</v>
      </c>
    </row>
    <row r="6" spans="1:14" x14ac:dyDescent="0.3">
      <c r="A6" s="2">
        <v>-2.5686010714890732E-2</v>
      </c>
      <c r="B6" s="2">
        <v>1</v>
      </c>
      <c r="C6">
        <f t="shared" si="0"/>
        <v>7.7236945350253903</v>
      </c>
      <c r="N6" s="2"/>
    </row>
    <row r="7" spans="1:14" x14ac:dyDescent="0.3">
      <c r="A7" s="2">
        <v>-2.0320818787187923E-2</v>
      </c>
      <c r="B7" s="2">
        <v>5</v>
      </c>
      <c r="C7">
        <f t="shared" si="0"/>
        <v>11.505470811152982</v>
      </c>
      <c r="N7" s="2"/>
    </row>
    <row r="8" spans="1:14" x14ac:dyDescent="0.3">
      <c r="A8" s="2">
        <v>-1.4955626859485122E-2</v>
      </c>
      <c r="B8" s="2">
        <v>11</v>
      </c>
      <c r="C8">
        <f t="shared" si="0"/>
        <v>15.630011541056714</v>
      </c>
      <c r="N8" s="2"/>
    </row>
    <row r="9" spans="1:14" x14ac:dyDescent="0.3">
      <c r="A9" s="2">
        <v>-9.5904349317823129E-3</v>
      </c>
      <c r="B9" s="2">
        <v>26</v>
      </c>
      <c r="C9">
        <f t="shared" si="0"/>
        <v>19.363764879774781</v>
      </c>
      <c r="N9" s="2"/>
    </row>
    <row r="10" spans="1:14" x14ac:dyDescent="0.3">
      <c r="A10" s="2">
        <v>-4.2252430040795041E-3</v>
      </c>
      <c r="B10" s="2">
        <v>37</v>
      </c>
      <c r="C10">
        <f t="shared" si="0"/>
        <v>21.877409748385787</v>
      </c>
      <c r="N10" s="2"/>
    </row>
    <row r="11" spans="1:14" x14ac:dyDescent="0.3">
      <c r="A11" s="2">
        <v>1.1399489236233046E-3</v>
      </c>
      <c r="B11" s="2">
        <v>56</v>
      </c>
      <c r="C11">
        <f t="shared" si="0"/>
        <v>22.541229430559287</v>
      </c>
      <c r="N11" s="2"/>
    </row>
    <row r="12" spans="1:14" x14ac:dyDescent="0.3">
      <c r="A12" s="2">
        <v>6.5051408513261133E-3</v>
      </c>
      <c r="B12" s="2">
        <v>49</v>
      </c>
      <c r="C12">
        <f t="shared" si="0"/>
        <v>21.18043601458773</v>
      </c>
      <c r="N12" s="2"/>
    </row>
    <row r="13" spans="1:14" x14ac:dyDescent="0.3">
      <c r="A13" s="2">
        <v>1.1870332779028915E-2</v>
      </c>
      <c r="B13" s="2">
        <v>41</v>
      </c>
      <c r="C13">
        <f t="shared" si="0"/>
        <v>18.149630636240907</v>
      </c>
      <c r="N13" s="2"/>
    </row>
    <row r="14" spans="1:14" x14ac:dyDescent="0.3">
      <c r="A14" s="2">
        <v>1.7235524706731717E-2</v>
      </c>
      <c r="B14" s="2">
        <v>14</v>
      </c>
      <c r="C14">
        <f t="shared" si="0"/>
        <v>14.183267189360794</v>
      </c>
      <c r="N14" s="2"/>
    </row>
    <row r="15" spans="1:14" x14ac:dyDescent="0.3">
      <c r="A15" s="2">
        <v>2.2600716634434526E-2</v>
      </c>
      <c r="B15" s="2">
        <v>3</v>
      </c>
      <c r="C15">
        <f t="shared" si="0"/>
        <v>10.107886947236461</v>
      </c>
      <c r="N15" s="2"/>
    </row>
    <row r="16" spans="1:14" x14ac:dyDescent="0.3">
      <c r="A16" s="2">
        <v>2.7965908562137334E-2</v>
      </c>
      <c r="B16" s="2">
        <v>3</v>
      </c>
      <c r="C16">
        <f t="shared" si="0"/>
        <v>6.5693146783355463</v>
      </c>
      <c r="N16" s="2"/>
    </row>
    <row r="17" spans="1:14" ht="15" thickBot="1" x14ac:dyDescent="0.35">
      <c r="A17" s="3" t="s">
        <v>39</v>
      </c>
      <c r="B17" s="3">
        <v>3</v>
      </c>
      <c r="N17" s="2"/>
    </row>
    <row r="18" spans="1:14" x14ac:dyDescent="0.3">
      <c r="N18" s="2"/>
    </row>
    <row r="19" spans="1:14" x14ac:dyDescent="0.3">
      <c r="N19" s="2"/>
    </row>
    <row r="20" spans="1:14" x14ac:dyDescent="0.3">
      <c r="N2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CAA2-DFB8-4A0A-A54C-4232C5A855CA}">
  <dimension ref="A1:Q252"/>
  <sheetViews>
    <sheetView tabSelected="1" workbookViewId="0">
      <selection activeCell="Q15" sqref="Q15"/>
    </sheetView>
  </sheetViews>
  <sheetFormatPr defaultRowHeight="14.4" x14ac:dyDescent="0.3"/>
  <cols>
    <col min="7" max="7" width="10.44140625" bestFit="1" customWidth="1"/>
    <col min="9" max="11" width="12" bestFit="1" customWidth="1"/>
    <col min="12" max="12" width="12.6640625" bestFit="1" customWidth="1"/>
    <col min="13" max="14" width="12" bestFit="1" customWidth="1"/>
  </cols>
  <sheetData>
    <row r="1" spans="1:17" x14ac:dyDescent="0.3">
      <c r="A1" t="s">
        <v>50</v>
      </c>
      <c r="B1" t="s">
        <v>4</v>
      </c>
      <c r="C1" t="s">
        <v>49</v>
      </c>
      <c r="D1" t="s">
        <v>47</v>
      </c>
      <c r="E1" t="s">
        <v>48</v>
      </c>
      <c r="F1" t="s">
        <v>3</v>
      </c>
      <c r="H1" t="s">
        <v>57</v>
      </c>
      <c r="I1" t="s">
        <v>53</v>
      </c>
      <c r="J1" t="s">
        <v>2</v>
      </c>
      <c r="K1" t="s">
        <v>54</v>
      </c>
      <c r="L1" t="s">
        <v>55</v>
      </c>
      <c r="M1" t="s">
        <v>56</v>
      </c>
      <c r="N1" t="s">
        <v>1</v>
      </c>
    </row>
    <row r="2" spans="1:17" x14ac:dyDescent="0.3">
      <c r="A2">
        <v>3.0490000000000001E-3</v>
      </c>
      <c r="B2">
        <v>2.1860999999999998E-2</v>
      </c>
      <c r="C2">
        <v>1.5439E-2</v>
      </c>
      <c r="D2">
        <v>-3.576E-2</v>
      </c>
      <c r="E2">
        <v>-2.5999999999999999E-2</v>
      </c>
      <c r="F2">
        <v>-1.175498522108835E-3</v>
      </c>
      <c r="H2" t="s">
        <v>51</v>
      </c>
      <c r="I2">
        <f>AVERAGE(A2:A252)</f>
        <v>2.2945219123505977E-3</v>
      </c>
      <c r="J2">
        <f>AVERAGE(B2:B252)</f>
        <v>6.2131872509960107E-4</v>
      </c>
      <c r="K2">
        <f>AVERAGE(C2:C252)</f>
        <v>6.7401195219123501E-4</v>
      </c>
      <c r="L2">
        <f>AVERAGE(D2:D252)</f>
        <v>-1.4806772908366539E-3</v>
      </c>
      <c r="M2">
        <f>AVERAGE(E2:E252)</f>
        <v>-9.5467729083665242E-4</v>
      </c>
      <c r="N2">
        <f>AVERAGE(F2:F252)</f>
        <v>2.9455014307325548E-4</v>
      </c>
    </row>
    <row r="3" spans="1:17" x14ac:dyDescent="0.3">
      <c r="A3">
        <v>6.4589999999999995E-2</v>
      </c>
      <c r="B3">
        <v>1.4628E-2</v>
      </c>
      <c r="C3">
        <v>5.8479999999999999E-3</v>
      </c>
      <c r="D3">
        <v>-4.7800000000000004E-3</v>
      </c>
      <c r="E3">
        <v>-7.8899999999999994E-3</v>
      </c>
      <c r="F3">
        <v>3.0019017729982192E-3</v>
      </c>
      <c r="H3" t="s">
        <v>52</v>
      </c>
      <c r="I3">
        <f>_xlfn.STDEV.S(A2:A252)</f>
        <v>2.1924616393873754E-2</v>
      </c>
      <c r="J3">
        <f>_xlfn.STDEV.S(B2:B252)</f>
        <v>1.7580558438969107E-2</v>
      </c>
      <c r="K3">
        <f>_xlfn.STDEV.S(C2:C252)</f>
        <v>2.5216201829059356E-2</v>
      </c>
      <c r="L3">
        <f>_xlfn.STDEV.S(D2:D252)</f>
        <v>2.4717117911509066E-2</v>
      </c>
      <c r="M3">
        <f>_xlfn.STDEV.S(E2:E252)</f>
        <v>1.1326054085843059E-2</v>
      </c>
      <c r="N3">
        <f>_xlfn.STDEV.S(F2:F252)</f>
        <v>1.1053519456350388E-2</v>
      </c>
    </row>
    <row r="4" spans="1:17" x14ac:dyDescent="0.3">
      <c r="A4">
        <v>1.7131E-2</v>
      </c>
      <c r="B4">
        <v>1.8000000000000001E-4</v>
      </c>
      <c r="C4">
        <v>1.7441999999999999E-2</v>
      </c>
      <c r="D4">
        <v>-1.4420000000000001E-2</v>
      </c>
      <c r="E4">
        <v>-2.1409999999999998E-2</v>
      </c>
      <c r="F4">
        <v>-2.032122845652181E-2</v>
      </c>
      <c r="H4" t="s">
        <v>71</v>
      </c>
      <c r="I4">
        <f>_xlfn.COVARIANCE.S(A2:A252,$F$2:$F$252)/$N$3^2</f>
        <v>0.40814540302915597</v>
      </c>
      <c r="J4">
        <f t="shared" ref="J4:M4" si="0">_xlfn.COVARIANCE.S(B2:B252,$F$2:$F$252)/$N$3^2</f>
        <v>0.67970607188596399</v>
      </c>
      <c r="K4">
        <f t="shared" si="0"/>
        <v>3.7525967003674623E-2</v>
      </c>
      <c r="L4">
        <f t="shared" si="0"/>
        <v>0.24049305592455547</v>
      </c>
      <c r="M4">
        <f t="shared" si="0"/>
        <v>0.24861744440809599</v>
      </c>
    </row>
    <row r="5" spans="1:17" x14ac:dyDescent="0.3">
      <c r="A5">
        <v>0</v>
      </c>
      <c r="B5">
        <v>1.2612999999999999E-2</v>
      </c>
      <c r="C5">
        <v>1.1429E-2</v>
      </c>
      <c r="D5">
        <v>-3.841E-2</v>
      </c>
      <c r="E5">
        <v>-1.025E-2</v>
      </c>
      <c r="F5">
        <v>-1.5795731680856235E-3</v>
      </c>
      <c r="H5" t="s">
        <v>74</v>
      </c>
      <c r="I5">
        <v>2.2890098341115301E-3</v>
      </c>
      <c r="J5">
        <v>4.2408264483346689E-4</v>
      </c>
      <c r="K5">
        <v>7.3696104428863478E-4</v>
      </c>
      <c r="L5">
        <v>-1.5860254779894397E-3</v>
      </c>
      <c r="M5">
        <v>-1.0605352241770934E-3</v>
      </c>
      <c r="N5" s="12" t="s">
        <v>75</v>
      </c>
    </row>
    <row r="6" spans="1:17" x14ac:dyDescent="0.3">
      <c r="A6">
        <v>-2.1049999999999999E-2</v>
      </c>
      <c r="B6">
        <v>-8.7200000000000003E-3</v>
      </c>
      <c r="C6">
        <v>1.1299E-2</v>
      </c>
      <c r="D6">
        <v>8.2439999999999996E-3</v>
      </c>
      <c r="E6">
        <v>1.0104E-2</v>
      </c>
      <c r="F6">
        <v>9.7879849442362929E-3</v>
      </c>
    </row>
    <row r="7" spans="1:17" x14ac:dyDescent="0.3">
      <c r="A7">
        <v>2.8670000000000002E-3</v>
      </c>
      <c r="B7">
        <v>1.616E-3</v>
      </c>
      <c r="C7">
        <v>1.3408E-2</v>
      </c>
      <c r="D7">
        <v>-3.7699999999999999E-3</v>
      </c>
      <c r="E7">
        <v>-1.225E-2</v>
      </c>
      <c r="F7">
        <v>-1.346360779925115E-2</v>
      </c>
    </row>
    <row r="8" spans="1:17" x14ac:dyDescent="0.3">
      <c r="A8">
        <v>-2.18E-2</v>
      </c>
      <c r="B8">
        <v>-6.9899999999999997E-3</v>
      </c>
      <c r="C8">
        <v>-6.9459999999999994E-2</v>
      </c>
      <c r="D8">
        <v>3.7880000000000001E-3</v>
      </c>
      <c r="E8">
        <v>1.2658000000000001E-2</v>
      </c>
      <c r="F8">
        <v>-1.4764269072695764E-2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64</v>
      </c>
      <c r="O8" t="s">
        <v>77</v>
      </c>
      <c r="P8" t="s">
        <v>72</v>
      </c>
      <c r="Q8" t="s">
        <v>73</v>
      </c>
    </row>
    <row r="9" spans="1:17" x14ac:dyDescent="0.3">
      <c r="A9">
        <v>-1.06E-2</v>
      </c>
      <c r="B9">
        <v>-9.75E-3</v>
      </c>
      <c r="C9">
        <v>-2.6069999999999999E-2</v>
      </c>
      <c r="D9">
        <v>-1.8870000000000001E-2</v>
      </c>
      <c r="E9">
        <v>-1.3129999999999999E-2</v>
      </c>
      <c r="F9">
        <v>-1.0450894082845438E-2</v>
      </c>
      <c r="H9" t="s">
        <v>63</v>
      </c>
      <c r="I9">
        <v>0.2</v>
      </c>
      <c r="J9">
        <v>0.2</v>
      </c>
      <c r="K9">
        <v>0.2</v>
      </c>
      <c r="L9">
        <v>0.2</v>
      </c>
      <c r="M9">
        <v>0.2</v>
      </c>
      <c r="N9">
        <f>SUMPRODUCT($I$2:$M$2,I9:M9)</f>
        <v>2.3089960159362551E-4</v>
      </c>
      <c r="O9">
        <f t="array" ref="O9">MMULT(MMULT(I9:M9,$J$18:$N$22),TRANSPOSE(I9:M9))</f>
        <v>1.1641219965653371E-4</v>
      </c>
      <c r="P9">
        <f>SUMPRODUCT($I$4:$M$4,I9:M9)</f>
        <v>0.32289758845028921</v>
      </c>
      <c r="Q9">
        <f>SUMPRODUCT($I$5:$M$5,J9:N9)</f>
        <v>3.725607318880999E-4</v>
      </c>
    </row>
    <row r="10" spans="1:17" x14ac:dyDescent="0.3">
      <c r="A10">
        <v>-1.7729999999999999E-2</v>
      </c>
      <c r="B10">
        <v>4.1920000000000004E-3</v>
      </c>
      <c r="C10">
        <v>-3.65E-3</v>
      </c>
      <c r="D10">
        <v>-2.564E-2</v>
      </c>
      <c r="E10">
        <v>-1.1270000000000001E-2</v>
      </c>
      <c r="F10">
        <v>-1.5958256137618639E-2</v>
      </c>
      <c r="H10" t="s">
        <v>67</v>
      </c>
      <c r="I10">
        <v>0.51042671342029022</v>
      </c>
      <c r="J10">
        <v>0.40543243280697883</v>
      </c>
      <c r="K10">
        <v>0.11999108062013178</v>
      </c>
      <c r="L10">
        <v>-0.10709710558285436</v>
      </c>
      <c r="M10">
        <v>7.1246878735453809E-2</v>
      </c>
      <c r="N10">
        <f>SUMPRODUCT($I$2:$M$2,I10:M10)</f>
        <v>1.5945219383310648E-3</v>
      </c>
      <c r="O10">
        <f t="array" ref="O10">MMULT(MMULT(I10:M10,$J$18:$N$22),TRANSPOSE(I10:M10))</f>
        <v>2.2119341580626218E-4</v>
      </c>
      <c r="P10">
        <f t="shared" ref="P10:P12" si="1">SUMPRODUCT($I$4:$M$4,I10:M10)</f>
        <v>0.48036309102722641</v>
      </c>
      <c r="Q10">
        <f t="shared" ref="Q10:Q12" si="2">SUMPRODUCT($I$5:$M$5,J10:N10)</f>
        <v>7.8530815423514036E-4</v>
      </c>
    </row>
    <row r="11" spans="1:17" x14ac:dyDescent="0.3">
      <c r="A11">
        <v>3.0079999999999998E-3</v>
      </c>
      <c r="B11">
        <v>-7.9900000000000006E-3</v>
      </c>
      <c r="C11">
        <v>3.663E-3</v>
      </c>
      <c r="D11">
        <v>4.5394999999999998E-2</v>
      </c>
      <c r="E11">
        <v>8.3269999999999993E-3</v>
      </c>
      <c r="F11">
        <v>9.0317064740873376E-3</v>
      </c>
      <c r="H11" t="s">
        <v>69</v>
      </c>
      <c r="I11" s="8">
        <v>1</v>
      </c>
      <c r="J11" s="11">
        <v>0</v>
      </c>
      <c r="K11" s="11">
        <v>0</v>
      </c>
      <c r="L11" s="11">
        <v>0</v>
      </c>
      <c r="M11" s="11">
        <v>0</v>
      </c>
      <c r="N11">
        <f>SUMPRODUCT($I$2:$M$2,I11:M11)</f>
        <v>2.2945219123505977E-3</v>
      </c>
      <c r="O11">
        <f t="array" ref="O11">MMULT(MMULT(I11:M11,$J$18:$N$22),TRANSPOSE(I11:M11))</f>
        <v>4.7877370918179049E-4</v>
      </c>
      <c r="P11">
        <f t="shared" si="1"/>
        <v>0.40814540302915597</v>
      </c>
      <c r="Q11">
        <f t="shared" si="2"/>
        <v>-2.4334213106939943E-6</v>
      </c>
    </row>
    <row r="12" spans="1:17" x14ac:dyDescent="0.3">
      <c r="A12">
        <v>1.8366E-2</v>
      </c>
      <c r="B12">
        <v>6.2199999999999998E-3</v>
      </c>
      <c r="C12">
        <v>1.2165E-2</v>
      </c>
      <c r="D12">
        <v>4.4050000000000001E-3</v>
      </c>
      <c r="E12">
        <v>4.3200000000000001E-3</v>
      </c>
      <c r="F12">
        <v>-8.6263622351023198E-3</v>
      </c>
      <c r="H12" t="s">
        <v>76</v>
      </c>
      <c r="N12">
        <f t="shared" ref="N11:N12" si="3">SUMPRODUCT($I$2:$M$2,I12:M12)</f>
        <v>0</v>
      </c>
      <c r="O12" t="e">
        <f t="array" ref="O12">MMULT(MMULT(I12:M12,$J$18:$N$22),TRANSPOSE(I12:M12))</f>
        <v>#VALUE!</v>
      </c>
      <c r="P12">
        <f t="shared" si="1"/>
        <v>0</v>
      </c>
      <c r="Q12">
        <f t="shared" si="2"/>
        <v>0</v>
      </c>
    </row>
    <row r="13" spans="1:17" x14ac:dyDescent="0.3">
      <c r="A13">
        <v>8.4650000000000003E-3</v>
      </c>
      <c r="B13">
        <v>-1.64E-3</v>
      </c>
      <c r="C13">
        <v>4.8079999999999998E-3</v>
      </c>
      <c r="D13">
        <v>2.506E-3</v>
      </c>
      <c r="E13">
        <v>1.0120000000000001E-3</v>
      </c>
      <c r="F13">
        <v>7.6739830154025704E-3</v>
      </c>
    </row>
    <row r="14" spans="1:17" x14ac:dyDescent="0.3">
      <c r="A14">
        <v>-8.0300000000000007E-3</v>
      </c>
      <c r="B14">
        <v>-5.6499999999999996E-3</v>
      </c>
      <c r="C14">
        <v>3.5890000000000002E-3</v>
      </c>
      <c r="D14">
        <v>-5.8130000000000001E-2</v>
      </c>
      <c r="E14">
        <v>2.7799999999999999E-3</v>
      </c>
      <c r="F14">
        <v>1.985093750563988E-3</v>
      </c>
      <c r="I14" s="2"/>
      <c r="J14" s="2"/>
      <c r="K14" s="2"/>
      <c r="L14" s="2"/>
      <c r="M14" s="2"/>
      <c r="N14" s="2"/>
      <c r="O14" s="8"/>
    </row>
    <row r="15" spans="1:17" x14ac:dyDescent="0.3">
      <c r="A15">
        <v>3.679E-3</v>
      </c>
      <c r="B15">
        <v>-1.099E-2</v>
      </c>
      <c r="C15">
        <v>2.6221999999999999E-2</v>
      </c>
      <c r="D15">
        <v>-5.1090000000000003E-2</v>
      </c>
      <c r="E15">
        <v>-3.5920000000000001E-2</v>
      </c>
      <c r="F15">
        <v>-1.1724870774273708E-2</v>
      </c>
      <c r="H15" t="s">
        <v>70</v>
      </c>
      <c r="I15" s="10"/>
      <c r="J15" s="9"/>
      <c r="K15" s="9"/>
      <c r="L15" s="9"/>
      <c r="M15" s="9"/>
      <c r="N15" s="9"/>
      <c r="O15" s="8"/>
    </row>
    <row r="16" spans="1:17" x14ac:dyDescent="0.3">
      <c r="A16">
        <v>-3.3E-3</v>
      </c>
      <c r="B16">
        <v>-4.8149999999999998E-2</v>
      </c>
      <c r="C16">
        <v>2.3229E-2</v>
      </c>
      <c r="D16">
        <v>-2.2380000000000001E-2</v>
      </c>
      <c r="E16">
        <v>-1.307E-2</v>
      </c>
      <c r="F16">
        <v>-4.6052631578947331E-2</v>
      </c>
      <c r="I16" t="s">
        <v>65</v>
      </c>
      <c r="J16" s="2">
        <f>SUM(I10:M10)</f>
        <v>1.0000000000000002</v>
      </c>
      <c r="K16" s="2"/>
      <c r="L16" s="2"/>
      <c r="M16" s="2"/>
      <c r="N16" s="2"/>
      <c r="O16" s="8"/>
      <c r="Q16" s="8"/>
    </row>
    <row r="17" spans="1:17" x14ac:dyDescent="0.3">
      <c r="A17">
        <v>3.68E-4</v>
      </c>
      <c r="B17">
        <v>-7.0000000000000001E-3</v>
      </c>
      <c r="C17">
        <v>4.1998000000000001E-2</v>
      </c>
      <c r="D17">
        <v>-7.8700000000000003E-3</v>
      </c>
      <c r="E17">
        <v>-7.9500000000000005E-3</v>
      </c>
      <c r="F17">
        <v>8.625465660521513E-3</v>
      </c>
      <c r="I17" s="9"/>
      <c r="J17" s="9"/>
      <c r="K17" s="9"/>
      <c r="L17" s="9"/>
      <c r="M17" s="9"/>
      <c r="N17" s="9"/>
      <c r="O17" s="8"/>
      <c r="P17" s="8"/>
      <c r="Q17" s="8"/>
    </row>
    <row r="18" spans="1:17" x14ac:dyDescent="0.3">
      <c r="A18">
        <v>4.7790000000000003E-3</v>
      </c>
      <c r="B18">
        <v>6.5046999999999994E-2</v>
      </c>
      <c r="C18">
        <v>-9.7999999999999997E-3</v>
      </c>
      <c r="D18">
        <v>-1.5140000000000001E-2</v>
      </c>
      <c r="E18">
        <v>2.0160000000000001E-2</v>
      </c>
      <c r="F18">
        <v>1.2510298978151995E-2</v>
      </c>
      <c r="I18" s="2"/>
      <c r="J18" s="2">
        <f>VARP(portfolio!$A$2:$A$252)</f>
        <v>4.7877370918179049E-4</v>
      </c>
      <c r="K18" s="2">
        <f>J19</f>
        <v>4.8972692355565767E-5</v>
      </c>
      <c r="L18" s="2">
        <f>J20</f>
        <v>1.183909212885827E-4</v>
      </c>
      <c r="M18" s="2">
        <f>J21</f>
        <v>5.3198280210060133E-5</v>
      </c>
      <c r="N18" s="2">
        <f>J22</f>
        <v>1.3591225712052194E-5</v>
      </c>
      <c r="O18" s="8"/>
      <c r="P18" s="8"/>
      <c r="Q18" s="8"/>
    </row>
    <row r="19" spans="1:17" x14ac:dyDescent="0.3">
      <c r="A19">
        <v>-6.9499999999999996E-3</v>
      </c>
      <c r="B19">
        <v>-1.03E-2</v>
      </c>
      <c r="C19">
        <v>2.8603E-2</v>
      </c>
      <c r="D19">
        <v>2.1961999999999999E-2</v>
      </c>
      <c r="E19">
        <v>8.5070000000000007E-3</v>
      </c>
      <c r="F19">
        <v>-5.0975550442412081E-3</v>
      </c>
      <c r="I19" s="2"/>
      <c r="J19" s="2">
        <v>4.8972692355565767E-5</v>
      </c>
      <c r="K19" s="2">
        <f>VARP(portfolio!$B$2:$B$252)</f>
        <v>3.0784465640040619E-4</v>
      </c>
      <c r="L19" s="2">
        <f>K20</f>
        <v>3.1487858123680592E-5</v>
      </c>
      <c r="M19" s="2">
        <f>K21</f>
        <v>7.4112545630212207E-5</v>
      </c>
      <c r="N19" s="2">
        <f>K22</f>
        <v>3.5521350729813825E-5</v>
      </c>
      <c r="O19" s="8"/>
      <c r="P19" s="8"/>
      <c r="Q19" s="8"/>
    </row>
    <row r="20" spans="1:17" x14ac:dyDescent="0.3">
      <c r="A20">
        <v>-1.179E-2</v>
      </c>
      <c r="B20">
        <v>-3.3090000000000001E-2</v>
      </c>
      <c r="C20">
        <v>3.9572000000000003E-2</v>
      </c>
      <c r="D20">
        <v>-2.579E-2</v>
      </c>
      <c r="E20">
        <v>-5.45E-3</v>
      </c>
      <c r="F20">
        <v>-1.0153334148108515E-3</v>
      </c>
      <c r="I20" s="2" t="s">
        <v>66</v>
      </c>
      <c r="J20" s="2">
        <v>1.183909212885827E-4</v>
      </c>
      <c r="K20" s="2">
        <v>3.1487858123680592E-5</v>
      </c>
      <c r="L20" s="2">
        <f>VARP(portfolio!$C$2:$C$252)</f>
        <v>6.3332354052176936E-4</v>
      </c>
      <c r="M20" s="2">
        <f>L21</f>
        <v>-2.1613225665211667E-5</v>
      </c>
      <c r="N20" s="2">
        <f>L22</f>
        <v>8.8187013746289661E-6</v>
      </c>
      <c r="O20" s="8"/>
      <c r="P20" s="8"/>
      <c r="Q20" s="8"/>
    </row>
    <row r="21" spans="1:17" x14ac:dyDescent="0.3">
      <c r="A21">
        <v>2.5354000000000002E-2</v>
      </c>
      <c r="B21">
        <v>3.6524000000000001E-2</v>
      </c>
      <c r="C21">
        <v>-7.1999999999999998E-3</v>
      </c>
      <c r="D21">
        <v>1.0293999999999999E-2</v>
      </c>
      <c r="E21">
        <v>-5.7400000000000003E-3</v>
      </c>
      <c r="F21">
        <v>3.1695542108581762E-2</v>
      </c>
      <c r="I21" s="2"/>
      <c r="J21" s="2">
        <v>5.3198280210060133E-5</v>
      </c>
      <c r="K21" s="2">
        <v>7.4112545630212207E-5</v>
      </c>
      <c r="L21" s="2">
        <v>-2.1613225665211667E-5</v>
      </c>
      <c r="M21" s="2">
        <f>VARP(portfolio!$D$2:$D$252)</f>
        <v>6.0850191021060015E-4</v>
      </c>
      <c r="N21" s="2">
        <f>M22</f>
        <v>1.4566024067173522E-5</v>
      </c>
      <c r="O21" s="8"/>
      <c r="P21" s="8"/>
      <c r="Q21" s="8"/>
    </row>
    <row r="22" spans="1:17" x14ac:dyDescent="0.3">
      <c r="A22">
        <v>-1.5270000000000001E-2</v>
      </c>
      <c r="B22">
        <v>-5.3800000000000002E-3</v>
      </c>
      <c r="C22">
        <v>-2.5909999999999999E-2</v>
      </c>
      <c r="D22">
        <v>3.7117999999999998E-2</v>
      </c>
      <c r="E22">
        <v>-1.575E-2</v>
      </c>
      <c r="F22">
        <v>1.4229811454998346E-2</v>
      </c>
      <c r="I22" s="2"/>
      <c r="J22" s="2">
        <v>1.3591225712052194E-5</v>
      </c>
      <c r="K22" s="2">
        <v>3.5521350729813825E-5</v>
      </c>
      <c r="L22" s="2">
        <v>8.8187013746289661E-6</v>
      </c>
      <c r="M22" s="2">
        <v>1.4566024067173522E-5</v>
      </c>
      <c r="N22" s="2">
        <f>VARP(portfolio!$E$2:$E$252)</f>
        <v>1.277684274456596E-4</v>
      </c>
      <c r="O22" s="8"/>
      <c r="P22" s="8"/>
      <c r="Q22" s="8"/>
    </row>
    <row r="23" spans="1:17" x14ac:dyDescent="0.3">
      <c r="A23">
        <v>-5.1700000000000001E-3</v>
      </c>
      <c r="B23">
        <v>2.6851E-2</v>
      </c>
      <c r="C23">
        <v>3.2979000000000001E-2</v>
      </c>
      <c r="D23">
        <v>-2.81E-3</v>
      </c>
      <c r="E23">
        <v>4.3333000000000003E-2</v>
      </c>
      <c r="F23">
        <v>8.5530043439548779E-3</v>
      </c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3">
      <c r="A24">
        <v>-2.673E-2</v>
      </c>
      <c r="B24">
        <v>3.0506999999999999E-2</v>
      </c>
      <c r="C24">
        <v>3.0899999999999999E-3</v>
      </c>
      <c r="D24">
        <v>1.2666999999999999E-2</v>
      </c>
      <c r="E24">
        <v>-3.1900000000000001E-3</v>
      </c>
      <c r="F24">
        <v>2.0510076689853591E-4</v>
      </c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">
      <c r="A25">
        <v>-1.5259999999999999E-2</v>
      </c>
      <c r="B25">
        <v>1.3216E-2</v>
      </c>
      <c r="C25">
        <v>-3.5929999999999997E-2</v>
      </c>
      <c r="D25">
        <v>-7.6400000000000001E-3</v>
      </c>
      <c r="E25">
        <v>-1.2800000000000001E-3</v>
      </c>
      <c r="F25">
        <v>1.3730017920347739E-3</v>
      </c>
      <c r="H25" s="8"/>
      <c r="I25" s="8"/>
      <c r="J25" s="8"/>
      <c r="K25" s="8"/>
      <c r="L25" s="8"/>
      <c r="M25" s="8"/>
      <c r="N25" s="8"/>
      <c r="O25" s="8"/>
      <c r="P25" s="8"/>
    </row>
    <row r="26" spans="1:17" x14ac:dyDescent="0.3">
      <c r="A26">
        <v>-2.32E-3</v>
      </c>
      <c r="B26">
        <v>8.6960000000000006E-3</v>
      </c>
      <c r="C26">
        <v>3.3014000000000002E-2</v>
      </c>
      <c r="D26">
        <v>7.7029999999999998E-3</v>
      </c>
      <c r="E26">
        <v>-6.4000000000000005E-4</v>
      </c>
      <c r="F26">
        <v>1.0505978614099702E-3</v>
      </c>
    </row>
    <row r="27" spans="1:17" x14ac:dyDescent="0.3">
      <c r="A27">
        <v>-6.2100000000000002E-3</v>
      </c>
      <c r="B27">
        <v>-3.9699999999999996E-3</v>
      </c>
      <c r="C27">
        <v>-1.2370000000000001E-2</v>
      </c>
      <c r="D27">
        <v>1.39E-3</v>
      </c>
      <c r="E27">
        <v>-4.4999999999999997E-3</v>
      </c>
      <c r="F27">
        <v>2.7571485747336047E-4</v>
      </c>
    </row>
    <row r="28" spans="1:17" x14ac:dyDescent="0.3">
      <c r="A28">
        <v>-1.4840000000000001E-2</v>
      </c>
      <c r="B28">
        <v>-2.0250000000000001E-2</v>
      </c>
      <c r="C28">
        <v>-3.3399999999999999E-2</v>
      </c>
      <c r="D28">
        <v>-2.4289999999999999E-2</v>
      </c>
      <c r="E28">
        <v>-1.1610000000000001E-2</v>
      </c>
      <c r="F28">
        <v>-8.8915761207831699E-3</v>
      </c>
    </row>
    <row r="29" spans="1:17" x14ac:dyDescent="0.3">
      <c r="A29">
        <v>1.1102000000000001E-2</v>
      </c>
      <c r="B29">
        <v>5.3E-3</v>
      </c>
      <c r="C29">
        <v>2.5918E-2</v>
      </c>
      <c r="D29">
        <v>0</v>
      </c>
      <c r="E29">
        <v>-2.5999999999999998E-4</v>
      </c>
      <c r="F29">
        <v>9.7967093104622434E-3</v>
      </c>
    </row>
    <row r="30" spans="1:17" x14ac:dyDescent="0.3">
      <c r="A30">
        <v>-1.0200000000000001E-2</v>
      </c>
      <c r="B30">
        <v>1.933E-3</v>
      </c>
      <c r="C30">
        <v>-4.2100000000000002E-3</v>
      </c>
      <c r="D30">
        <v>7.8239999999999994E-3</v>
      </c>
      <c r="E30">
        <v>-8.2299999999999995E-3</v>
      </c>
      <c r="F30">
        <v>-5.9524867179573681E-4</v>
      </c>
    </row>
    <row r="31" spans="1:17" x14ac:dyDescent="0.3">
      <c r="A31">
        <v>-1.149E-2</v>
      </c>
      <c r="B31">
        <v>-1.6840000000000001E-2</v>
      </c>
      <c r="C31">
        <v>-2.0080000000000001E-2</v>
      </c>
      <c r="D31">
        <v>-1.7639999999999999E-2</v>
      </c>
      <c r="E31">
        <v>1.0137999999999999E-2</v>
      </c>
      <c r="F31">
        <v>1.0978656070263318E-2</v>
      </c>
    </row>
    <row r="32" spans="1:17" x14ac:dyDescent="0.3">
      <c r="A32">
        <v>-1.6000000000000001E-3</v>
      </c>
      <c r="B32">
        <v>-2.7300000000000001E-2</v>
      </c>
      <c r="C32">
        <v>3.1283999999999999E-2</v>
      </c>
      <c r="D32">
        <v>-3.4479999999999997E-2</v>
      </c>
      <c r="E32">
        <v>2.9979999999999998E-3</v>
      </c>
      <c r="F32">
        <v>-2.0663700473066846E-2</v>
      </c>
    </row>
    <row r="33" spans="1:6" x14ac:dyDescent="0.3">
      <c r="A33">
        <v>-2.81E-3</v>
      </c>
      <c r="B33">
        <v>3.4849999999999998E-3</v>
      </c>
      <c r="C33">
        <v>-5.2300000000000003E-3</v>
      </c>
      <c r="D33">
        <v>-9.6699999999999998E-3</v>
      </c>
      <c r="E33">
        <v>5.1999999999999995E-4</v>
      </c>
      <c r="F33">
        <v>8.2782646171527322E-3</v>
      </c>
    </row>
    <row r="34" spans="1:6" x14ac:dyDescent="0.3">
      <c r="A34">
        <v>-2.4199999999999998E-3</v>
      </c>
      <c r="B34">
        <v>2.0289000000000001E-2</v>
      </c>
      <c r="C34">
        <v>7.3610000000000004E-3</v>
      </c>
      <c r="D34">
        <v>1.503E-3</v>
      </c>
      <c r="E34">
        <v>-2.2100000000000002E-3</v>
      </c>
      <c r="F34">
        <v>1.1576341519884592E-2</v>
      </c>
    </row>
    <row r="35" spans="1:6" x14ac:dyDescent="0.3">
      <c r="A35">
        <v>4.7619000000000002E-2</v>
      </c>
      <c r="B35">
        <v>-5.4000000000000001E-4</v>
      </c>
      <c r="C35">
        <v>4.1749999999999999E-3</v>
      </c>
      <c r="D35">
        <v>-2.3259999999999999E-2</v>
      </c>
      <c r="E35">
        <v>1.7964000000000001E-2</v>
      </c>
      <c r="F35">
        <v>1.4533706579341178E-2</v>
      </c>
    </row>
    <row r="36" spans="1:6" x14ac:dyDescent="0.3">
      <c r="A36">
        <v>-6.9300000000000004E-3</v>
      </c>
      <c r="B36">
        <v>2.0074999999999999E-2</v>
      </c>
      <c r="C36">
        <v>8.3160000000000005E-3</v>
      </c>
      <c r="D36">
        <v>7.6800000000000002E-3</v>
      </c>
      <c r="E36">
        <v>-5.3699999999999998E-3</v>
      </c>
      <c r="F36">
        <v>-3.2451474633185618E-3</v>
      </c>
    </row>
    <row r="37" spans="1:6" x14ac:dyDescent="0.3">
      <c r="A37">
        <v>-2.2499999999999999E-2</v>
      </c>
      <c r="B37">
        <v>-1.1599999999999999E-2</v>
      </c>
      <c r="C37">
        <v>-2.3709999999999998E-2</v>
      </c>
      <c r="D37">
        <v>5.9450999999999997E-2</v>
      </c>
      <c r="E37">
        <v>-7.1999999999999998E-3</v>
      </c>
      <c r="F37">
        <v>-3.0729053318824771E-2</v>
      </c>
    </row>
    <row r="38" spans="1:6" x14ac:dyDescent="0.3">
      <c r="A38">
        <v>-8.3300000000000006E-3</v>
      </c>
      <c r="B38">
        <v>-2.7560000000000001E-2</v>
      </c>
      <c r="C38">
        <v>2.9567E-2</v>
      </c>
      <c r="D38">
        <v>-2.4459999999999999E-2</v>
      </c>
      <c r="E38">
        <v>-1.153E-2</v>
      </c>
      <c r="F38">
        <v>-2.6215815707934846E-2</v>
      </c>
    </row>
    <row r="39" spans="1:6" x14ac:dyDescent="0.3">
      <c r="A39">
        <v>1.1999999999999999E-3</v>
      </c>
      <c r="B39">
        <v>7.6779999999999999E-3</v>
      </c>
      <c r="C39">
        <v>1.026E-3</v>
      </c>
      <c r="D39">
        <v>-4.4200000000000003E-3</v>
      </c>
      <c r="E39">
        <v>-5.6299999999999996E-3</v>
      </c>
      <c r="F39">
        <v>6.2900042425247972E-3</v>
      </c>
    </row>
    <row r="40" spans="1:6" x14ac:dyDescent="0.3">
      <c r="A40">
        <v>2.6379E-2</v>
      </c>
      <c r="B40">
        <v>-2.1800000000000001E-3</v>
      </c>
      <c r="C40">
        <v>-1.434E-2</v>
      </c>
      <c r="D40">
        <v>0.167407</v>
      </c>
      <c r="E40">
        <v>-2.5999999999999998E-4</v>
      </c>
      <c r="F40">
        <v>-1.1328225244711571E-2</v>
      </c>
    </row>
    <row r="41" spans="1:6" x14ac:dyDescent="0.3">
      <c r="A41">
        <v>3.8939999999999999E-3</v>
      </c>
      <c r="B41">
        <v>-1.82E-3</v>
      </c>
      <c r="C41">
        <v>-7.28E-3</v>
      </c>
      <c r="D41">
        <v>-1.523E-2</v>
      </c>
      <c r="E41">
        <v>-2.1739999999999999E-2</v>
      </c>
      <c r="F41">
        <v>9.8913527143281599E-3</v>
      </c>
    </row>
    <row r="42" spans="1:6" x14ac:dyDescent="0.3">
      <c r="A42">
        <v>-1.5900000000000001E-2</v>
      </c>
      <c r="B42">
        <v>-1.3480000000000001E-2</v>
      </c>
      <c r="C42">
        <v>-1.3610000000000001E-2</v>
      </c>
      <c r="D42">
        <v>-6.4400000000000004E-3</v>
      </c>
      <c r="E42">
        <v>-1.6570000000000001E-2</v>
      </c>
      <c r="F42">
        <v>-1.4907425256336121E-2</v>
      </c>
    </row>
    <row r="43" spans="1:6" x14ac:dyDescent="0.3">
      <c r="A43">
        <v>7.8045000000000003E-2</v>
      </c>
      <c r="B43">
        <v>5.3550000000000004E-3</v>
      </c>
      <c r="C43">
        <v>-4.2500000000000003E-3</v>
      </c>
      <c r="D43">
        <v>7.1339999999999997E-3</v>
      </c>
      <c r="E43">
        <v>2.726E-2</v>
      </c>
      <c r="F43">
        <v>1.9680380189162641E-2</v>
      </c>
    </row>
    <row r="44" spans="1:6" x14ac:dyDescent="0.3">
      <c r="A44">
        <v>-2.2669999999999999E-2</v>
      </c>
      <c r="B44">
        <v>-1.157E-2</v>
      </c>
      <c r="C44">
        <v>3.1979999999999999E-3</v>
      </c>
      <c r="D44">
        <v>8.8216000000000003E-2</v>
      </c>
      <c r="E44">
        <v>-9.1999999999999998E-3</v>
      </c>
      <c r="F44">
        <v>-1.5590302210606108E-2</v>
      </c>
    </row>
    <row r="45" spans="1:6" x14ac:dyDescent="0.3">
      <c r="A45">
        <v>-5.2399999999999999E-3</v>
      </c>
      <c r="B45">
        <v>-3.7200000000000002E-3</v>
      </c>
      <c r="C45">
        <v>1.9129E-2</v>
      </c>
      <c r="D45">
        <v>1.2426E-2</v>
      </c>
      <c r="E45">
        <v>-1.4E-2</v>
      </c>
      <c r="F45">
        <v>-8.0392866757643192E-3</v>
      </c>
    </row>
    <row r="46" spans="1:6" x14ac:dyDescent="0.3">
      <c r="A46">
        <v>-1.1299999999999999E-3</v>
      </c>
      <c r="B46">
        <v>-8.2100000000000003E-3</v>
      </c>
      <c r="C46">
        <v>3.6496000000000001E-2</v>
      </c>
      <c r="D46">
        <v>-2.0459999999999999E-2</v>
      </c>
      <c r="E46">
        <v>-6.1399999999999996E-3</v>
      </c>
      <c r="F46">
        <v>1.3850545131252591E-2</v>
      </c>
    </row>
    <row r="47" spans="1:6" x14ac:dyDescent="0.3">
      <c r="A47">
        <v>-1.355E-2</v>
      </c>
      <c r="B47">
        <v>2.4450000000000001E-3</v>
      </c>
      <c r="C47">
        <v>-8.0499999999999999E-3</v>
      </c>
      <c r="D47">
        <v>-5.6680000000000001E-2</v>
      </c>
      <c r="E47">
        <v>5.6309999999999997E-3</v>
      </c>
      <c r="F47">
        <v>7.5691143213196452E-4</v>
      </c>
    </row>
    <row r="48" spans="1:6" x14ac:dyDescent="0.3">
      <c r="A48">
        <v>5.3439999999999998E-3</v>
      </c>
      <c r="B48">
        <v>2.9263000000000001E-2</v>
      </c>
      <c r="C48">
        <v>1.0142E-2</v>
      </c>
      <c r="D48">
        <v>3.7950000000000002E-3</v>
      </c>
      <c r="E48">
        <v>1.6525999999999999E-2</v>
      </c>
      <c r="F48">
        <v>2.9893835837553014E-2</v>
      </c>
    </row>
    <row r="49" spans="1:6" x14ac:dyDescent="0.3">
      <c r="A49">
        <v>1.5945000000000001E-2</v>
      </c>
      <c r="B49">
        <v>1.0753E-2</v>
      </c>
      <c r="C49">
        <v>4.0159999999999996E-3</v>
      </c>
      <c r="D49">
        <v>8.1919999999999996E-3</v>
      </c>
      <c r="E49">
        <v>1.4376E-2</v>
      </c>
      <c r="F49">
        <v>3.860001074710431E-3</v>
      </c>
    </row>
    <row r="50" spans="1:6" x14ac:dyDescent="0.3">
      <c r="A50">
        <v>4.9327000000000003E-2</v>
      </c>
      <c r="B50">
        <v>1.0820000000000001E-3</v>
      </c>
      <c r="C50">
        <v>2.3E-2</v>
      </c>
      <c r="D50">
        <v>3.3125000000000002E-2</v>
      </c>
      <c r="E50">
        <v>1.9205E-2</v>
      </c>
      <c r="F50">
        <v>-1.5880238025142519E-3</v>
      </c>
    </row>
    <row r="51" spans="1:6" x14ac:dyDescent="0.3">
      <c r="A51">
        <v>8.2621E-2</v>
      </c>
      <c r="B51">
        <v>-1.153E-2</v>
      </c>
      <c r="C51">
        <v>2.3460000000000002E-2</v>
      </c>
      <c r="D51">
        <v>4.7792000000000001E-2</v>
      </c>
      <c r="E51">
        <v>-3.2620000000000003E-2</v>
      </c>
      <c r="F51">
        <v>-1.0892584285726897E-2</v>
      </c>
    </row>
    <row r="52" spans="1:6" x14ac:dyDescent="0.3">
      <c r="A52">
        <v>9.5390000000000006E-3</v>
      </c>
      <c r="B52">
        <v>-2E-3</v>
      </c>
      <c r="C52">
        <v>4.1070000000000002E-2</v>
      </c>
      <c r="D52">
        <v>-5.1999999999999998E-3</v>
      </c>
      <c r="E52">
        <v>8.0599999999999997E-4</v>
      </c>
      <c r="F52">
        <v>6.7845914790590021E-3</v>
      </c>
    </row>
    <row r="53" spans="1:6" x14ac:dyDescent="0.3">
      <c r="A53">
        <v>9.4490000000000008E-3</v>
      </c>
      <c r="B53">
        <v>7.8510000000000003E-3</v>
      </c>
      <c r="C53">
        <v>2.7520000000000001E-3</v>
      </c>
      <c r="D53">
        <v>-5.8E-4</v>
      </c>
      <c r="E53">
        <v>6.8459999999999997E-3</v>
      </c>
      <c r="F53">
        <v>5.1954810979603595E-3</v>
      </c>
    </row>
    <row r="54" spans="1:6" x14ac:dyDescent="0.3">
      <c r="A54">
        <v>-1.3559999999999999E-2</v>
      </c>
      <c r="B54">
        <v>-0.10399</v>
      </c>
      <c r="C54">
        <v>2.4702999999999999E-2</v>
      </c>
      <c r="D54">
        <v>-6.9110000000000005E-2</v>
      </c>
      <c r="E54">
        <v>-9.4699999999999993E-3</v>
      </c>
      <c r="F54">
        <v>-2.1308314438235453E-2</v>
      </c>
    </row>
    <row r="55" spans="1:6" x14ac:dyDescent="0.3">
      <c r="A55">
        <v>3.4686000000000002E-2</v>
      </c>
      <c r="B55">
        <v>-3.2299999999999998E-3</v>
      </c>
      <c r="C55">
        <v>3.4820999999999998E-2</v>
      </c>
      <c r="D55">
        <v>-1.3100000000000001E-2</v>
      </c>
      <c r="E55">
        <v>9.4210000000000006E-3</v>
      </c>
      <c r="F55">
        <v>-1.3800337483467763E-2</v>
      </c>
    </row>
    <row r="56" spans="1:6" x14ac:dyDescent="0.3">
      <c r="A56">
        <v>-6.96E-3</v>
      </c>
      <c r="B56">
        <v>3.8539999999999998E-2</v>
      </c>
      <c r="C56">
        <v>-3.1919999999999997E-2</v>
      </c>
      <c r="D56">
        <v>3.6662E-2</v>
      </c>
      <c r="E56">
        <v>2.1329999999999999E-3</v>
      </c>
      <c r="F56">
        <v>4.1249699413625687E-3</v>
      </c>
    </row>
    <row r="57" spans="1:6" x14ac:dyDescent="0.3">
      <c r="A57">
        <v>1.2739E-2</v>
      </c>
      <c r="B57">
        <v>0</v>
      </c>
      <c r="C57">
        <v>2.4063999999999999E-2</v>
      </c>
      <c r="D57">
        <v>5.4267999999999997E-2</v>
      </c>
      <c r="E57">
        <v>7.9799999999999999E-4</v>
      </c>
      <c r="F57">
        <v>2.3911281408886629E-2</v>
      </c>
    </row>
    <row r="58" spans="1:6" x14ac:dyDescent="0.3">
      <c r="A58">
        <v>-1.7299999999999999E-2</v>
      </c>
      <c r="B58">
        <v>-1.133E-2</v>
      </c>
      <c r="C58">
        <v>-1.567E-2</v>
      </c>
      <c r="D58">
        <v>1.6773E-2</v>
      </c>
      <c r="E58">
        <v>-2.7899999999999999E-3</v>
      </c>
      <c r="F58">
        <v>-5.2265121802023791E-3</v>
      </c>
    </row>
    <row r="59" spans="1:6" x14ac:dyDescent="0.3">
      <c r="A59">
        <v>1.8880000000000001E-2</v>
      </c>
      <c r="B59">
        <v>-8.6899999999999998E-3</v>
      </c>
      <c r="C59">
        <v>-1.7700000000000001E-3</v>
      </c>
      <c r="D59">
        <v>-1.1379999999999999E-2</v>
      </c>
      <c r="E59">
        <v>-4.0000000000000002E-4</v>
      </c>
      <c r="F59">
        <v>-5.498132624363535E-3</v>
      </c>
    </row>
    <row r="60" spans="1:6" x14ac:dyDescent="0.3">
      <c r="A60">
        <v>1.6959999999999999E-2</v>
      </c>
      <c r="B60">
        <v>-1.754E-2</v>
      </c>
      <c r="C60">
        <v>-2.3910000000000001E-2</v>
      </c>
      <c r="D60">
        <v>-4.8329999999999998E-2</v>
      </c>
      <c r="E60">
        <v>1.6000000000000001E-3</v>
      </c>
      <c r="F60">
        <v>1.8395089793134822E-2</v>
      </c>
    </row>
    <row r="61" spans="1:6" x14ac:dyDescent="0.3">
      <c r="A61">
        <v>-4.9399999999999999E-3</v>
      </c>
      <c r="B61">
        <v>-2.0490000000000001E-2</v>
      </c>
      <c r="C61">
        <v>1.1797E-2</v>
      </c>
      <c r="D61">
        <v>-4.7759999999999997E-2</v>
      </c>
      <c r="E61">
        <v>-1.3979999999999999E-2</v>
      </c>
      <c r="F61">
        <v>-6.2768978017464349E-3</v>
      </c>
    </row>
    <row r="62" spans="1:6" x14ac:dyDescent="0.3">
      <c r="A62">
        <v>-1.8600000000000001E-3</v>
      </c>
      <c r="B62">
        <v>9.3189999999999992E-3</v>
      </c>
      <c r="C62">
        <v>9.4170000000000004E-2</v>
      </c>
      <c r="D62">
        <v>1.0159E-2</v>
      </c>
      <c r="E62">
        <v>-1.7600000000000001E-3</v>
      </c>
      <c r="F62">
        <v>-7.7721371130779378E-3</v>
      </c>
    </row>
    <row r="63" spans="1:6" x14ac:dyDescent="0.3">
      <c r="A63">
        <v>-2.674E-2</v>
      </c>
      <c r="B63">
        <v>2.2569999999999999E-3</v>
      </c>
      <c r="C63">
        <v>2.4590000000000001E-2</v>
      </c>
      <c r="D63">
        <v>1.1941999999999999E-2</v>
      </c>
      <c r="E63">
        <v>-4.5999999999999999E-3</v>
      </c>
      <c r="F63">
        <v>-2.4902653264511455E-2</v>
      </c>
    </row>
    <row r="64" spans="1:6" x14ac:dyDescent="0.3">
      <c r="A64">
        <v>3.1628999999999997E-2</v>
      </c>
      <c r="B64">
        <v>-7.5700000000000003E-3</v>
      </c>
      <c r="C64">
        <v>1.2E-2</v>
      </c>
      <c r="D64">
        <v>-2.6710000000000001E-2</v>
      </c>
      <c r="E64">
        <v>-5.0299999999999997E-3</v>
      </c>
      <c r="F64">
        <v>1.0169019316493355E-2</v>
      </c>
    </row>
    <row r="65" spans="1:6" x14ac:dyDescent="0.3">
      <c r="A65">
        <v>-4.0299999999999997E-3</v>
      </c>
      <c r="B65">
        <v>4.9500000000000004E-3</v>
      </c>
      <c r="C65">
        <v>-2.767E-2</v>
      </c>
      <c r="D65">
        <v>-4.5310000000000003E-2</v>
      </c>
      <c r="E65">
        <v>-6.28E-3</v>
      </c>
      <c r="F65">
        <v>-3.8336014709262909E-3</v>
      </c>
    </row>
    <row r="66" spans="1:6" x14ac:dyDescent="0.3">
      <c r="A66">
        <v>2.1770000000000001E-3</v>
      </c>
      <c r="B66">
        <v>1.1494000000000001E-2</v>
      </c>
      <c r="C66">
        <v>5.2033000000000003E-2</v>
      </c>
      <c r="D66">
        <v>-1.4710000000000001E-2</v>
      </c>
      <c r="E66">
        <v>-2.7E-4</v>
      </c>
      <c r="F66">
        <v>1.2227985012643276E-2</v>
      </c>
    </row>
    <row r="67" spans="1:6" x14ac:dyDescent="0.3">
      <c r="A67">
        <v>-3.1E-4</v>
      </c>
      <c r="B67">
        <v>-1.3599999999999999E-2</v>
      </c>
      <c r="C67">
        <v>-2.164E-2</v>
      </c>
      <c r="D67">
        <v>-2.3740000000000001E-2</v>
      </c>
      <c r="E67">
        <v>-5.77E-3</v>
      </c>
      <c r="F67">
        <v>-8.4242772353053889E-3</v>
      </c>
    </row>
    <row r="68" spans="1:6" x14ac:dyDescent="0.3">
      <c r="A68">
        <v>-1.6760000000000001E-2</v>
      </c>
      <c r="B68">
        <v>-4.3200000000000001E-3</v>
      </c>
      <c r="C68">
        <v>1.9747000000000001E-2</v>
      </c>
      <c r="D68">
        <v>-2.0799999999999998E-3</v>
      </c>
      <c r="E68">
        <v>-1.9400000000000001E-3</v>
      </c>
      <c r="F68">
        <v>-3.7422190347464915E-3</v>
      </c>
    </row>
    <row r="69" spans="1:6" x14ac:dyDescent="0.3">
      <c r="A69">
        <v>-1.01E-2</v>
      </c>
      <c r="B69">
        <v>4.339E-3</v>
      </c>
      <c r="C69">
        <v>7.7460000000000003E-3</v>
      </c>
      <c r="D69">
        <v>7.1030999999999997E-2</v>
      </c>
      <c r="E69">
        <v>1.8010000000000001E-3</v>
      </c>
      <c r="F69">
        <v>-9.6721795629061014E-3</v>
      </c>
    </row>
    <row r="70" spans="1:6" x14ac:dyDescent="0.3">
      <c r="A70">
        <v>3.5079999999999998E-3</v>
      </c>
      <c r="B70">
        <v>-2.1000000000000001E-4</v>
      </c>
      <c r="C70">
        <v>1.153E-2</v>
      </c>
      <c r="D70">
        <v>2.5357999999999999E-2</v>
      </c>
      <c r="E70">
        <v>2.6280000000000001E-3</v>
      </c>
      <c r="F70">
        <v>1.1844852009244797E-2</v>
      </c>
    </row>
    <row r="71" spans="1:6" x14ac:dyDescent="0.3">
      <c r="A71">
        <v>-1.366E-2</v>
      </c>
      <c r="B71">
        <v>1.2551E-2</v>
      </c>
      <c r="C71">
        <v>3.1154999999999999E-2</v>
      </c>
      <c r="D71">
        <v>-2.6630000000000001E-2</v>
      </c>
      <c r="E71">
        <v>-8.6899999999999998E-3</v>
      </c>
      <c r="F71">
        <v>-1.0075984342620359E-2</v>
      </c>
    </row>
    <row r="72" spans="1:6" x14ac:dyDescent="0.3">
      <c r="A72">
        <v>-3.0280000000000001E-2</v>
      </c>
      <c r="B72">
        <v>-3.8809999999999997E-2</v>
      </c>
      <c r="C72">
        <v>-4.4220000000000002E-2</v>
      </c>
      <c r="D72">
        <v>-3.9739999999999998E-2</v>
      </c>
      <c r="E72">
        <v>-5.0099999999999997E-3</v>
      </c>
      <c r="F72">
        <v>-2.0012839478605514E-2</v>
      </c>
    </row>
    <row r="73" spans="1:6" x14ac:dyDescent="0.3">
      <c r="A73">
        <v>1.0299000000000001E-2</v>
      </c>
      <c r="B73">
        <v>1.9238999999999999E-2</v>
      </c>
      <c r="C73">
        <v>2.1588E-2</v>
      </c>
      <c r="D73">
        <v>1.5604E-2</v>
      </c>
      <c r="E73">
        <v>-5.3099999999999996E-3</v>
      </c>
      <c r="F73">
        <v>-7.2818760087343072E-3</v>
      </c>
    </row>
    <row r="74" spans="1:6" x14ac:dyDescent="0.3">
      <c r="A74">
        <v>-2.7949999999999999E-2</v>
      </c>
      <c r="B74">
        <v>3.2150999999999999E-2</v>
      </c>
      <c r="C74">
        <v>-1.66E-2</v>
      </c>
      <c r="D74">
        <v>8.6840000000000007E-3</v>
      </c>
      <c r="E74">
        <v>-3.0899999999999999E-3</v>
      </c>
      <c r="F74">
        <v>3.7298088233875525E-4</v>
      </c>
    </row>
    <row r="75" spans="1:6" x14ac:dyDescent="0.3">
      <c r="A75">
        <v>3.1800000000000002E-2</v>
      </c>
      <c r="B75">
        <v>-4.0000000000000002E-4</v>
      </c>
      <c r="C75">
        <v>5.372E-3</v>
      </c>
      <c r="D75">
        <v>-5.5629999999999999E-2</v>
      </c>
      <c r="E75">
        <v>3.385E-3</v>
      </c>
      <c r="F75">
        <v>-1.606087837708709E-3</v>
      </c>
    </row>
    <row r="76" spans="1:6" x14ac:dyDescent="0.3">
      <c r="A76">
        <v>-3.3E-4</v>
      </c>
      <c r="B76">
        <v>-2.6099999999999999E-3</v>
      </c>
      <c r="C76">
        <v>-6.8700000000000002E-3</v>
      </c>
      <c r="D76">
        <v>3.7867999999999999E-2</v>
      </c>
      <c r="E76">
        <v>-2.0240000000000001E-2</v>
      </c>
      <c r="F76">
        <v>-2.9779573702050101E-3</v>
      </c>
    </row>
    <row r="77" spans="1:6" x14ac:dyDescent="0.3">
      <c r="A77">
        <v>9.8400000000000007E-4</v>
      </c>
      <c r="B77">
        <v>7.8609999999999999E-3</v>
      </c>
      <c r="C77">
        <v>1.9984999999999999E-2</v>
      </c>
      <c r="D77">
        <v>1.2838E-2</v>
      </c>
      <c r="E77">
        <v>1.1479999999999999E-3</v>
      </c>
      <c r="F77">
        <v>-6.6459859973301508E-3</v>
      </c>
    </row>
    <row r="78" spans="1:6" x14ac:dyDescent="0.3">
      <c r="A78">
        <v>-2.9499999999999999E-3</v>
      </c>
      <c r="B78">
        <v>-4.0000000000000001E-3</v>
      </c>
      <c r="C78">
        <v>-9.0399999999999994E-3</v>
      </c>
      <c r="D78">
        <v>-3.669E-2</v>
      </c>
      <c r="E78">
        <v>1.2899999999999999E-3</v>
      </c>
      <c r="F78">
        <v>4.0510098519786668E-3</v>
      </c>
    </row>
    <row r="79" spans="1:6" x14ac:dyDescent="0.3">
      <c r="A79">
        <v>1.3145E-2</v>
      </c>
      <c r="B79">
        <v>1.3051999999999999E-2</v>
      </c>
      <c r="C79">
        <v>3.8023000000000001E-2</v>
      </c>
      <c r="D79">
        <v>-1.9390000000000001E-2</v>
      </c>
      <c r="E79">
        <v>1.4742E-2</v>
      </c>
      <c r="F79">
        <v>2.8791526239768986E-3</v>
      </c>
    </row>
    <row r="80" spans="1:6" x14ac:dyDescent="0.3">
      <c r="A80">
        <v>-3.9899999999999998E-2</v>
      </c>
      <c r="B80">
        <v>-1.031E-2</v>
      </c>
      <c r="C80">
        <v>3.663E-3</v>
      </c>
      <c r="D80">
        <v>4.2370000000000003E-3</v>
      </c>
      <c r="E80">
        <v>-7.0499999999999998E-3</v>
      </c>
      <c r="F80">
        <v>-1.0081709857991915E-2</v>
      </c>
    </row>
    <row r="81" spans="1:6" x14ac:dyDescent="0.3">
      <c r="A81">
        <v>1.689E-3</v>
      </c>
      <c r="B81">
        <v>-1.8630000000000001E-2</v>
      </c>
      <c r="C81">
        <v>2.9197000000000001E-2</v>
      </c>
      <c r="D81">
        <v>7.0320000000000001E-3</v>
      </c>
      <c r="E81">
        <v>-1.42E-3</v>
      </c>
      <c r="F81">
        <v>-1.6692693430586172E-2</v>
      </c>
    </row>
    <row r="82" spans="1:6" x14ac:dyDescent="0.3">
      <c r="A82">
        <v>8.7690000000000008E-3</v>
      </c>
      <c r="B82">
        <v>-1.7350000000000001E-2</v>
      </c>
      <c r="C82">
        <v>1.3475000000000001E-2</v>
      </c>
      <c r="D82">
        <v>-2.3040000000000001E-2</v>
      </c>
      <c r="E82">
        <v>-1.4080000000000001E-2</v>
      </c>
      <c r="F82">
        <v>-2.1523407445402293E-2</v>
      </c>
    </row>
    <row r="83" spans="1:6" x14ac:dyDescent="0.3">
      <c r="A83">
        <v>-2.0729999999999998E-2</v>
      </c>
      <c r="B83">
        <v>-1.35E-2</v>
      </c>
      <c r="C83">
        <v>9.7970000000000002E-3</v>
      </c>
      <c r="D83">
        <v>3.2166E-2</v>
      </c>
      <c r="E83">
        <v>2.5392999999999999E-2</v>
      </c>
      <c r="F83">
        <v>2.4396145005846598E-3</v>
      </c>
    </row>
    <row r="84" spans="1:6" x14ac:dyDescent="0.3">
      <c r="A84">
        <v>5.2235999999999998E-2</v>
      </c>
      <c r="B84">
        <v>8.0000000000000002E-3</v>
      </c>
      <c r="C84">
        <v>-2.0799999999999998E-3</v>
      </c>
      <c r="D84">
        <v>4.1550999999999998E-2</v>
      </c>
      <c r="E84">
        <v>-1.506E-2</v>
      </c>
      <c r="F84">
        <v>3.9823809811138965E-3</v>
      </c>
    </row>
    <row r="85" spans="1:6" x14ac:dyDescent="0.3">
      <c r="A85">
        <v>8.4360000000000008E-3</v>
      </c>
      <c r="B85">
        <v>1.4829E-2</v>
      </c>
      <c r="C85">
        <v>6.9439999999999997E-3</v>
      </c>
      <c r="D85">
        <v>-3.125E-2</v>
      </c>
      <c r="E85">
        <v>0</v>
      </c>
      <c r="F85">
        <v>-1.7338782378748783E-2</v>
      </c>
    </row>
    <row r="86" spans="1:6" x14ac:dyDescent="0.3">
      <c r="A86">
        <v>1.9949000000000001E-2</v>
      </c>
      <c r="B86">
        <v>-1.0699999999999999E-2</v>
      </c>
      <c r="C86">
        <v>8.2760000000000004E-3</v>
      </c>
      <c r="D86">
        <v>-2.402E-2</v>
      </c>
      <c r="E86">
        <v>0</v>
      </c>
      <c r="F86">
        <v>-7.8488935098824011E-3</v>
      </c>
    </row>
    <row r="87" spans="1:6" x14ac:dyDescent="0.3">
      <c r="A87">
        <v>2.0820000000000002E-2</v>
      </c>
      <c r="B87">
        <v>6.8649999999999996E-3</v>
      </c>
      <c r="C87">
        <v>-1.163E-2</v>
      </c>
      <c r="D87">
        <v>9.8449999999999996E-3</v>
      </c>
      <c r="E87">
        <v>2.1429999999999999E-3</v>
      </c>
      <c r="F87">
        <v>5.2602919873013312E-3</v>
      </c>
    </row>
    <row r="88" spans="1:6" x14ac:dyDescent="0.3">
      <c r="A88">
        <v>-9.3000000000000005E-4</v>
      </c>
      <c r="B88">
        <v>9.5040000000000003E-3</v>
      </c>
      <c r="C88">
        <v>-4.15E-3</v>
      </c>
      <c r="D88">
        <v>-1.8110000000000001E-2</v>
      </c>
      <c r="E88">
        <v>4.28E-4</v>
      </c>
      <c r="F88">
        <v>1.0710818130716853E-2</v>
      </c>
    </row>
    <row r="89" spans="1:6" x14ac:dyDescent="0.3">
      <c r="A89">
        <v>-5.2599999999999999E-3</v>
      </c>
      <c r="B89">
        <v>-2.1489999999999999E-2</v>
      </c>
      <c r="C89">
        <v>-2.0799999999999998E-3</v>
      </c>
      <c r="D89">
        <v>2.1985999999999999E-2</v>
      </c>
      <c r="E89">
        <v>-1.8500000000000001E-3</v>
      </c>
      <c r="F89">
        <v>3.9537682141305066E-3</v>
      </c>
    </row>
    <row r="90" spans="1:6" x14ac:dyDescent="0.3">
      <c r="A90">
        <v>-1.5859999999999999E-2</v>
      </c>
      <c r="B90">
        <v>-2.9489999999999999E-2</v>
      </c>
      <c r="C90">
        <v>-1.1140000000000001E-2</v>
      </c>
      <c r="D90">
        <v>1.2491E-2</v>
      </c>
      <c r="E90">
        <v>2.07E-2</v>
      </c>
      <c r="F90">
        <v>1.1028967406631413E-2</v>
      </c>
    </row>
    <row r="91" spans="1:6" x14ac:dyDescent="0.3">
      <c r="A91">
        <v>1.8641000000000001E-2</v>
      </c>
      <c r="B91">
        <v>1.3147000000000001E-2</v>
      </c>
      <c r="C91">
        <v>2.2534999999999999E-2</v>
      </c>
      <c r="D91">
        <v>-4.1099999999999999E-3</v>
      </c>
      <c r="E91">
        <v>6.9930000000000001E-3</v>
      </c>
      <c r="F91">
        <v>-9.5637533747090797E-4</v>
      </c>
    </row>
    <row r="92" spans="1:6" x14ac:dyDescent="0.3">
      <c r="A92">
        <v>-1.489E-2</v>
      </c>
      <c r="B92">
        <v>-4.47E-3</v>
      </c>
      <c r="C92">
        <v>-1.8599999999999998E-2</v>
      </c>
      <c r="D92">
        <v>-2.0650000000000002E-2</v>
      </c>
      <c r="E92">
        <v>-1.6670000000000001E-2</v>
      </c>
      <c r="F92">
        <v>-2.3732836073910787E-3</v>
      </c>
    </row>
    <row r="93" spans="1:6" x14ac:dyDescent="0.3">
      <c r="A93">
        <v>-3.2750000000000001E-2</v>
      </c>
      <c r="B93">
        <v>2.137E-3</v>
      </c>
      <c r="C93">
        <v>1.4737E-2</v>
      </c>
      <c r="D93">
        <v>-4.2199999999999998E-3</v>
      </c>
      <c r="E93">
        <v>8.0510000000000009E-3</v>
      </c>
      <c r="F93">
        <v>5.0977060322853808E-4</v>
      </c>
    </row>
    <row r="94" spans="1:6" x14ac:dyDescent="0.3">
      <c r="A94">
        <v>1.5625E-2</v>
      </c>
      <c r="B94">
        <v>1.0661E-2</v>
      </c>
      <c r="C94">
        <v>3.3887E-2</v>
      </c>
      <c r="D94">
        <v>1.1291000000000001E-2</v>
      </c>
      <c r="E94">
        <v>1.8209999999999999E-3</v>
      </c>
      <c r="F94">
        <v>8.4518861892582346E-3</v>
      </c>
    </row>
    <row r="95" spans="1:6" x14ac:dyDescent="0.3">
      <c r="A95">
        <v>4.1669999999999997E-3</v>
      </c>
      <c r="B95">
        <v>1.0548999999999999E-2</v>
      </c>
      <c r="C95">
        <v>-2.0100000000000001E-3</v>
      </c>
      <c r="D95">
        <v>6.9800000000000005E-4</v>
      </c>
      <c r="E95">
        <v>3.9160000000000002E-3</v>
      </c>
      <c r="F95">
        <v>8.0937568108419428E-3</v>
      </c>
    </row>
    <row r="96" spans="1:6" x14ac:dyDescent="0.3">
      <c r="A96">
        <v>-5.11E-3</v>
      </c>
      <c r="B96">
        <v>-8.1399999999999997E-3</v>
      </c>
      <c r="C96">
        <v>-1.4749999999999999E-2</v>
      </c>
      <c r="D96">
        <v>-7.6699999999999997E-3</v>
      </c>
      <c r="E96">
        <v>1.3929999999999999E-3</v>
      </c>
      <c r="F96">
        <v>-9.5421535195904395E-3</v>
      </c>
    </row>
    <row r="97" spans="1:6" x14ac:dyDescent="0.3">
      <c r="A97">
        <v>3.529E-3</v>
      </c>
      <c r="B97">
        <v>0</v>
      </c>
      <c r="C97">
        <v>-2.1090000000000001E-2</v>
      </c>
      <c r="D97">
        <v>-1.41E-3</v>
      </c>
      <c r="E97">
        <v>-6.0659999999999999E-2</v>
      </c>
      <c r="F97">
        <v>3.8794300908838036E-3</v>
      </c>
    </row>
    <row r="98" spans="1:6" x14ac:dyDescent="0.3">
      <c r="A98">
        <v>9.2709999999999997E-3</v>
      </c>
      <c r="B98">
        <v>-5.6829999999999999E-2</v>
      </c>
      <c r="C98">
        <v>1.39E-3</v>
      </c>
      <c r="D98">
        <v>1.5481999999999999E-2</v>
      </c>
      <c r="E98">
        <v>-3.8500000000000001E-3</v>
      </c>
      <c r="F98">
        <v>-1.635714921080457E-2</v>
      </c>
    </row>
    <row r="99" spans="1:6" x14ac:dyDescent="0.3">
      <c r="A99">
        <v>9.8189999999999996E-3</v>
      </c>
      <c r="B99">
        <v>6.9179999999999997E-3</v>
      </c>
      <c r="C99">
        <v>-2.845E-2</v>
      </c>
      <c r="D99">
        <v>9.0089999999999996E-3</v>
      </c>
      <c r="E99">
        <v>-1.2789999999999999E-2</v>
      </c>
      <c r="F99">
        <v>1.0952132149029356E-2</v>
      </c>
    </row>
    <row r="100" spans="1:6" x14ac:dyDescent="0.3">
      <c r="A100">
        <v>1.1292E-2</v>
      </c>
      <c r="B100">
        <v>1.0416999999999999E-2</v>
      </c>
      <c r="C100">
        <v>-7.1000000000000002E-4</v>
      </c>
      <c r="D100">
        <v>1.9231000000000002E-2</v>
      </c>
      <c r="E100">
        <v>-1.1599999999999999E-2</v>
      </c>
      <c r="F100">
        <v>-4.6017452839565024E-3</v>
      </c>
    </row>
    <row r="101" spans="1:6" x14ac:dyDescent="0.3">
      <c r="A101">
        <v>1.2407E-2</v>
      </c>
      <c r="B101">
        <v>8.7740000000000005E-3</v>
      </c>
      <c r="C101">
        <v>2.4303000000000002E-2</v>
      </c>
      <c r="D101">
        <v>0</v>
      </c>
      <c r="E101">
        <v>8.685E-3</v>
      </c>
      <c r="F101">
        <v>2.4133558326926412E-2</v>
      </c>
    </row>
    <row r="102" spans="1:6" x14ac:dyDescent="0.3">
      <c r="A102">
        <v>0.163297</v>
      </c>
      <c r="B102">
        <v>1.5221E-2</v>
      </c>
      <c r="C102">
        <v>-3.3500000000000002E-2</v>
      </c>
      <c r="D102">
        <v>3.9084000000000001E-2</v>
      </c>
      <c r="E102">
        <v>-1.06E-3</v>
      </c>
      <c r="F102">
        <v>4.1045940254270689E-3</v>
      </c>
    </row>
    <row r="103" spans="1:6" x14ac:dyDescent="0.3">
      <c r="A103">
        <v>-1.6590000000000001E-2</v>
      </c>
      <c r="B103">
        <v>1.2637000000000001E-2</v>
      </c>
      <c r="C103">
        <v>-1.805E-2</v>
      </c>
      <c r="D103">
        <v>-1.102E-2</v>
      </c>
      <c r="E103">
        <v>1.361E-3</v>
      </c>
      <c r="F103">
        <v>1.3962656206002467E-2</v>
      </c>
    </row>
    <row r="104" spans="1:6" x14ac:dyDescent="0.3">
      <c r="A104">
        <v>-5.4000000000000001E-4</v>
      </c>
      <c r="B104">
        <v>-6.77E-3</v>
      </c>
      <c r="C104">
        <v>-7.3499999999999998E-3</v>
      </c>
      <c r="D104">
        <v>-9.1800000000000007E-3</v>
      </c>
      <c r="E104">
        <v>1.3591000000000001E-2</v>
      </c>
      <c r="F104">
        <v>-4.7210012736170377E-3</v>
      </c>
    </row>
    <row r="105" spans="1:6" x14ac:dyDescent="0.3">
      <c r="A105">
        <v>5.3600000000000002E-4</v>
      </c>
      <c r="B105">
        <v>-8.5199999999999998E-3</v>
      </c>
      <c r="C105">
        <v>-6.2960000000000002E-2</v>
      </c>
      <c r="D105">
        <v>-9.9299999999999996E-3</v>
      </c>
      <c r="E105">
        <v>-5.5100000000000001E-3</v>
      </c>
      <c r="F105">
        <v>-8.5631265995715817E-4</v>
      </c>
    </row>
    <row r="106" spans="1:6" x14ac:dyDescent="0.3">
      <c r="A106">
        <v>-9.6399999999999993E-3</v>
      </c>
      <c r="B106">
        <v>-7.7299999999999999E-3</v>
      </c>
      <c r="C106">
        <v>-3.32E-2</v>
      </c>
      <c r="D106">
        <v>-8.6899999999999998E-3</v>
      </c>
      <c r="E106">
        <v>2.0969999999999999E-3</v>
      </c>
      <c r="F106">
        <v>4.5067167412971868E-3</v>
      </c>
    </row>
    <row r="107" spans="1:6" x14ac:dyDescent="0.3">
      <c r="A107">
        <v>-2.16E-3</v>
      </c>
      <c r="B107">
        <v>9.7400000000000004E-3</v>
      </c>
      <c r="C107">
        <v>-1.7989999999999999E-2</v>
      </c>
      <c r="D107">
        <v>6.5407999999999994E-2</v>
      </c>
      <c r="E107">
        <v>2.99E-3</v>
      </c>
      <c r="F107">
        <v>-4.4002185729488611E-3</v>
      </c>
    </row>
    <row r="108" spans="1:6" x14ac:dyDescent="0.3">
      <c r="A108">
        <v>5.9620000000000003E-3</v>
      </c>
      <c r="B108">
        <v>-1.158E-2</v>
      </c>
      <c r="C108">
        <v>-6.6600000000000001E-3</v>
      </c>
      <c r="D108">
        <v>3.6075999999999997E-2</v>
      </c>
      <c r="E108">
        <v>-1.312E-2</v>
      </c>
      <c r="F108">
        <v>-1.3143451383673102E-2</v>
      </c>
    </row>
    <row r="109" spans="1:6" x14ac:dyDescent="0.3">
      <c r="A109">
        <v>3.2328000000000003E-2</v>
      </c>
      <c r="B109">
        <v>1.7566999999999999E-2</v>
      </c>
      <c r="C109">
        <v>2.5146999999999999E-2</v>
      </c>
      <c r="D109">
        <v>-3.5430000000000003E-2</v>
      </c>
      <c r="E109">
        <v>-7.6000000000000004E-4</v>
      </c>
      <c r="F109">
        <v>-1.0928002029486135E-2</v>
      </c>
    </row>
    <row r="110" spans="1:6" x14ac:dyDescent="0.3">
      <c r="A110">
        <v>-5.2199999999999998E-3</v>
      </c>
      <c r="B110">
        <v>7.6730000000000001E-3</v>
      </c>
      <c r="C110">
        <v>-2.4499999999999999E-3</v>
      </c>
      <c r="D110">
        <v>-5.7000000000000002E-3</v>
      </c>
      <c r="E110">
        <v>-1.9599999999999999E-3</v>
      </c>
      <c r="F110">
        <v>-3.5809764326373041E-3</v>
      </c>
    </row>
    <row r="111" spans="1:6" x14ac:dyDescent="0.3">
      <c r="A111">
        <v>-3.4099999999999998E-3</v>
      </c>
      <c r="B111">
        <v>3.5959999999999998E-3</v>
      </c>
      <c r="C111">
        <v>-4.5080000000000002E-2</v>
      </c>
      <c r="D111">
        <v>1.465E-2</v>
      </c>
      <c r="E111">
        <v>-1.5100000000000001E-3</v>
      </c>
      <c r="F111">
        <v>1.0435023661960753E-2</v>
      </c>
    </row>
    <row r="112" spans="1:6" x14ac:dyDescent="0.3">
      <c r="A112">
        <v>-5.79E-3</v>
      </c>
      <c r="B112">
        <v>2.3180000000000002E-3</v>
      </c>
      <c r="C112">
        <v>-1.6310000000000002E-2</v>
      </c>
      <c r="D112">
        <v>5.0220000000000004E-3</v>
      </c>
      <c r="E112">
        <v>7.8869999999999999E-3</v>
      </c>
      <c r="F112">
        <v>1.014109347442683E-2</v>
      </c>
    </row>
    <row r="113" spans="1:6" x14ac:dyDescent="0.3">
      <c r="A113">
        <v>-7.0959999999999995E-2</v>
      </c>
      <c r="B113">
        <v>-3.5699999999999998E-3</v>
      </c>
      <c r="C113">
        <v>-6.1080000000000002E-2</v>
      </c>
      <c r="D113">
        <v>-9.3699999999999999E-3</v>
      </c>
      <c r="E113">
        <v>-5.2700000000000004E-3</v>
      </c>
      <c r="F113">
        <v>-1.6014355691352625E-2</v>
      </c>
    </row>
    <row r="114" spans="1:6" x14ac:dyDescent="0.3">
      <c r="A114">
        <v>-6.5500000000000003E-3</v>
      </c>
      <c r="B114">
        <v>-3.1700000000000001E-3</v>
      </c>
      <c r="C114">
        <v>1.2082000000000001E-2</v>
      </c>
      <c r="D114">
        <v>-1.8919999999999999E-2</v>
      </c>
      <c r="E114">
        <v>-1.4370000000000001E-2</v>
      </c>
      <c r="F114">
        <v>-7.196088482315433E-3</v>
      </c>
    </row>
    <row r="115" spans="1:6" x14ac:dyDescent="0.3">
      <c r="A115">
        <v>2.0079999999999998E-3</v>
      </c>
      <c r="B115">
        <v>2.117E-3</v>
      </c>
      <c r="C115">
        <v>5.6015000000000002E-2</v>
      </c>
      <c r="D115">
        <v>-1.9300000000000001E-3</v>
      </c>
      <c r="E115">
        <v>4.2979999999999997E-3</v>
      </c>
      <c r="F115">
        <v>7.0496653891216942E-3</v>
      </c>
    </row>
    <row r="116" spans="1:6" x14ac:dyDescent="0.3">
      <c r="A116">
        <v>-1.575E-2</v>
      </c>
      <c r="B116">
        <v>1.4364E-2</v>
      </c>
      <c r="C116">
        <v>-1.217E-2</v>
      </c>
      <c r="D116">
        <v>1.5454000000000001E-2</v>
      </c>
      <c r="E116">
        <v>2.751E-3</v>
      </c>
      <c r="F116">
        <v>7.0791923016248126E-3</v>
      </c>
    </row>
    <row r="117" spans="1:6" x14ac:dyDescent="0.3">
      <c r="A117">
        <v>1.4543E-2</v>
      </c>
      <c r="B117">
        <v>1.3328E-2</v>
      </c>
      <c r="C117">
        <v>-2.1129999999999999E-2</v>
      </c>
      <c r="D117">
        <v>-5.0699999999999999E-3</v>
      </c>
      <c r="E117">
        <v>1.0517E-2</v>
      </c>
      <c r="F117">
        <v>7.8224432652582911E-3</v>
      </c>
    </row>
    <row r="118" spans="1:6" x14ac:dyDescent="0.3">
      <c r="A118">
        <v>1.5195E-2</v>
      </c>
      <c r="B118">
        <v>-9.2499999999999995E-3</v>
      </c>
      <c r="C118">
        <v>3.5071999999999999E-2</v>
      </c>
      <c r="D118">
        <v>5.7359999999999998E-3</v>
      </c>
      <c r="E118">
        <v>-1.5100000000000001E-3</v>
      </c>
      <c r="F118">
        <v>-2.6034330344566923E-3</v>
      </c>
    </row>
    <row r="119" spans="1:6" x14ac:dyDescent="0.3">
      <c r="A119">
        <v>1.4120000000000001E-2</v>
      </c>
      <c r="B119">
        <v>2.2820000000000002E-3</v>
      </c>
      <c r="C119">
        <v>3.3883999999999997E-2</v>
      </c>
      <c r="D119">
        <v>-3.6119999999999999E-2</v>
      </c>
      <c r="E119">
        <v>-2.7200000000000002E-3</v>
      </c>
      <c r="F119">
        <v>5.7950970557011537E-3</v>
      </c>
    </row>
    <row r="120" spans="1:6" x14ac:dyDescent="0.3">
      <c r="A120">
        <v>-1.67E-3</v>
      </c>
      <c r="B120">
        <v>8.071E-3</v>
      </c>
      <c r="C120">
        <v>1.1764999999999999E-2</v>
      </c>
      <c r="D120">
        <v>-6.6E-4</v>
      </c>
      <c r="E120">
        <v>-1.303E-2</v>
      </c>
      <c r="F120">
        <v>1.5503350505480875E-2</v>
      </c>
    </row>
    <row r="121" spans="1:6" x14ac:dyDescent="0.3">
      <c r="A121">
        <v>2.3989E-2</v>
      </c>
      <c r="B121">
        <v>-6.3600000000000002E-3</v>
      </c>
      <c r="C121">
        <v>-9.1400000000000006E-3</v>
      </c>
      <c r="D121">
        <v>6.5799999999999995E-4</v>
      </c>
      <c r="E121">
        <v>-3.2200000000000002E-3</v>
      </c>
      <c r="F121">
        <v>-1.3073453546806049E-2</v>
      </c>
    </row>
    <row r="122" spans="1:6" x14ac:dyDescent="0.3">
      <c r="A122">
        <v>-2.6970000000000001E-2</v>
      </c>
      <c r="B122">
        <v>-5.79E-3</v>
      </c>
      <c r="C122">
        <v>-4.9459999999999997E-2</v>
      </c>
      <c r="D122">
        <v>0</v>
      </c>
      <c r="E122">
        <v>-4.6000000000000001E-4</v>
      </c>
      <c r="F122">
        <v>-5.5266768439970115E-3</v>
      </c>
    </row>
    <row r="123" spans="1:6" x14ac:dyDescent="0.3">
      <c r="A123">
        <v>-3.0519999999999999E-2</v>
      </c>
      <c r="B123">
        <v>2.9090000000000001E-3</v>
      </c>
      <c r="C123">
        <v>-4.3209999999999998E-2</v>
      </c>
      <c r="D123">
        <v>-2.63E-3</v>
      </c>
      <c r="E123">
        <v>-1.525E-2</v>
      </c>
      <c r="F123">
        <v>-6.6552668907759191E-3</v>
      </c>
    </row>
    <row r="124" spans="1:6" x14ac:dyDescent="0.3">
      <c r="A124">
        <v>1.9636000000000001E-2</v>
      </c>
      <c r="B124">
        <v>1.0567999999999999E-2</v>
      </c>
      <c r="C124">
        <v>9.2199999999999997E-4</v>
      </c>
      <c r="D124">
        <v>1.3179999999999999E-3</v>
      </c>
      <c r="E124">
        <v>5.0049999999999999E-3</v>
      </c>
      <c r="F124">
        <v>8.5288680666270288E-3</v>
      </c>
    </row>
    <row r="125" spans="1:6" x14ac:dyDescent="0.3">
      <c r="A125">
        <v>1.8408000000000001E-2</v>
      </c>
      <c r="B125">
        <v>-2.1000000000000001E-4</v>
      </c>
      <c r="C125">
        <v>-5.5199999999999997E-3</v>
      </c>
      <c r="D125">
        <v>-6.6E-4</v>
      </c>
      <c r="E125">
        <v>8.5599999999999999E-3</v>
      </c>
      <c r="F125">
        <v>-3.5689001386828658E-3</v>
      </c>
    </row>
    <row r="126" spans="1:6" x14ac:dyDescent="0.3">
      <c r="A126">
        <v>1.1122999999999999E-2</v>
      </c>
      <c r="B126">
        <v>0</v>
      </c>
      <c r="C126">
        <v>-1.9439999999999999E-2</v>
      </c>
      <c r="D126">
        <v>6.5899999999999997E-4</v>
      </c>
      <c r="E126">
        <v>7.4070000000000004E-3</v>
      </c>
      <c r="F126">
        <v>2.2482845880577597E-3</v>
      </c>
    </row>
    <row r="127" spans="1:6" x14ac:dyDescent="0.3">
      <c r="A127">
        <v>7.7010000000000004E-3</v>
      </c>
      <c r="B127">
        <v>-2.2599999999999999E-3</v>
      </c>
      <c r="C127">
        <v>-1.511E-2</v>
      </c>
      <c r="D127">
        <v>-6.6E-4</v>
      </c>
      <c r="E127">
        <v>4.9020000000000001E-3</v>
      </c>
      <c r="F127">
        <v>4.1660192666251976E-3</v>
      </c>
    </row>
    <row r="128" spans="1:6" x14ac:dyDescent="0.3">
      <c r="A128">
        <v>-2.5659999999999999E-2</v>
      </c>
      <c r="B128">
        <v>3.0829999999999998E-3</v>
      </c>
      <c r="C128">
        <v>4.7939999999999997E-3</v>
      </c>
      <c r="D128">
        <v>1.9759999999999999E-3</v>
      </c>
      <c r="E128">
        <v>5.1830000000000001E-3</v>
      </c>
      <c r="F128">
        <v>-5.9958415937334227E-3</v>
      </c>
    </row>
    <row r="129" spans="1:6" x14ac:dyDescent="0.3">
      <c r="A129">
        <v>-8.9599999999999992E-3</v>
      </c>
      <c r="B129">
        <v>3.8930000000000002E-3</v>
      </c>
      <c r="C129">
        <v>-9.5399999999999999E-3</v>
      </c>
      <c r="D129">
        <v>0</v>
      </c>
      <c r="E129">
        <v>-1.82E-3</v>
      </c>
      <c r="F129">
        <v>6.2655056671693877E-3</v>
      </c>
    </row>
    <row r="130" spans="1:6" x14ac:dyDescent="0.3">
      <c r="A130">
        <v>-7.3499999999999998E-3</v>
      </c>
      <c r="B130">
        <v>1.225E-3</v>
      </c>
      <c r="C130">
        <v>6.744E-3</v>
      </c>
      <c r="D130">
        <v>0</v>
      </c>
      <c r="E130">
        <v>-4.1000000000000003E-3</v>
      </c>
      <c r="F130">
        <v>4.9792611356583661E-3</v>
      </c>
    </row>
    <row r="131" spans="1:6" x14ac:dyDescent="0.3">
      <c r="A131">
        <v>5.1250000000000002E-3</v>
      </c>
      <c r="B131">
        <v>9.3779999999999992E-3</v>
      </c>
      <c r="C131">
        <v>-4.7800000000000004E-3</v>
      </c>
      <c r="D131">
        <v>-1.31E-3</v>
      </c>
      <c r="E131">
        <v>-1.6800000000000001E-3</v>
      </c>
      <c r="F131">
        <v>5.3105518356037686E-3</v>
      </c>
    </row>
    <row r="132" spans="1:6" x14ac:dyDescent="0.3">
      <c r="A132">
        <v>1.6999999999999999E-3</v>
      </c>
      <c r="B132">
        <v>1.7975999999999999E-2</v>
      </c>
      <c r="C132">
        <v>0</v>
      </c>
      <c r="D132">
        <v>6.5799999999999995E-4</v>
      </c>
      <c r="E132">
        <v>3.82E-3</v>
      </c>
      <c r="F132">
        <v>4.7848721482161996E-3</v>
      </c>
    </row>
    <row r="133" spans="1:6" x14ac:dyDescent="0.3">
      <c r="A133">
        <v>-6.2199999999999998E-3</v>
      </c>
      <c r="B133">
        <v>3.9680000000000002E-3</v>
      </c>
      <c r="C133">
        <v>-6.7309999999999995E-2</v>
      </c>
      <c r="D133">
        <v>1.3159999999999999E-3</v>
      </c>
      <c r="E133">
        <v>6.0889999999999998E-3</v>
      </c>
      <c r="F133">
        <v>1.002895348394222E-2</v>
      </c>
    </row>
    <row r="134" spans="1:6" x14ac:dyDescent="0.3">
      <c r="A134">
        <v>-1.7930000000000001E-2</v>
      </c>
      <c r="B134">
        <v>-3.9500000000000004E-3</v>
      </c>
      <c r="C134">
        <v>6.1859999999999997E-3</v>
      </c>
      <c r="D134">
        <v>-6.6E-4</v>
      </c>
      <c r="E134">
        <v>5.5979999999999997E-3</v>
      </c>
      <c r="F134">
        <v>7.7888523229827636E-3</v>
      </c>
    </row>
    <row r="135" spans="1:6" x14ac:dyDescent="0.3">
      <c r="A135">
        <v>1.0142E-2</v>
      </c>
      <c r="B135">
        <v>1.0714E-2</v>
      </c>
      <c r="C135">
        <v>-2.664E-2</v>
      </c>
      <c r="D135">
        <v>6.5700000000000003E-4</v>
      </c>
      <c r="E135">
        <v>-3.16E-3</v>
      </c>
      <c r="F135">
        <v>-1.0947368421053312E-3</v>
      </c>
    </row>
    <row r="136" spans="1:6" x14ac:dyDescent="0.3">
      <c r="A136">
        <v>-8.3199999999999993E-3</v>
      </c>
      <c r="B136">
        <v>1.1779E-2</v>
      </c>
      <c r="C136">
        <v>-1.789E-2</v>
      </c>
      <c r="D136">
        <v>0</v>
      </c>
      <c r="E136">
        <v>1.057E-3</v>
      </c>
      <c r="F136">
        <v>1.5764626538526533E-2</v>
      </c>
    </row>
    <row r="137" spans="1:6" x14ac:dyDescent="0.3">
      <c r="A137">
        <v>1.3596E-2</v>
      </c>
      <c r="B137">
        <v>4.7730000000000002E-2</v>
      </c>
      <c r="C137">
        <v>4.3943999999999997E-2</v>
      </c>
      <c r="D137">
        <v>1.9710000000000001E-3</v>
      </c>
      <c r="E137">
        <v>1.0253E-2</v>
      </c>
      <c r="F137">
        <v>1.0540293800315226E-2</v>
      </c>
    </row>
    <row r="138" spans="1:6" x14ac:dyDescent="0.3">
      <c r="A138">
        <v>3.8813E-2</v>
      </c>
      <c r="B138">
        <v>-1.8890000000000001E-2</v>
      </c>
      <c r="C138">
        <v>-3.0800000000000001E-2</v>
      </c>
      <c r="D138">
        <v>-6.6E-4</v>
      </c>
      <c r="E138">
        <v>-7.4599999999999996E-3</v>
      </c>
      <c r="F138">
        <v>4.3254489706526589E-3</v>
      </c>
    </row>
    <row r="139" spans="1:6" x14ac:dyDescent="0.3">
      <c r="A139">
        <v>7.143E-3</v>
      </c>
      <c r="B139">
        <v>-1.453E-2</v>
      </c>
      <c r="C139">
        <v>1.5890000000000001E-2</v>
      </c>
      <c r="D139">
        <v>0</v>
      </c>
      <c r="E139">
        <v>-7.2199999999999999E-3</v>
      </c>
      <c r="F139">
        <v>-7.9503534499990921E-3</v>
      </c>
    </row>
    <row r="140" spans="1:6" x14ac:dyDescent="0.3">
      <c r="A140">
        <v>1.6367E-2</v>
      </c>
      <c r="B140">
        <v>1.2258E-2</v>
      </c>
      <c r="C140">
        <v>-4.0669999999999998E-2</v>
      </c>
      <c r="D140">
        <v>0</v>
      </c>
      <c r="E140">
        <v>7.4219999999999998E-3</v>
      </c>
      <c r="F140">
        <v>8.2430414991344816E-3</v>
      </c>
    </row>
    <row r="141" spans="1:6" x14ac:dyDescent="0.3">
      <c r="A141">
        <v>-1.074E-2</v>
      </c>
      <c r="B141">
        <v>3.5762000000000002E-2</v>
      </c>
      <c r="C141">
        <v>1.7391E-2</v>
      </c>
      <c r="D141">
        <v>0</v>
      </c>
      <c r="E141">
        <v>-1.8E-3</v>
      </c>
      <c r="F141">
        <v>5.3323401433464914E-3</v>
      </c>
    </row>
    <row r="142" spans="1:6" x14ac:dyDescent="0.3">
      <c r="A142">
        <v>-1.248E-2</v>
      </c>
      <c r="B142">
        <v>6.3940000000000004E-3</v>
      </c>
      <c r="C142">
        <v>2.8846E-2</v>
      </c>
      <c r="D142">
        <v>1.312E-3</v>
      </c>
      <c r="E142">
        <v>-1.0499999999999999E-3</v>
      </c>
      <c r="F142">
        <v>3.6414565826330286E-3</v>
      </c>
    </row>
    <row r="143" spans="1:6" x14ac:dyDescent="0.3">
      <c r="A143">
        <v>2.5000000000000001E-2</v>
      </c>
      <c r="B143">
        <v>7.6239999999999997E-3</v>
      </c>
      <c r="C143">
        <v>3.8421999999999998E-2</v>
      </c>
      <c r="D143">
        <v>3.9319999999999997E-3</v>
      </c>
      <c r="E143">
        <v>-4.8300000000000001E-3</v>
      </c>
      <c r="F143">
        <v>7.9947421965733175E-3</v>
      </c>
    </row>
    <row r="144" spans="1:6" x14ac:dyDescent="0.3">
      <c r="A144">
        <v>8.0400000000000003E-4</v>
      </c>
      <c r="B144">
        <v>2.1437999999999999E-2</v>
      </c>
      <c r="C144">
        <v>3.5000000000000003E-2</v>
      </c>
      <c r="D144">
        <v>-6.4999999999999997E-4</v>
      </c>
      <c r="E144">
        <v>1.5200000000000001E-4</v>
      </c>
      <c r="F144">
        <v>6.3682889577621757E-3</v>
      </c>
    </row>
    <row r="145" spans="1:6" x14ac:dyDescent="0.3">
      <c r="A145">
        <v>1.9550000000000001E-2</v>
      </c>
      <c r="B145">
        <v>1.0229E-2</v>
      </c>
      <c r="C145">
        <v>4.8310000000000002E-3</v>
      </c>
      <c r="D145">
        <v>6.5300000000000004E-4</v>
      </c>
      <c r="E145">
        <v>1.5100000000000001E-4</v>
      </c>
      <c r="F145">
        <v>-2.2276656548981936E-3</v>
      </c>
    </row>
    <row r="146" spans="1:6" x14ac:dyDescent="0.3">
      <c r="A146">
        <v>-1.4449999999999999E-2</v>
      </c>
      <c r="B146">
        <v>-1.75E-3</v>
      </c>
      <c r="C146">
        <v>5.7689999999999998E-3</v>
      </c>
      <c r="D146">
        <v>2.611E-3</v>
      </c>
      <c r="E146">
        <v>5.4530000000000004E-3</v>
      </c>
      <c r="F146">
        <v>-5.2035615487933153E-3</v>
      </c>
    </row>
    <row r="147" spans="1:6" x14ac:dyDescent="0.3">
      <c r="A147">
        <v>-9.5899999999999996E-3</v>
      </c>
      <c r="B147">
        <v>8.7399999999999999E-4</v>
      </c>
      <c r="C147">
        <v>-2.486E-2</v>
      </c>
      <c r="D147">
        <v>-6.4999999999999997E-4</v>
      </c>
      <c r="E147">
        <v>-8.9999999999999998E-4</v>
      </c>
      <c r="F147">
        <v>6.536239918453428E-3</v>
      </c>
    </row>
    <row r="148" spans="1:6" x14ac:dyDescent="0.3">
      <c r="A148">
        <v>1.9914000000000001E-2</v>
      </c>
      <c r="B148">
        <v>6.4650000000000003E-3</v>
      </c>
      <c r="C148">
        <v>-2.843E-2</v>
      </c>
      <c r="D148">
        <v>1.954E-3</v>
      </c>
      <c r="E148">
        <v>5.7299999999999999E-3</v>
      </c>
      <c r="F148">
        <v>-2.0076575256065088E-3</v>
      </c>
    </row>
    <row r="149" spans="1:6" x14ac:dyDescent="0.3">
      <c r="A149">
        <v>-7.9000000000000001E-4</v>
      </c>
      <c r="B149">
        <v>-6.2500000000000003E-3</v>
      </c>
      <c r="C149">
        <v>1.7153999999999999E-2</v>
      </c>
      <c r="D149">
        <v>0</v>
      </c>
      <c r="E149">
        <v>4.0480000000000004E-3</v>
      </c>
      <c r="F149">
        <v>-3.818662488984595E-3</v>
      </c>
    </row>
    <row r="150" spans="1:6" x14ac:dyDescent="0.3">
      <c r="A150">
        <v>-1.1089999999999999E-2</v>
      </c>
      <c r="B150">
        <v>2.1838E-2</v>
      </c>
      <c r="C150">
        <v>3.0754E-2</v>
      </c>
      <c r="D150">
        <v>-1.2999999999999999E-3</v>
      </c>
      <c r="E150">
        <v>3.0311999999999999E-2</v>
      </c>
      <c r="F150">
        <v>-9.3196561645549816E-3</v>
      </c>
    </row>
    <row r="151" spans="1:6" x14ac:dyDescent="0.3">
      <c r="A151">
        <v>-2.7E-4</v>
      </c>
      <c r="B151">
        <v>-3.2499999999999999E-3</v>
      </c>
      <c r="C151">
        <v>-7.7000000000000002E-3</v>
      </c>
      <c r="D151">
        <v>6.5099999999999999E-4</v>
      </c>
      <c r="E151">
        <v>1.449E-3</v>
      </c>
      <c r="F151">
        <v>1.2374741817066706E-2</v>
      </c>
    </row>
    <row r="152" spans="1:6" x14ac:dyDescent="0.3">
      <c r="A152">
        <v>0</v>
      </c>
      <c r="B152">
        <v>-1.201E-2</v>
      </c>
      <c r="C152">
        <v>-2.3279999999999999E-2</v>
      </c>
      <c r="D152">
        <v>-6.4999999999999997E-4</v>
      </c>
      <c r="E152">
        <v>-2.9E-4</v>
      </c>
      <c r="F152">
        <v>-2.0491255579412116E-3</v>
      </c>
    </row>
    <row r="153" spans="1:6" x14ac:dyDescent="0.3">
      <c r="A153">
        <v>2.6709E-2</v>
      </c>
      <c r="B153">
        <v>-2.9690000000000001E-2</v>
      </c>
      <c r="C153">
        <v>2.7805E-2</v>
      </c>
      <c r="D153">
        <v>0</v>
      </c>
      <c r="E153">
        <v>5.3559999999999997E-3</v>
      </c>
      <c r="F153">
        <v>2.7764634462070473E-3</v>
      </c>
    </row>
    <row r="154" spans="1:6" x14ac:dyDescent="0.3">
      <c r="A154">
        <v>-3.5900000000000001E-2</v>
      </c>
      <c r="B154">
        <v>-6.7999999999999996E-3</v>
      </c>
      <c r="C154">
        <v>-4.3479999999999998E-2</v>
      </c>
      <c r="D154">
        <v>0</v>
      </c>
      <c r="E154">
        <v>-1.3679999999999999E-2</v>
      </c>
      <c r="F154">
        <v>6.4990563014137269E-3</v>
      </c>
    </row>
    <row r="155" spans="1:6" x14ac:dyDescent="0.3">
      <c r="A155">
        <v>-2.7000000000000001E-3</v>
      </c>
      <c r="B155">
        <v>1.7294E-2</v>
      </c>
      <c r="C155">
        <v>-3.0300000000000001E-2</v>
      </c>
      <c r="D155">
        <v>0</v>
      </c>
      <c r="E155">
        <v>-2.3400000000000001E-3</v>
      </c>
      <c r="F155">
        <v>-2.9012684204008463E-3</v>
      </c>
    </row>
    <row r="156" spans="1:6" x14ac:dyDescent="0.3">
      <c r="A156">
        <v>1.0281E-2</v>
      </c>
      <c r="B156">
        <v>5.313E-3</v>
      </c>
      <c r="C156">
        <v>-1.4579999999999999E-2</v>
      </c>
      <c r="D156">
        <v>0</v>
      </c>
      <c r="E156">
        <v>1.0828000000000001E-2</v>
      </c>
      <c r="F156">
        <v>-2.8387417277286192E-4</v>
      </c>
    </row>
    <row r="157" spans="1:6" x14ac:dyDescent="0.3">
      <c r="A157">
        <v>-5.62E-3</v>
      </c>
      <c r="B157">
        <v>-3.5200000000000001E-3</v>
      </c>
      <c r="C157">
        <v>1.1627999999999999E-2</v>
      </c>
      <c r="D157">
        <v>0</v>
      </c>
      <c r="E157">
        <v>-5.4999999999999997E-3</v>
      </c>
      <c r="F157">
        <v>-1.2245549896180001E-3</v>
      </c>
    </row>
    <row r="158" spans="1:6" x14ac:dyDescent="0.3">
      <c r="A158">
        <v>8.8880000000000001E-3</v>
      </c>
      <c r="B158">
        <v>-2.8300000000000001E-3</v>
      </c>
      <c r="C158">
        <v>1.3584000000000001E-2</v>
      </c>
      <c r="D158">
        <v>1.9530000000000001E-3</v>
      </c>
      <c r="E158">
        <v>9.6069999999999992E-3</v>
      </c>
      <c r="F158">
        <v>9.941717900422949E-3</v>
      </c>
    </row>
    <row r="159" spans="1:6" x14ac:dyDescent="0.3">
      <c r="A159">
        <v>1.7885999999999999E-2</v>
      </c>
      <c r="B159">
        <v>-9.0399999999999994E-3</v>
      </c>
      <c r="C159">
        <v>-2.4740000000000002E-2</v>
      </c>
      <c r="D159">
        <v>-1.2999999999999999E-3</v>
      </c>
      <c r="E159">
        <v>-7.0600000000000003E-3</v>
      </c>
      <c r="F159">
        <v>-7.0903892676489515E-3</v>
      </c>
    </row>
    <row r="160" spans="1:6" x14ac:dyDescent="0.3">
      <c r="A160">
        <v>2.8586E-2</v>
      </c>
      <c r="B160">
        <v>7.1599999999999995E-4</v>
      </c>
      <c r="C160">
        <v>0</v>
      </c>
      <c r="D160">
        <v>0</v>
      </c>
      <c r="E160">
        <v>-1.4080000000000001E-2</v>
      </c>
      <c r="F160">
        <v>1.0720392667606131E-3</v>
      </c>
    </row>
    <row r="161" spans="1:6" x14ac:dyDescent="0.3">
      <c r="A161">
        <v>-9.4299999999999991E-3</v>
      </c>
      <c r="B161">
        <v>-4.2900000000000004E-3</v>
      </c>
      <c r="C161">
        <v>-8.4600000000000005E-3</v>
      </c>
      <c r="D161">
        <v>1.3010000000000001E-3</v>
      </c>
      <c r="E161">
        <v>-1.487E-2</v>
      </c>
      <c r="F161">
        <v>6.4076466943977419E-3</v>
      </c>
    </row>
    <row r="162" spans="1:6" x14ac:dyDescent="0.3">
      <c r="A162">
        <v>-9.0100000000000006E-3</v>
      </c>
      <c r="B162">
        <v>3.59E-4</v>
      </c>
      <c r="C162">
        <v>1.0661E-2</v>
      </c>
      <c r="D162">
        <v>-1.2999999999999999E-3</v>
      </c>
      <c r="E162">
        <v>5.8300000000000001E-3</v>
      </c>
      <c r="F162">
        <v>6.0766484337899064E-3</v>
      </c>
    </row>
    <row r="163" spans="1:6" x14ac:dyDescent="0.3">
      <c r="A163">
        <v>-1.6619999999999999E-2</v>
      </c>
      <c r="B163">
        <v>-5.4000000000000001E-4</v>
      </c>
      <c r="C163">
        <v>4.2189999999999997E-3</v>
      </c>
      <c r="D163">
        <v>1.3010000000000001E-3</v>
      </c>
      <c r="E163">
        <v>1.0404E-2</v>
      </c>
      <c r="F163">
        <v>-8.5223547921856567E-3</v>
      </c>
    </row>
    <row r="164" spans="1:6" x14ac:dyDescent="0.3">
      <c r="A164">
        <v>1.4263E-2</v>
      </c>
      <c r="B164">
        <v>1.5622E-2</v>
      </c>
      <c r="C164">
        <v>2.521E-2</v>
      </c>
      <c r="D164">
        <v>6.4999999999999997E-4</v>
      </c>
      <c r="E164">
        <v>2.3540000000000002E-3</v>
      </c>
      <c r="F164">
        <v>-1.6309618266771657E-3</v>
      </c>
    </row>
    <row r="165" spans="1:6" x14ac:dyDescent="0.3">
      <c r="A165">
        <v>-4.1669999999999999E-2</v>
      </c>
      <c r="B165">
        <v>7.0699999999999995E-4</v>
      </c>
      <c r="C165">
        <v>1.4344000000000001E-2</v>
      </c>
      <c r="D165">
        <v>1.299E-3</v>
      </c>
      <c r="E165">
        <v>4.4000000000000002E-4</v>
      </c>
      <c r="F165">
        <v>2.1281292772306541E-3</v>
      </c>
    </row>
    <row r="166" spans="1:6" x14ac:dyDescent="0.3">
      <c r="A166">
        <v>8.4239999999999992E-3</v>
      </c>
      <c r="B166">
        <v>3.1625E-2</v>
      </c>
      <c r="C166">
        <v>1.5152000000000001E-2</v>
      </c>
      <c r="D166">
        <v>-6.4999999999999997E-4</v>
      </c>
      <c r="E166">
        <v>-5.4299999999999999E-3</v>
      </c>
      <c r="F166">
        <v>7.4546640114199437E-3</v>
      </c>
    </row>
    <row r="167" spans="1:6" x14ac:dyDescent="0.3">
      <c r="A167">
        <v>4.0419999999999996E-3</v>
      </c>
      <c r="B167">
        <v>-3.2370000000000003E-2</v>
      </c>
      <c r="C167">
        <v>7.9600000000000001E-3</v>
      </c>
      <c r="D167">
        <v>9.7339999999999996E-3</v>
      </c>
      <c r="E167">
        <v>-2.8E-3</v>
      </c>
      <c r="F167">
        <v>5.5977329181690176E-4</v>
      </c>
    </row>
    <row r="168" spans="1:6" x14ac:dyDescent="0.3">
      <c r="A168">
        <v>-2.6800000000000001E-3</v>
      </c>
      <c r="B168">
        <v>4.248E-3</v>
      </c>
      <c r="C168">
        <v>-1.3820000000000001E-2</v>
      </c>
      <c r="D168">
        <v>-3.2100000000000002E-3</v>
      </c>
      <c r="E168">
        <v>-1.6299999999999999E-3</v>
      </c>
      <c r="F168">
        <v>1.1084303646980719E-2</v>
      </c>
    </row>
    <row r="169" spans="1:6" x14ac:dyDescent="0.3">
      <c r="A169">
        <v>-1.3990000000000001E-2</v>
      </c>
      <c r="B169">
        <v>-6.9999999999999999E-4</v>
      </c>
      <c r="C169">
        <v>0</v>
      </c>
      <c r="D169">
        <v>-1.9300000000000001E-3</v>
      </c>
      <c r="E169">
        <v>-1.2149999999999999E-2</v>
      </c>
      <c r="F169">
        <v>1.3833171946326505E-3</v>
      </c>
    </row>
    <row r="170" spans="1:6" x14ac:dyDescent="0.3">
      <c r="A170">
        <v>5.4600000000000004E-4</v>
      </c>
      <c r="B170">
        <v>-4.2300000000000003E-3</v>
      </c>
      <c r="C170">
        <v>-2.102E-2</v>
      </c>
      <c r="D170">
        <v>-1.9400000000000001E-3</v>
      </c>
      <c r="E170">
        <v>-5.2500000000000003E-3</v>
      </c>
      <c r="F170">
        <v>-1.0032463047382338E-2</v>
      </c>
    </row>
    <row r="171" spans="1:6" x14ac:dyDescent="0.3">
      <c r="A171">
        <v>1.0366E-2</v>
      </c>
      <c r="B171">
        <v>1.3461000000000001E-2</v>
      </c>
      <c r="C171">
        <v>7.1570000000000002E-3</v>
      </c>
      <c r="D171">
        <v>4.5310000000000003E-3</v>
      </c>
      <c r="E171">
        <v>3.0200000000000002E-4</v>
      </c>
      <c r="F171">
        <v>1.0203903647242093E-3</v>
      </c>
    </row>
    <row r="172" spans="1:6" x14ac:dyDescent="0.3">
      <c r="A172">
        <v>-6.7499999999999999E-3</v>
      </c>
      <c r="B172">
        <v>-1.5900000000000001E-2</v>
      </c>
      <c r="C172">
        <v>-1.523E-2</v>
      </c>
      <c r="D172">
        <v>-1.546E-2</v>
      </c>
      <c r="E172">
        <v>-2.7100000000000002E-3</v>
      </c>
      <c r="F172">
        <v>-7.9718415389573565E-3</v>
      </c>
    </row>
    <row r="173" spans="1:6" x14ac:dyDescent="0.3">
      <c r="A173">
        <v>-2.3650000000000001E-2</v>
      </c>
      <c r="B173">
        <v>-1.42E-3</v>
      </c>
      <c r="C173">
        <v>4.1240000000000001E-3</v>
      </c>
      <c r="D173">
        <v>9.8169999999999993E-3</v>
      </c>
      <c r="E173">
        <v>8.7650000000000002E-3</v>
      </c>
      <c r="F173">
        <v>-3.6798285674138043E-3</v>
      </c>
    </row>
    <row r="174" spans="1:6" x14ac:dyDescent="0.3">
      <c r="A174">
        <v>1.67E-3</v>
      </c>
      <c r="B174">
        <v>-1.42E-3</v>
      </c>
      <c r="C174">
        <v>7.1869999999999998E-3</v>
      </c>
      <c r="D174">
        <v>-5.1799999999999997E-3</v>
      </c>
      <c r="E174">
        <v>1.3783E-2</v>
      </c>
      <c r="F174">
        <v>-2.9706024946010122E-3</v>
      </c>
    </row>
    <row r="175" spans="1:6" x14ac:dyDescent="0.3">
      <c r="A175">
        <v>5.0028000000000003E-2</v>
      </c>
      <c r="B175">
        <v>1.2289E-2</v>
      </c>
      <c r="C175">
        <v>-1.0200000000000001E-3</v>
      </c>
      <c r="D175">
        <v>0</v>
      </c>
      <c r="E175">
        <v>-9.4599999999999997E-3</v>
      </c>
      <c r="F175">
        <v>-3.5806485836545202E-3</v>
      </c>
    </row>
    <row r="176" spans="1:6" x14ac:dyDescent="0.3">
      <c r="A176">
        <v>-1.7999999999999999E-2</v>
      </c>
      <c r="B176">
        <v>-1.8000000000000001E-4</v>
      </c>
      <c r="C176">
        <v>1.2245000000000001E-2</v>
      </c>
      <c r="D176">
        <v>-6.4999999999999997E-4</v>
      </c>
      <c r="E176">
        <v>-5.6699999999999997E-3</v>
      </c>
      <c r="F176">
        <v>-7.8968616629547256E-3</v>
      </c>
    </row>
    <row r="177" spans="1:6" x14ac:dyDescent="0.3">
      <c r="A177">
        <v>2.2102E-2</v>
      </c>
      <c r="B177">
        <v>-5.6299999999999996E-3</v>
      </c>
      <c r="C177">
        <v>-5.0400000000000002E-3</v>
      </c>
      <c r="D177">
        <v>3.9110000000000004E-3</v>
      </c>
      <c r="E177">
        <v>1.2003E-2</v>
      </c>
      <c r="F177">
        <v>5.3661023315665818E-5</v>
      </c>
    </row>
    <row r="178" spans="1:6" x14ac:dyDescent="0.3">
      <c r="A178">
        <v>1.3186E-2</v>
      </c>
      <c r="B178">
        <v>3.0079999999999998E-3</v>
      </c>
      <c r="C178">
        <v>2.026E-3</v>
      </c>
      <c r="D178">
        <v>-9.0900000000000009E-3</v>
      </c>
      <c r="E178">
        <v>5.6340000000000001E-3</v>
      </c>
      <c r="F178">
        <v>3.8455003174758877E-4</v>
      </c>
    </row>
    <row r="179" spans="1:6" x14ac:dyDescent="0.3">
      <c r="A179">
        <v>-1.197E-2</v>
      </c>
      <c r="B179">
        <v>-2.82E-3</v>
      </c>
      <c r="C179">
        <v>1.011E-3</v>
      </c>
      <c r="D179">
        <v>-6.6E-4</v>
      </c>
      <c r="E179">
        <v>1.0319999999999999E-3</v>
      </c>
      <c r="F179">
        <v>4.8541953478393593E-3</v>
      </c>
    </row>
    <row r="180" spans="1:6" x14ac:dyDescent="0.3">
      <c r="A180">
        <v>2.7397000000000001E-2</v>
      </c>
      <c r="B180">
        <v>-3.8899999999999998E-3</v>
      </c>
      <c r="C180">
        <v>1.01E-3</v>
      </c>
      <c r="D180">
        <v>-1.115E-2</v>
      </c>
      <c r="E180">
        <v>5.8910000000000004E-3</v>
      </c>
      <c r="F180">
        <v>-9.4657710955917199E-3</v>
      </c>
    </row>
    <row r="181" spans="1:6" x14ac:dyDescent="0.3">
      <c r="A181">
        <v>2.1281999999999999E-2</v>
      </c>
      <c r="B181">
        <v>2.2202E-2</v>
      </c>
      <c r="C181">
        <v>2.0181999999999999E-2</v>
      </c>
      <c r="D181">
        <v>-3.8460000000000001E-2</v>
      </c>
      <c r="E181">
        <v>-1.4999999999999999E-4</v>
      </c>
      <c r="F181">
        <v>1.1693805516386579E-2</v>
      </c>
    </row>
    <row r="182" spans="1:6" x14ac:dyDescent="0.3">
      <c r="A182">
        <v>-2.988E-2</v>
      </c>
      <c r="B182">
        <v>-2.137E-2</v>
      </c>
      <c r="C182">
        <v>-1.187E-2</v>
      </c>
      <c r="D182">
        <v>-2.0699999999999998E-3</v>
      </c>
      <c r="E182">
        <v>3.075E-3</v>
      </c>
      <c r="F182">
        <v>-6.8978986710225947E-3</v>
      </c>
    </row>
    <row r="183" spans="1:6" x14ac:dyDescent="0.3">
      <c r="A183">
        <v>1.7080999999999999E-2</v>
      </c>
      <c r="B183">
        <v>1.6334999999999999E-2</v>
      </c>
      <c r="C183">
        <v>-9.0100000000000006E-3</v>
      </c>
      <c r="D183">
        <v>-4.8379999999999999E-2</v>
      </c>
      <c r="E183">
        <v>2.3650000000000001E-2</v>
      </c>
      <c r="F183">
        <v>-8.2956394257414877E-3</v>
      </c>
    </row>
    <row r="184" spans="1:6" x14ac:dyDescent="0.3">
      <c r="A184">
        <v>-7.3800000000000003E-3</v>
      </c>
      <c r="B184">
        <v>1.9567000000000001E-2</v>
      </c>
      <c r="C184">
        <v>8.0809999999999996E-3</v>
      </c>
      <c r="D184">
        <v>5.8100000000000001E-3</v>
      </c>
      <c r="E184">
        <v>1.4973999999999999E-2</v>
      </c>
      <c r="F184">
        <v>3.3892804990174608E-2</v>
      </c>
    </row>
    <row r="185" spans="1:6" x14ac:dyDescent="0.3">
      <c r="A185">
        <v>-7.6899999999999998E-3</v>
      </c>
      <c r="B185">
        <v>-1.371E-2</v>
      </c>
      <c r="C185">
        <v>-3.0100000000000001E-3</v>
      </c>
      <c r="D185">
        <v>-1.2999999999999999E-2</v>
      </c>
      <c r="E185">
        <v>-8.0099999999999998E-3</v>
      </c>
      <c r="F185">
        <v>2.9468691694710296E-3</v>
      </c>
    </row>
    <row r="186" spans="1:6" x14ac:dyDescent="0.3">
      <c r="A186">
        <v>-2.351E-2</v>
      </c>
      <c r="B186">
        <v>2.4320000000000001E-3</v>
      </c>
      <c r="C186">
        <v>-4.0200000000000001E-3</v>
      </c>
      <c r="D186">
        <v>-2.121E-2</v>
      </c>
      <c r="E186">
        <v>7.365E-3</v>
      </c>
      <c r="F186">
        <v>9.5796098612610046E-3</v>
      </c>
    </row>
    <row r="187" spans="1:6" x14ac:dyDescent="0.3">
      <c r="A187">
        <v>-1.772E-2</v>
      </c>
      <c r="B187">
        <v>1.5424999999999999E-2</v>
      </c>
      <c r="C187">
        <v>-2.0200000000000001E-3</v>
      </c>
      <c r="D187">
        <v>1.6441999999999998E-2</v>
      </c>
      <c r="E187">
        <v>2.6719999999999999E-3</v>
      </c>
      <c r="F187">
        <v>-3.9952470337013719E-3</v>
      </c>
    </row>
    <row r="188" spans="1:6" x14ac:dyDescent="0.3">
      <c r="A188">
        <v>1.885E-3</v>
      </c>
      <c r="B188">
        <v>1.0241E-2</v>
      </c>
      <c r="C188">
        <v>-2.3259999999999999E-2</v>
      </c>
      <c r="D188">
        <v>-8.8199999999999997E-3</v>
      </c>
      <c r="E188">
        <v>1.5706000000000001E-2</v>
      </c>
      <c r="F188">
        <v>-6.872763110119859E-3</v>
      </c>
    </row>
    <row r="189" spans="1:6" x14ac:dyDescent="0.3">
      <c r="A189">
        <v>1.6129000000000001E-2</v>
      </c>
      <c r="B189">
        <v>-4.8999999999999998E-3</v>
      </c>
      <c r="C189">
        <v>3.7267000000000002E-2</v>
      </c>
      <c r="D189">
        <v>1.4836999999999999E-2</v>
      </c>
      <c r="E189">
        <v>-4.7489999999999997E-2</v>
      </c>
      <c r="F189">
        <v>-1.0384839700902745E-2</v>
      </c>
    </row>
    <row r="190" spans="1:6" x14ac:dyDescent="0.3">
      <c r="A190">
        <v>-8.9899999999999997E-3</v>
      </c>
      <c r="B190">
        <v>-3.4970000000000001E-2</v>
      </c>
      <c r="C190">
        <v>-3.9899999999999996E-3</v>
      </c>
      <c r="D190">
        <v>9.5029999999999993E-3</v>
      </c>
      <c r="E190">
        <v>-1.2030000000000001E-2</v>
      </c>
      <c r="F190">
        <v>-1.7882588885174893E-2</v>
      </c>
    </row>
    <row r="191" spans="1:6" x14ac:dyDescent="0.3">
      <c r="A191">
        <v>2.8029999999999999E-2</v>
      </c>
      <c r="B191">
        <v>-1.2840000000000001E-2</v>
      </c>
      <c r="C191">
        <v>1.8036E-2</v>
      </c>
      <c r="D191">
        <v>-3.8379999999999997E-2</v>
      </c>
      <c r="E191">
        <v>-3.81E-3</v>
      </c>
      <c r="F191">
        <v>8.9473637071999946E-3</v>
      </c>
    </row>
    <row r="192" spans="1:6" x14ac:dyDescent="0.3">
      <c r="A192">
        <v>1.2463999999999999E-2</v>
      </c>
      <c r="B192">
        <v>8.7329999999999994E-3</v>
      </c>
      <c r="C192">
        <v>-1.0829999999999999E-2</v>
      </c>
      <c r="D192">
        <v>-4.5199999999999997E-3</v>
      </c>
      <c r="E192">
        <v>1.4729999999999999E-3</v>
      </c>
      <c r="F192">
        <v>5.263998863757469E-3</v>
      </c>
    </row>
    <row r="193" spans="1:6" x14ac:dyDescent="0.3">
      <c r="A193">
        <v>2.7185999999999998E-2</v>
      </c>
      <c r="B193">
        <v>0</v>
      </c>
      <c r="C193">
        <v>-7.9600000000000001E-3</v>
      </c>
      <c r="D193">
        <v>-3.7799999999999999E-3</v>
      </c>
      <c r="E193">
        <v>1.8381999999999999E-2</v>
      </c>
      <c r="F193">
        <v>-3.2937436531414351E-3</v>
      </c>
    </row>
    <row r="194" spans="1:6" x14ac:dyDescent="0.3">
      <c r="A194">
        <v>1.7728000000000001E-2</v>
      </c>
      <c r="B194">
        <v>4.594E-3</v>
      </c>
      <c r="C194">
        <v>-2.1059999999999999E-2</v>
      </c>
      <c r="D194">
        <v>-3.4169999999999999E-2</v>
      </c>
      <c r="E194">
        <v>-2.383E-2</v>
      </c>
      <c r="F194">
        <v>1.6735771493372912E-2</v>
      </c>
    </row>
    <row r="195" spans="1:6" x14ac:dyDescent="0.3">
      <c r="A195">
        <v>-3.091E-2</v>
      </c>
      <c r="B195">
        <v>-1.4069999999999999E-2</v>
      </c>
      <c r="C195">
        <v>-4.2009999999999999E-2</v>
      </c>
      <c r="D195">
        <v>-1.7299999999999999E-2</v>
      </c>
      <c r="E195">
        <v>-1.183E-2</v>
      </c>
      <c r="F195">
        <v>1.0020825890328596E-2</v>
      </c>
    </row>
    <row r="196" spans="1:6" x14ac:dyDescent="0.3">
      <c r="A196">
        <v>6.3290000000000004E-3</v>
      </c>
      <c r="B196">
        <v>9.9889999999999996E-3</v>
      </c>
      <c r="C196">
        <v>1.0695E-2</v>
      </c>
      <c r="D196">
        <v>8.8000000000000005E-3</v>
      </c>
      <c r="E196">
        <v>-4.4900000000000001E-3</v>
      </c>
      <c r="F196">
        <v>-4.2273813529346581E-4</v>
      </c>
    </row>
    <row r="197" spans="1:6" x14ac:dyDescent="0.3">
      <c r="A197">
        <v>1.8867999999999999E-2</v>
      </c>
      <c r="B197">
        <v>1.9781E-2</v>
      </c>
      <c r="C197">
        <v>0</v>
      </c>
      <c r="D197">
        <v>1.5067000000000001E-2</v>
      </c>
      <c r="E197">
        <v>6.6169999999999996E-3</v>
      </c>
      <c r="F197">
        <v>6.4473252662650632E-3</v>
      </c>
    </row>
    <row r="198" spans="1:6" x14ac:dyDescent="0.3">
      <c r="A198">
        <v>-3.9500000000000004E-3</v>
      </c>
      <c r="B198">
        <v>-9.7000000000000003E-3</v>
      </c>
      <c r="C198">
        <v>-4.2300000000000003E-3</v>
      </c>
      <c r="D198">
        <v>8.5939999999999992E-3</v>
      </c>
      <c r="E198">
        <v>-7.92E-3</v>
      </c>
      <c r="F198">
        <v>-4.7423440729274522E-3</v>
      </c>
    </row>
    <row r="199" spans="1:6" x14ac:dyDescent="0.3">
      <c r="A199">
        <v>-1.264E-2</v>
      </c>
      <c r="B199">
        <v>-6.6499999999999997E-3</v>
      </c>
      <c r="C199">
        <v>-3.1900000000000001E-3</v>
      </c>
      <c r="D199">
        <v>-4.1050000000000003E-2</v>
      </c>
      <c r="E199">
        <v>-2.5749999999999999E-2</v>
      </c>
      <c r="F199">
        <v>-9.9090094437156518E-4</v>
      </c>
    </row>
    <row r="200" spans="1:6" x14ac:dyDescent="0.3">
      <c r="A200">
        <v>-1.7319999999999999E-2</v>
      </c>
      <c r="B200">
        <v>-7.0400000000000003E-3</v>
      </c>
      <c r="C200">
        <v>-7.4599999999999996E-3</v>
      </c>
      <c r="D200">
        <v>1.616E-3</v>
      </c>
      <c r="E200">
        <v>-4.64E-3</v>
      </c>
      <c r="F200">
        <v>-1.2704737754547587E-2</v>
      </c>
    </row>
    <row r="201" spans="1:6" x14ac:dyDescent="0.3">
      <c r="A201">
        <v>-8.43E-3</v>
      </c>
      <c r="B201">
        <v>9.0430000000000007E-3</v>
      </c>
      <c r="C201">
        <v>-1.6109999999999999E-2</v>
      </c>
      <c r="D201">
        <v>-4.9189999999999998E-2</v>
      </c>
      <c r="E201">
        <v>-6.2100000000000002E-3</v>
      </c>
      <c r="F201">
        <v>-1.1461718558898659E-2</v>
      </c>
    </row>
    <row r="202" spans="1:6" x14ac:dyDescent="0.3">
      <c r="A202">
        <v>-4.64E-3</v>
      </c>
      <c r="B202">
        <v>-2.513E-2</v>
      </c>
      <c r="C202">
        <v>-4.6940000000000003E-2</v>
      </c>
      <c r="D202">
        <v>1.7812000000000001E-2</v>
      </c>
      <c r="E202">
        <v>0</v>
      </c>
      <c r="F202">
        <v>1.5642122379723408E-3</v>
      </c>
    </row>
    <row r="203" spans="1:6" x14ac:dyDescent="0.3">
      <c r="A203">
        <v>-1.268E-2</v>
      </c>
      <c r="B203">
        <v>-4.1099999999999998E-2</v>
      </c>
      <c r="C203">
        <v>-6.5290000000000001E-2</v>
      </c>
      <c r="D203">
        <v>-1.333E-2</v>
      </c>
      <c r="E203">
        <v>1.2500000000000001E-2</v>
      </c>
      <c r="F203">
        <v>4.7647198962346685E-4</v>
      </c>
    </row>
    <row r="204" spans="1:6" x14ac:dyDescent="0.3">
      <c r="A204">
        <v>-4.1999999999999997E-3</v>
      </c>
      <c r="B204">
        <v>-7.5199999999999998E-3</v>
      </c>
      <c r="C204">
        <v>2.4510000000000001E-3</v>
      </c>
      <c r="D204">
        <v>-3.8850000000000003E-2</v>
      </c>
      <c r="E204">
        <v>-1.559E-2</v>
      </c>
      <c r="F204">
        <v>3.3513542116830783E-4</v>
      </c>
    </row>
    <row r="205" spans="1:6" x14ac:dyDescent="0.3">
      <c r="A205">
        <v>5.2700000000000002E-4</v>
      </c>
      <c r="B205">
        <v>3.4090000000000001E-3</v>
      </c>
      <c r="C205">
        <v>0</v>
      </c>
      <c r="D205">
        <v>-1.7600000000000001E-3</v>
      </c>
      <c r="E205">
        <v>-6.11E-3</v>
      </c>
      <c r="F205">
        <v>-2.5303063698478207E-3</v>
      </c>
    </row>
    <row r="206" spans="1:6" x14ac:dyDescent="0.3">
      <c r="A206">
        <v>2.6053E-2</v>
      </c>
      <c r="B206">
        <v>-6.3799999999999996E-2</v>
      </c>
      <c r="C206">
        <v>2.445E-2</v>
      </c>
      <c r="D206">
        <v>-3.6970000000000003E-2</v>
      </c>
      <c r="E206">
        <v>1.5770000000000001E-3</v>
      </c>
      <c r="F206">
        <v>-1.0491612013647154E-2</v>
      </c>
    </row>
    <row r="207" spans="1:6" x14ac:dyDescent="0.3">
      <c r="A207">
        <v>3.8470000000000002E-3</v>
      </c>
      <c r="B207">
        <v>-6.45E-3</v>
      </c>
      <c r="C207">
        <v>1.193E-3</v>
      </c>
      <c r="D207">
        <v>6.1242999999999999E-2</v>
      </c>
      <c r="E207">
        <v>-2.2000000000000001E-3</v>
      </c>
      <c r="F207">
        <v>2.6797438164887061E-5</v>
      </c>
    </row>
    <row r="208" spans="1:6" x14ac:dyDescent="0.3">
      <c r="A208">
        <v>2.0695000000000002E-2</v>
      </c>
      <c r="B208">
        <v>2.6380000000000001E-2</v>
      </c>
      <c r="C208">
        <v>8.3429999999999997E-3</v>
      </c>
      <c r="D208">
        <v>1.6365000000000001E-2</v>
      </c>
      <c r="E208">
        <v>1.6256E-2</v>
      </c>
      <c r="F208">
        <v>2.216088750736905E-2</v>
      </c>
    </row>
    <row r="209" spans="1:6" x14ac:dyDescent="0.3">
      <c r="A209">
        <v>-2.1780000000000001E-2</v>
      </c>
      <c r="B209">
        <v>9.8900000000000008E-4</v>
      </c>
      <c r="C209">
        <v>-5.9100000000000003E-3</v>
      </c>
      <c r="D209">
        <v>-4.2399999999999998E-3</v>
      </c>
      <c r="E209">
        <v>1.7080000000000001E-3</v>
      </c>
      <c r="F209">
        <v>4.8324376283481454E-3</v>
      </c>
    </row>
    <row r="210" spans="1:6" x14ac:dyDescent="0.3">
      <c r="A210">
        <v>-8.1899999999999994E-3</v>
      </c>
      <c r="B210">
        <v>-9.0900000000000009E-3</v>
      </c>
      <c r="C210">
        <v>-1.6650000000000002E-2</v>
      </c>
      <c r="D210">
        <v>-5.96E-3</v>
      </c>
      <c r="E210">
        <v>0</v>
      </c>
      <c r="F210">
        <v>-7.2877169791631374E-3</v>
      </c>
    </row>
    <row r="211" spans="1:6" x14ac:dyDescent="0.3">
      <c r="A211">
        <v>-9.7999999999999997E-3</v>
      </c>
      <c r="B211">
        <v>2.1326999999999999E-2</v>
      </c>
      <c r="C211">
        <v>2.418E-3</v>
      </c>
      <c r="D211">
        <v>2.5684999999999999E-2</v>
      </c>
      <c r="E211">
        <v>-6.1999999999999998E-3</v>
      </c>
      <c r="F211">
        <v>1.0354796320630693E-2</v>
      </c>
    </row>
    <row r="212" spans="1:6" x14ac:dyDescent="0.3">
      <c r="A212">
        <v>-1.251E-2</v>
      </c>
      <c r="B212">
        <v>3.8251E-2</v>
      </c>
      <c r="C212">
        <v>2.1713E-2</v>
      </c>
      <c r="D212">
        <v>-1.8360000000000001E-2</v>
      </c>
      <c r="E212">
        <v>3.1199999999999999E-3</v>
      </c>
      <c r="F212">
        <v>-4.378663337148367E-3</v>
      </c>
    </row>
    <row r="213" spans="1:6" x14ac:dyDescent="0.3">
      <c r="A213">
        <v>-1.58E-3</v>
      </c>
      <c r="B213">
        <v>-1.128E-2</v>
      </c>
      <c r="C213">
        <v>-2.3600000000000001E-3</v>
      </c>
      <c r="D213">
        <v>3.4009999999999999E-3</v>
      </c>
      <c r="E213">
        <v>0</v>
      </c>
      <c r="F213">
        <v>-3.1351511404103562E-4</v>
      </c>
    </row>
    <row r="214" spans="1:6" x14ac:dyDescent="0.3">
      <c r="A214">
        <v>5.2849999999999998E-3</v>
      </c>
      <c r="B214">
        <v>-3.2299999999999998E-3</v>
      </c>
      <c r="C214">
        <v>2.9586000000000001E-2</v>
      </c>
      <c r="D214">
        <v>-5.0800000000000003E-3</v>
      </c>
      <c r="E214">
        <v>-4.8199999999999996E-3</v>
      </c>
      <c r="F214">
        <v>-1.1612408638308015E-2</v>
      </c>
    </row>
    <row r="215" spans="1:6" x14ac:dyDescent="0.3">
      <c r="A215">
        <v>-1.498E-2</v>
      </c>
      <c r="B215">
        <v>-5.9100000000000003E-3</v>
      </c>
      <c r="C215">
        <v>-2.529E-2</v>
      </c>
      <c r="D215">
        <v>-2.896E-2</v>
      </c>
      <c r="E215">
        <v>1.56E-4</v>
      </c>
      <c r="F215">
        <v>-4.6272629519293488E-3</v>
      </c>
    </row>
    <row r="216" spans="1:6" x14ac:dyDescent="0.3">
      <c r="A216">
        <v>5.6039999999999996E-3</v>
      </c>
      <c r="B216">
        <v>3.2232999999999998E-2</v>
      </c>
      <c r="C216">
        <v>4.8349000000000003E-2</v>
      </c>
      <c r="D216">
        <v>-1.2279999999999999E-2</v>
      </c>
      <c r="E216">
        <v>2.3440000000000002E-3</v>
      </c>
      <c r="F216">
        <v>-2.0897346214126078E-3</v>
      </c>
    </row>
    <row r="217" spans="1:6" x14ac:dyDescent="0.3">
      <c r="A217">
        <v>-2.76E-2</v>
      </c>
      <c r="B217">
        <v>8.9219999999999994E-3</v>
      </c>
      <c r="C217">
        <v>-5.5120000000000002E-2</v>
      </c>
      <c r="D217">
        <v>2.3979E-2</v>
      </c>
      <c r="E217">
        <v>-2.0300000000000001E-3</v>
      </c>
      <c r="F217">
        <v>7.7464351313699725E-3</v>
      </c>
    </row>
    <row r="218" spans="1:6" x14ac:dyDescent="0.3">
      <c r="A218">
        <v>8.1880000000000008E-3</v>
      </c>
      <c r="B218">
        <v>5.1952999999999999E-2</v>
      </c>
      <c r="C218">
        <v>1.1900000000000001E-3</v>
      </c>
      <c r="D218">
        <v>2.9488E-2</v>
      </c>
      <c r="E218">
        <v>-3.7499999999999999E-3</v>
      </c>
      <c r="F218">
        <v>7.2554371753103886E-3</v>
      </c>
    </row>
    <row r="219" spans="1:6" x14ac:dyDescent="0.3">
      <c r="A219">
        <v>-3.79E-3</v>
      </c>
      <c r="B219">
        <v>-1.489E-2</v>
      </c>
      <c r="C219">
        <v>-1.546E-2</v>
      </c>
      <c r="D219">
        <v>-2.6120000000000001E-2</v>
      </c>
      <c r="E219">
        <v>-6.3000000000000003E-4</v>
      </c>
      <c r="F219">
        <v>9.0039687396189713E-4</v>
      </c>
    </row>
    <row r="220" spans="1:6" x14ac:dyDescent="0.3">
      <c r="A220">
        <v>1.3587E-2</v>
      </c>
      <c r="B220">
        <v>-2.6700000000000001E-3</v>
      </c>
      <c r="C220">
        <v>-1.208E-2</v>
      </c>
      <c r="D220">
        <v>-1.384E-2</v>
      </c>
      <c r="E220">
        <v>-2.2000000000000001E-3</v>
      </c>
      <c r="F220">
        <v>3.4498720490493597E-3</v>
      </c>
    </row>
    <row r="221" spans="1:6" x14ac:dyDescent="0.3">
      <c r="A221">
        <v>9.92E-3</v>
      </c>
      <c r="B221">
        <v>-2.14E-3</v>
      </c>
      <c r="C221">
        <v>3.0561999999999999E-2</v>
      </c>
      <c r="D221">
        <v>8.7720000000000003E-3</v>
      </c>
      <c r="E221">
        <v>-7.9000000000000001E-4</v>
      </c>
      <c r="F221">
        <v>1.4448351495316074E-3</v>
      </c>
    </row>
    <row r="222" spans="1:6" x14ac:dyDescent="0.3">
      <c r="A222">
        <v>5.5750000000000001E-3</v>
      </c>
      <c r="B222">
        <v>-1.393E-2</v>
      </c>
      <c r="C222">
        <v>7.9477999999999993E-2</v>
      </c>
      <c r="D222">
        <v>3.4780000000000002E-3</v>
      </c>
      <c r="E222">
        <v>5.5069999999999997E-3</v>
      </c>
      <c r="F222">
        <v>3.3461384692938662E-3</v>
      </c>
    </row>
    <row r="223" spans="1:6" x14ac:dyDescent="0.3">
      <c r="A223">
        <v>2.6134999999999999E-2</v>
      </c>
      <c r="B223">
        <v>-1.81E-3</v>
      </c>
      <c r="C223">
        <v>7.6923000000000005E-2</v>
      </c>
      <c r="D223">
        <v>6.0660000000000002E-3</v>
      </c>
      <c r="E223">
        <v>-7.7999999999999999E-4</v>
      </c>
      <c r="F223">
        <v>2.4800117807056193E-2</v>
      </c>
    </row>
    <row r="224" spans="1:6" x14ac:dyDescent="0.3">
      <c r="A224">
        <v>1.7750999999999999E-2</v>
      </c>
      <c r="B224">
        <v>2.3956000000000002E-2</v>
      </c>
      <c r="C224">
        <v>2.0409999999999998E-3</v>
      </c>
      <c r="D224">
        <v>1.8088E-2</v>
      </c>
      <c r="E224">
        <v>-2.3500000000000001E-3</v>
      </c>
      <c r="F224">
        <v>2.6296214900343288E-2</v>
      </c>
    </row>
    <row r="225" spans="1:6" x14ac:dyDescent="0.3">
      <c r="A225">
        <v>-1.7950000000000001E-2</v>
      </c>
      <c r="B225">
        <v>-2.66E-3</v>
      </c>
      <c r="C225">
        <v>-1.324E-2</v>
      </c>
      <c r="D225">
        <v>6.7679999999999997E-3</v>
      </c>
      <c r="E225">
        <v>-3.14E-3</v>
      </c>
      <c r="F225">
        <v>4.7110371694244028E-3</v>
      </c>
    </row>
    <row r="226" spans="1:6" x14ac:dyDescent="0.3">
      <c r="A226">
        <v>1.0553E-2</v>
      </c>
      <c r="B226">
        <v>6.0419999999999996E-3</v>
      </c>
      <c r="C226">
        <v>-5.3659999999999999E-2</v>
      </c>
      <c r="D226">
        <v>-4.1999999999999997E-3</v>
      </c>
      <c r="E226">
        <v>1.1339E-2</v>
      </c>
      <c r="F226">
        <v>7.5908483551795575E-3</v>
      </c>
    </row>
    <row r="227" spans="1:6" x14ac:dyDescent="0.3">
      <c r="A227">
        <v>4.5849999999999997E-3</v>
      </c>
      <c r="B227">
        <v>4.9459999999999999E-3</v>
      </c>
      <c r="C227">
        <v>3.3806000000000003E-2</v>
      </c>
      <c r="D227">
        <v>2.9536E-2</v>
      </c>
      <c r="E227">
        <v>-3.1099999999999999E-3</v>
      </c>
      <c r="F227">
        <v>4.466501240694796E-3</v>
      </c>
    </row>
    <row r="228" spans="1:6" x14ac:dyDescent="0.3">
      <c r="A228">
        <v>-4.5599999999999998E-3</v>
      </c>
      <c r="B228">
        <v>3.0058000000000001E-2</v>
      </c>
      <c r="C228">
        <v>4.2189999999999997E-3</v>
      </c>
      <c r="D228">
        <v>2.7869000000000001E-2</v>
      </c>
      <c r="E228">
        <v>8.5909999999999997E-3</v>
      </c>
      <c r="F228">
        <v>1.1428432579537273E-2</v>
      </c>
    </row>
    <row r="229" spans="1:6" x14ac:dyDescent="0.3">
      <c r="A229">
        <v>-4.0800000000000003E-3</v>
      </c>
      <c r="B229">
        <v>4.437E-3</v>
      </c>
      <c r="C229">
        <v>-3.15E-3</v>
      </c>
      <c r="D229">
        <v>-1.754E-2</v>
      </c>
      <c r="E229">
        <v>-3.4099999999999998E-3</v>
      </c>
      <c r="F229">
        <v>9.8658658658658145E-3</v>
      </c>
    </row>
    <row r="230" spans="1:6" x14ac:dyDescent="0.3">
      <c r="A230">
        <v>7.6730000000000001E-3</v>
      </c>
      <c r="B230">
        <v>1.359E-3</v>
      </c>
      <c r="C230">
        <v>-6.3200000000000001E-3</v>
      </c>
      <c r="D230">
        <v>4.7078000000000002E-2</v>
      </c>
      <c r="E230">
        <v>3.5739999999999999E-3</v>
      </c>
      <c r="F230">
        <v>2.5613169768530044E-3</v>
      </c>
    </row>
    <row r="231" spans="1:6" x14ac:dyDescent="0.3">
      <c r="A231">
        <v>1.1421000000000001E-2</v>
      </c>
      <c r="B231">
        <v>-1.5949999999999999E-2</v>
      </c>
      <c r="C231">
        <v>-1.379E-2</v>
      </c>
      <c r="D231">
        <v>4.6509999999999998E-3</v>
      </c>
      <c r="E231">
        <v>2.1679E-2</v>
      </c>
      <c r="F231">
        <v>-2.5389543620976322E-3</v>
      </c>
    </row>
    <row r="232" spans="1:6" x14ac:dyDescent="0.3">
      <c r="A232">
        <v>2.1329999999999998E-2</v>
      </c>
      <c r="B232">
        <v>-1.017E-2</v>
      </c>
      <c r="C232">
        <v>2.7956999999999999E-2</v>
      </c>
      <c r="D232">
        <v>2.3149999999999998E-3</v>
      </c>
      <c r="E232">
        <v>-1.031E-2</v>
      </c>
      <c r="F232">
        <v>2.8626029863055989E-3</v>
      </c>
    </row>
    <row r="233" spans="1:6" x14ac:dyDescent="0.3">
      <c r="A233">
        <v>3.1449999999999999E-2</v>
      </c>
      <c r="B233">
        <v>5.4000000000000003E-3</v>
      </c>
      <c r="C233">
        <v>5.3346999999999999E-2</v>
      </c>
      <c r="D233">
        <v>-1.54E-2</v>
      </c>
      <c r="E233">
        <v>3.369E-3</v>
      </c>
      <c r="F233">
        <v>1.1528425713607912E-2</v>
      </c>
    </row>
    <row r="234" spans="1:6" x14ac:dyDescent="0.3">
      <c r="A234">
        <v>-2.4000000000000001E-4</v>
      </c>
      <c r="B234">
        <v>1.2474000000000001E-2</v>
      </c>
      <c r="C234">
        <v>2.9789999999999999E-3</v>
      </c>
      <c r="D234">
        <v>-1.72E-2</v>
      </c>
      <c r="E234">
        <v>3.8159999999999999E-3</v>
      </c>
      <c r="F234">
        <v>-6.5349258958163183E-3</v>
      </c>
    </row>
    <row r="235" spans="1:6" x14ac:dyDescent="0.3">
      <c r="A235">
        <v>9.5309999999999995E-3</v>
      </c>
      <c r="B235">
        <v>1.1978000000000001E-2</v>
      </c>
      <c r="C235">
        <v>1.9802E-2</v>
      </c>
      <c r="D235">
        <v>-3.1800000000000001E-3</v>
      </c>
      <c r="E235">
        <v>1.7028999999999999E-2</v>
      </c>
      <c r="F235">
        <v>1.1338243162433398E-2</v>
      </c>
    </row>
    <row r="236" spans="1:6" x14ac:dyDescent="0.3">
      <c r="A236">
        <v>1.2508999999999999E-2</v>
      </c>
      <c r="B236">
        <v>2.0967E-2</v>
      </c>
      <c r="C236">
        <v>1.2621E-2</v>
      </c>
      <c r="D236">
        <v>-4.79E-3</v>
      </c>
      <c r="E236">
        <v>-1.0019999999999999E-2</v>
      </c>
      <c r="F236">
        <v>-1.2292562999384807E-3</v>
      </c>
    </row>
    <row r="237" spans="1:6" x14ac:dyDescent="0.3">
      <c r="A237">
        <v>-3.2599999999999999E-3</v>
      </c>
      <c r="B237">
        <v>-6.79E-3</v>
      </c>
      <c r="C237">
        <v>-2.972E-2</v>
      </c>
      <c r="D237">
        <v>-1.8440000000000002E-2</v>
      </c>
      <c r="E237">
        <v>8.7589999999999994E-3</v>
      </c>
      <c r="F237">
        <v>6.6757546251216644E-3</v>
      </c>
    </row>
    <row r="238" spans="1:6" x14ac:dyDescent="0.3">
      <c r="A238">
        <v>-1.8699999999999999E-3</v>
      </c>
      <c r="B238">
        <v>1.8176000000000001E-2</v>
      </c>
      <c r="C238">
        <v>-5.237E-2</v>
      </c>
      <c r="D238">
        <v>9.8040000000000002E-3</v>
      </c>
      <c r="E238">
        <v>-1.183E-2</v>
      </c>
      <c r="F238">
        <v>1.4617122694069659E-2</v>
      </c>
    </row>
    <row r="239" spans="1:6" x14ac:dyDescent="0.3">
      <c r="A239">
        <v>1.9681000000000001E-2</v>
      </c>
      <c r="B239">
        <v>5.241E-3</v>
      </c>
      <c r="C239">
        <v>1.6684000000000001E-2</v>
      </c>
      <c r="D239">
        <v>-1.942E-2</v>
      </c>
      <c r="E239">
        <v>-1.4540000000000001E-2</v>
      </c>
      <c r="F239">
        <v>-1.8692657926647899E-2</v>
      </c>
    </row>
    <row r="240" spans="1:6" x14ac:dyDescent="0.3">
      <c r="A240">
        <v>9.8809999999999992E-3</v>
      </c>
      <c r="B240">
        <v>-1.01E-2</v>
      </c>
      <c r="C240">
        <v>-2.051E-2</v>
      </c>
      <c r="D240">
        <v>0</v>
      </c>
      <c r="E240">
        <v>5.5339999999999999E-3</v>
      </c>
      <c r="F240">
        <v>-8.6500349731873077E-3</v>
      </c>
    </row>
    <row r="241" spans="1:6" x14ac:dyDescent="0.3">
      <c r="A241">
        <v>-2.162E-2</v>
      </c>
      <c r="B241">
        <v>-1.48E-3</v>
      </c>
      <c r="C241">
        <v>-1.6750000000000001E-2</v>
      </c>
      <c r="D241">
        <v>-1.32E-2</v>
      </c>
      <c r="E241">
        <v>1.2078E-2</v>
      </c>
      <c r="F241">
        <v>-4.938968461157614E-4</v>
      </c>
    </row>
    <row r="242" spans="1:6" x14ac:dyDescent="0.3">
      <c r="A242">
        <v>1.3488E-2</v>
      </c>
      <c r="B242">
        <v>1.8624999999999999E-2</v>
      </c>
      <c r="C242">
        <v>1.7038999999999999E-2</v>
      </c>
      <c r="D242">
        <v>-1.67E-3</v>
      </c>
      <c r="E242">
        <v>1.2085E-2</v>
      </c>
      <c r="F242">
        <v>5.8198817199239536E-3</v>
      </c>
    </row>
    <row r="243" spans="1:6" x14ac:dyDescent="0.3">
      <c r="A243">
        <v>1.0555E-2</v>
      </c>
      <c r="B243">
        <v>8.0909999999999992E-3</v>
      </c>
      <c r="C243">
        <v>-3.141E-2</v>
      </c>
      <c r="D243">
        <v>5.025E-3</v>
      </c>
      <c r="E243">
        <v>0</v>
      </c>
      <c r="F243">
        <v>8.3751832558719933E-3</v>
      </c>
    </row>
    <row r="244" spans="1:6" x14ac:dyDescent="0.3">
      <c r="A244">
        <v>-2.3609999999999999E-2</v>
      </c>
      <c r="B244">
        <v>-2.2790000000000001E-2</v>
      </c>
      <c r="C244">
        <v>-2.162E-2</v>
      </c>
      <c r="D244">
        <v>-0.02</v>
      </c>
      <c r="E244">
        <v>-1.6420000000000001E-2</v>
      </c>
      <c r="F244">
        <v>-1.5729641945711793E-2</v>
      </c>
    </row>
    <row r="245" spans="1:6" x14ac:dyDescent="0.3">
      <c r="A245">
        <v>0</v>
      </c>
      <c r="B245">
        <v>4.9299999999999995E-4</v>
      </c>
      <c r="C245">
        <v>-1.2149999999999999E-2</v>
      </c>
      <c r="D245">
        <v>-1.7860000000000001E-2</v>
      </c>
      <c r="E245">
        <v>7.5900000000000002E-4</v>
      </c>
      <c r="F245">
        <v>-7.0633897985480443E-3</v>
      </c>
    </row>
    <row r="246" spans="1:6" x14ac:dyDescent="0.3">
      <c r="A246">
        <v>-4.4420000000000001E-2</v>
      </c>
      <c r="B246">
        <v>-5.9100000000000003E-3</v>
      </c>
      <c r="C246">
        <v>-1.4540000000000001E-2</v>
      </c>
      <c r="D246">
        <v>-7.79E-3</v>
      </c>
      <c r="E246">
        <v>-1.653E-2</v>
      </c>
      <c r="F246">
        <v>-2.4593082602055696E-2</v>
      </c>
    </row>
    <row r="247" spans="1:6" x14ac:dyDescent="0.3">
      <c r="A247">
        <v>4.1859E-2</v>
      </c>
      <c r="B247">
        <v>-5.7800000000000004E-3</v>
      </c>
      <c r="C247">
        <v>6.8100000000000001E-3</v>
      </c>
      <c r="D247">
        <v>1.3962E-2</v>
      </c>
      <c r="E247">
        <v>-3.2399999999999998E-3</v>
      </c>
      <c r="F247">
        <v>7.9825422450088158E-3</v>
      </c>
    </row>
    <row r="248" spans="1:6" x14ac:dyDescent="0.3">
      <c r="A248">
        <v>8.6429999999999996E-3</v>
      </c>
      <c r="B248">
        <v>-1.7440000000000001E-2</v>
      </c>
      <c r="C248">
        <v>1.8037999999999998E-2</v>
      </c>
      <c r="D248">
        <v>-5.3359999999999998E-2</v>
      </c>
      <c r="E248">
        <v>1.4695E-2</v>
      </c>
      <c r="F248">
        <v>-2.5625135811610116E-2</v>
      </c>
    </row>
    <row r="249" spans="1:6" x14ac:dyDescent="0.3">
      <c r="A249">
        <v>-3.3579999999999999E-2</v>
      </c>
      <c r="B249">
        <v>-5.9199999999999999E-3</v>
      </c>
      <c r="C249">
        <v>-3.5439999999999999E-2</v>
      </c>
      <c r="D249">
        <v>-1.1820000000000001E-2</v>
      </c>
      <c r="E249">
        <v>4.5729999999999998E-3</v>
      </c>
      <c r="F249">
        <v>-2.0566784230480212E-2</v>
      </c>
    </row>
    <row r="250" spans="1:6" x14ac:dyDescent="0.3">
      <c r="A250">
        <v>1.941E-2</v>
      </c>
      <c r="B250">
        <v>2.3810000000000001E-2</v>
      </c>
      <c r="C250">
        <v>5.7409999999999996E-3</v>
      </c>
      <c r="D250">
        <v>-6.4400000000000004E-3</v>
      </c>
      <c r="E250">
        <v>-6.2199999999999998E-3</v>
      </c>
      <c r="F250">
        <v>1.7229020315570266E-2</v>
      </c>
    </row>
    <row r="251" spans="1:6" x14ac:dyDescent="0.3">
      <c r="A251">
        <v>3.761E-3</v>
      </c>
      <c r="B251">
        <v>9.9670000000000002E-3</v>
      </c>
      <c r="C251">
        <v>3.0821999999999999E-2</v>
      </c>
      <c r="D251">
        <v>1.5741000000000002E-2</v>
      </c>
      <c r="E251">
        <v>1.222E-3</v>
      </c>
      <c r="F251">
        <v>1.7161048564938441E-2</v>
      </c>
    </row>
    <row r="252" spans="1:6" x14ac:dyDescent="0.3">
      <c r="A252">
        <v>3.0445E-2</v>
      </c>
      <c r="B252">
        <v>-1.0529999999999999E-2</v>
      </c>
      <c r="C252">
        <v>1.9934E-2</v>
      </c>
      <c r="D252">
        <v>1.0939000000000001E-2</v>
      </c>
      <c r="E252">
        <v>-1.07E-3</v>
      </c>
      <c r="F252">
        <v>1.461382975255097E-2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hist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Скорикова Светлана Сергеевна</dc:creator>
  <cp:lastModifiedBy>SSkorikova</cp:lastModifiedBy>
  <dcterms:created xsi:type="dcterms:W3CDTF">2018-02-14T08:42:13Z</dcterms:created>
  <dcterms:modified xsi:type="dcterms:W3CDTF">2018-03-26T21:10:46Z</dcterms:modified>
</cp:coreProperties>
</file>