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Github\BL3EditorHelper\"/>
    </mc:Choice>
  </mc:AlternateContent>
  <xr:revisionPtr revIDLastSave="0" documentId="13_ncr:1_{3BFA68A2-7FF7-409E-888A-74248561E29F}" xr6:coauthVersionLast="44" xr6:coauthVersionMax="44" xr10:uidLastSave="{00000000-0000-0000-0000-000000000000}"/>
  <bookViews>
    <workbookView xWindow="20280" yWindow="1968" windowWidth="29520" windowHeight="20400" firstSheet="11" activeTab="11" xr2:uid="{00000000-000D-0000-FFFF-FFFF00000000}"/>
  </bookViews>
  <sheets>
    <sheet name="Index" sheetId="1" r:id="rId1"/>
    <sheet name="Artifact" sheetId="2" r:id="rId2"/>
    <sheet name="Shield" sheetId="3" r:id="rId3"/>
    <sheet name="Grenade" sheetId="4" r:id="rId4"/>
    <sheet name="Fl4k COM" sheetId="5" r:id="rId5"/>
    <sheet name="Zane COM" sheetId="6" r:id="rId6"/>
    <sheet name="Amara COM" sheetId="7" r:id="rId7"/>
    <sheet name="Moze COM" sheetId="8" r:id="rId8"/>
    <sheet name="PS_ATL" sheetId="9" r:id="rId9"/>
    <sheet name="PS_COV" sheetId="10" r:id="rId10"/>
    <sheet name="PS_DAL" sheetId="11" r:id="rId11"/>
    <sheet name="PS_JAK" sheetId="12" r:id="rId12"/>
    <sheet name="PS_MAL" sheetId="13" r:id="rId13"/>
    <sheet name="PS_TED" sheetId="14" r:id="rId14"/>
    <sheet name="PS_TOR" sheetId="15" r:id="rId15"/>
    <sheet name="PS_VLA" sheetId="16" r:id="rId16"/>
    <sheet name="SG_HYP" sheetId="17" r:id="rId17"/>
    <sheet name="SG_JAK" sheetId="18" r:id="rId18"/>
    <sheet name="SG_MAL" sheetId="19" r:id="rId19"/>
    <sheet name="SG_TED" sheetId="20" r:id="rId20"/>
    <sheet name="SG_TOR" sheetId="21" r:id="rId21"/>
    <sheet name="AR_ATL" sheetId="22" r:id="rId22"/>
    <sheet name="AR_COV" sheetId="23" r:id="rId23"/>
    <sheet name="AR_DAL" sheetId="24" r:id="rId24"/>
    <sheet name="AR_JAK" sheetId="25" r:id="rId25"/>
    <sheet name="AR_TOR" sheetId="26" r:id="rId26"/>
    <sheet name="AR_VLA" sheetId="27" r:id="rId27"/>
    <sheet name="SM_DAL" sheetId="28" r:id="rId28"/>
    <sheet name="SM_HYP" sheetId="29" r:id="rId29"/>
    <sheet name="SM_MAL" sheetId="30" r:id="rId30"/>
    <sheet name="SM_TED" sheetId="31" r:id="rId31"/>
    <sheet name="SR_DAL" sheetId="32" r:id="rId32"/>
    <sheet name="SR_HYP" sheetId="33" r:id="rId33"/>
    <sheet name="SR_JAK" sheetId="34" r:id="rId34"/>
    <sheet name="SR_MAL" sheetId="35" r:id="rId35"/>
    <sheet name="SR_VLA" sheetId="36" r:id="rId36"/>
    <sheet name="HW_ATL" sheetId="37" r:id="rId37"/>
    <sheet name="HW_COV" sheetId="38" r:id="rId38"/>
    <sheet name="HW_TOR" sheetId="39" r:id="rId39"/>
    <sheet name="HW_VLA" sheetId="40" r:id="rId40"/>
    <sheet name="Anointment" sheetId="41" r:id="rId41"/>
    <sheet name="Form Responses" sheetId="42" state="hidden" r:id="rId42"/>
  </sheets>
  <definedNames>
    <definedName name="Z_8800C5E5_D7AE_4D61_9846_75247413F348_.wvu.FilterData" localSheetId="8" hidden="1">PS_ATL!$B$1:$B$48</definedName>
    <definedName name="Z_E3F69909_73CD_463D_B754_AA637AD6E5CE_.wvu.FilterData" localSheetId="8" hidden="1">PS_ATL!$A$1:$B$1</definedName>
  </definedNames>
  <calcPr calcId="191029"/>
  <customWorkbookViews>
    <customWorkbookView name="Filter 2" guid="{8800C5E5-D7AE-4D61-9846-75247413F348}" maximized="1" windowWidth="0" windowHeight="0" activeSheetId="0"/>
    <customWorkbookView name="Filter 1" guid="{E3F69909-73CD-463D-B754-AA637AD6E5CE}"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90" i="3" l="1"/>
  <c r="B89" i="3"/>
  <c r="B88" i="3"/>
  <c r="B86" i="3"/>
  <c r="B85" i="3"/>
  <c r="B83" i="3"/>
  <c r="B82" i="3"/>
  <c r="B81" i="3"/>
  <c r="B79" i="3"/>
  <c r="B76" i="3"/>
  <c r="B75" i="3"/>
  <c r="B74" i="3"/>
  <c r="B73" i="3"/>
  <c r="B72" i="3"/>
  <c r="B71" i="3"/>
  <c r="B70" i="3"/>
  <c r="B69" i="3"/>
  <c r="B68" i="3"/>
  <c r="B67" i="3"/>
  <c r="B63" i="3"/>
  <c r="B58" i="3"/>
  <c r="B48" i="3"/>
  <c r="B44" i="3"/>
  <c r="C28" i="3"/>
  <c r="B125" i="2"/>
  <c r="B124" i="2"/>
  <c r="B123" i="2"/>
  <c r="B122" i="2"/>
  <c r="B121" i="2"/>
  <c r="B120" i="2"/>
  <c r="B119" i="2"/>
  <c r="B118" i="2"/>
  <c r="B117" i="2"/>
  <c r="B116" i="2"/>
  <c r="B115" i="2"/>
  <c r="B114" i="2"/>
  <c r="B113" i="2"/>
  <c r="B112" i="2"/>
  <c r="B111" i="2"/>
  <c r="B110" i="2"/>
  <c r="B109" i="2"/>
  <c r="B108" i="2"/>
  <c r="B106" i="2"/>
  <c r="B105" i="2"/>
  <c r="B104" i="2"/>
  <c r="B103" i="2"/>
  <c r="B102" i="2"/>
  <c r="B101" i="2"/>
  <c r="B100" i="2"/>
  <c r="B99" i="2"/>
  <c r="B98" i="2"/>
  <c r="B97" i="2"/>
  <c r="B96" i="2"/>
  <c r="B95" i="2"/>
  <c r="B94" i="2"/>
  <c r="B93" i="2"/>
  <c r="B92"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57" i="2"/>
  <c r="B47" i="2"/>
  <c r="B38" i="2"/>
  <c r="I10" i="1"/>
  <c r="I9" i="1"/>
  <c r="I8" i="1"/>
  <c r="I7" i="1"/>
  <c r="I6" i="1"/>
  <c r="I5" i="1"/>
  <c r="I4" i="1"/>
</calcChain>
</file>

<file path=xl/sharedStrings.xml><?xml version="1.0" encoding="utf-8"?>
<sst xmlns="http://schemas.openxmlformats.org/spreadsheetml/2006/main" count="6001" uniqueCount="3903">
  <si>
    <t>Made by shdw and Jilreign</t>
  </si>
  <si>
    <t>Go back to Index</t>
  </si>
  <si>
    <t>Hover over an item type for link to it's sheet.</t>
  </si>
  <si>
    <t>Effects</t>
  </si>
  <si>
    <t>Useful resources:</t>
  </si>
  <si>
    <t xml:space="preserve">Artifact Creation Guide: </t>
  </si>
  <si>
    <t>Notes</t>
  </si>
  <si>
    <t>Body</t>
  </si>
  <si>
    <t>https://imgur.com/xS20BPT</t>
  </si>
  <si>
    <t>Shield_Part_Body_01_Anshin.Shield_Part_Body_01_Anshin</t>
  </si>
  <si>
    <t>Shield_Part_Body_02_Pangolin.Shield_Part_Body_02_Pangolin</t>
  </si>
  <si>
    <t>Shield_Part_Body_03_Hyperion.Shield_Part_Body_03_Hyperion</t>
  </si>
  <si>
    <t>Share codes for completed items (legit only, no modded junk)</t>
  </si>
  <si>
    <r>
      <rPr>
        <sz val="10"/>
        <color rgb="FFFF9900"/>
        <rFont val="Arial"/>
      </rPr>
      <t>Artifact</t>
    </r>
    <r>
      <rPr>
        <sz val="10"/>
        <color rgb="FF000000"/>
        <rFont val="Arial"/>
      </rPr>
      <t xml:space="preserve"> </t>
    </r>
    <r>
      <rPr>
        <sz val="10"/>
        <color rgb="FF00FF00"/>
        <rFont val="Arial"/>
      </rPr>
      <t>Main Ability</t>
    </r>
  </si>
  <si>
    <t>Rarity</t>
  </si>
  <si>
    <t>Shield_Part_Rarity_Anshin_01_Common.Shield_Part_Rarity_Anshin_01_Common</t>
  </si>
  <si>
    <t>Shield_Part_Rarity_Anshin_02_Uncommon.Shield_Part_Rarity_Anshin_02_Uncommon</t>
  </si>
  <si>
    <t>Shield_Part_Rarity_Anshin_03_Rare.Shield_Part_Rarity_Anshin_03_Rare</t>
  </si>
  <si>
    <t>Shield_Part_Rarity_Anshin_04_VeryRare.Shield_Part_Rarity_Anshin_04_VeryRare</t>
  </si>
  <si>
    <t>Shield_Part_Rarity_Anshin_05_Legendary.Shield_Part_Rarity_Anshin_05_Legendary</t>
  </si>
  <si>
    <t>Shield_Part_Rarity_Hyperion_01_Common.Shield_Part_Rarity_Hyperion_01_Common</t>
  </si>
  <si>
    <t>Shield_Part_Rarity_Hyperion_02_Uncommon.Shield_Part_Rarity_Hyperion_02_Uncommon</t>
  </si>
  <si>
    <t>Shield_Part_Rarity_Hyperion_03_Rare.Shield_Part_Rarity_Hyperion_03_Rare</t>
  </si>
  <si>
    <t>Shield_Part_Rarity_Hyperion_04_VeryRare.Shield_Part_Rarity_Hyperion_04_VeryRare</t>
  </si>
  <si>
    <t>Pistols</t>
  </si>
  <si>
    <t>Shield_Part_Rarity_Hyperion_05_Legendary.Shield_Part_Rarity_Hyperion_05_Legendary</t>
  </si>
  <si>
    <t>Shield_Part_Rarity_Pangolin_01_Common.Shield_Part_Rarity_Pangolin_01_Common</t>
  </si>
  <si>
    <t>Shield_Part_Rarity_Pangolin_02_Uncommon.Shield_Part_Rarity_Pangolin_02_Uncommon</t>
  </si>
  <si>
    <t>Artifact_Part_Ability_AtomBalm.Artifact_Part_Ability_AtomBalm</t>
  </si>
  <si>
    <t>Shield_Part_Rarity_Pangolin_03_Rare.Shield_Part_Rarity_Pangolin_03_Rare</t>
  </si>
  <si>
    <t>Shield_Part_Rarity_Pangolin_04_VeryRare.Shield_Part_Rarity_Pangolin_04_VeryRare</t>
  </si>
  <si>
    <t>Shield_Part_Rarity_Pangolin_05_Legendary.Shield_Part_Rarity_Pangolin_05_Legendary</t>
  </si>
  <si>
    <t>Shotguns</t>
  </si>
  <si>
    <t>Main perk (these parts should have a matching material.</t>
  </si>
  <si>
    <t>Aura Damage +50%, Aura Burst Damage +18%, Aura Burst Radius +18% "Enhances the Radiation status effect aura, making it larget and more deadly"</t>
  </si>
  <si>
    <t>Artifact_Part_Ability_BloodFrenzy.Artifact_Part_Ability_BloodFrenzy</t>
  </si>
  <si>
    <t>Melee Enemies to Trigger Enrage, Sprint Speed +13%, Fire Rate +9%, Duration 10s "Enrage increases your Sprint Speed and Fire Rate"</t>
  </si>
  <si>
    <t>Artifact_Part_Ability_CausticCoast.Artifact_Part_Ability_CausticCoast</t>
  </si>
  <si>
    <t>Legendary</t>
  </si>
  <si>
    <t>Imbue Slide with Corrosive, Bonus Damage 50%, Shard Fire Rate 10.0/s "Slide kicks up Corrosive shards that explode on impact"</t>
  </si>
  <si>
    <t>Artifact_Part_Ability_Cauterizer.Artifact_Part_Ability_Cauterizer</t>
  </si>
  <si>
    <t>Imbue Slide with Incendiary, Bonus Damage 73%, Puddle Cooldown 10s "Slide deals bonus Incendiary Damage, creating a magma puddle upon impact"</t>
  </si>
  <si>
    <t>Artifact_Part_Ability_CorrosiveStone.Artifact_Part_Ability_CorrosiveStone</t>
  </si>
  <si>
    <t>Imbue Melee with Corrosive, Bonus Damage +80% "Adds Corrosive damage to all Melee attacks"</t>
  </si>
  <si>
    <t>Artifact_Part_Ability_CryoStone.Artifact_Part_Ability_CryoStone</t>
  </si>
  <si>
    <t>Imbue Melee with Cryo, Bonus Damage +80% "Adds Cryo damage to all Melee attacks"</t>
  </si>
  <si>
    <t>Artifact_Part_Ability_ElectricSlide.Artifact_Part_Ability_ElectricSlide</t>
  </si>
  <si>
    <t>Imbue Slide with Shock, Bonus Damage 73%, Arc Targets "Slide arcs beams of Shock to nearby enemies, which can arc to other nearby enemies"</t>
  </si>
  <si>
    <t>Artifact_Part_Ability_ElementalOrigin.Artifact_Part_Ability_ElementalOrigin</t>
  </si>
  <si>
    <t>Elemental Damage Boost, Damage Boost +183% "While suffering an elemental effect, increase your damage with that same element"</t>
  </si>
  <si>
    <t>Artifact_Part_Ability_FastHands.Artifact_Part_Ability_FastHands</t>
  </si>
  <si>
    <t>Melee Enemies to Steal Ammo, Ammo Refill +8%, Ammo Returned to Allies +8% "Dealing Melee damage replenishes ammo"</t>
  </si>
  <si>
    <t>Assault Rifles</t>
  </si>
  <si>
    <t>Anshin</t>
  </si>
  <si>
    <t>Artifact_Part_Ability_FireStone.Artifact_Part_Ability_FireStone</t>
  </si>
  <si>
    <t>Imbue Melee with Incendiary, Bonus Damage +80% "Adds Incendiary damage to all Melee attacks"</t>
  </si>
  <si>
    <t>Artifact_Part_Ability_FleshMelter.Artifact_Part_Ability_FleshMelter</t>
  </si>
  <si>
    <t>Corrosive Damage Boost, Bonus Damage +25%, Max Stacks 5, Duration 8.8s "Killing an enemy with Corrosive increases your damage with Corrosive for a short duration"</t>
  </si>
  <si>
    <t>Part_Shield_Aug_ANS__LGD_Aurelia.Part_Shield_Aug_ANS__LGD_Aurelia</t>
  </si>
  <si>
    <t>When depleted, releases a large Cryo nova dealing 11154 damage and freezing enemies. 30% of Nova damage is returned as health</t>
  </si>
  <si>
    <t>Artifact_Part_Ability_Grave.Artifact_Part_Ability_Grave</t>
  </si>
  <si>
    <t>SMGs</t>
  </si>
  <si>
    <t>Weakness is in the mind, Melee Damage +100%, Weapon Damage +20%, Splash Damage +15% "Increase Melee damage when below 50% HP, Increase Weapon damage when below 20% HP, Increase Splash Damage when below 5% HP"</t>
  </si>
  <si>
    <t>Artifact_Part_Ability_HotDrop.Artifact_Part_Ability_HotDrop</t>
  </si>
  <si>
    <t>Imbue Slam with Incendiary, Slam Bonus Damage 88%, Slam Radius +28%, Fireballs 5 "Slam launches Incendiary projectiles that spawn Magma Puddles"</t>
  </si>
  <si>
    <t>Boss: Aurelia</t>
  </si>
  <si>
    <t>Artifact_Part_Ability_IceSpiker.Artifact_Part_Ability_IceSpiker</t>
  </si>
  <si>
    <t>Imbue Slam with Cryo, Slam Bonus Damage 88%, Slam Radius +28% "Fires 3 Cryo projectiles that damage and pass through enemies"</t>
  </si>
  <si>
    <t>Artifact_Part_Ability_KnifeDrain.Artifact_Part_Ability_KnifeDrain</t>
  </si>
  <si>
    <t>Imbue Melee with Lifesteal, Melee Lifesteal +75% "All Melee attacks return a portion of the damage dealt as Health"</t>
  </si>
  <si>
    <t>Artifact_Part_Ability_LastStand.Artifact_Part_Ability_LastStand</t>
  </si>
  <si>
    <t>Sniper Rifles</t>
  </si>
  <si>
    <t>Temporary Invulnerability, Duration 5s, Cooldown 40s "Temporary Invulnerability when Health drops below 50%"</t>
  </si>
  <si>
    <t>Artifact_Part_Ability_LootExpander.Artifact_Part_Ability_LootExpander</t>
  </si>
  <si>
    <t>Enhanced Pickups, Cash +119%, Ammo +25%, Health +43% "Increases the amount of cash, health and ammo you recieve from pickups"</t>
  </si>
  <si>
    <t>Artifact_Part_Ability_MindMelt.Artifact_Part_Ability_MindMelt</t>
  </si>
  <si>
    <t>Imbue Slam with Radiation, Slam Bonus Damage 88%, Slam Radius +28%, Aura Duration 8s "Slam triggers a Radiation aura that follows you and damages nearby enemies"</t>
  </si>
  <si>
    <t>Part_Shield_Aug_BackHam.Part_Shield_Aug_BackHam</t>
  </si>
  <si>
    <t>Damage taken from behind is reduced by 56%</t>
  </si>
  <si>
    <t>Artifact_Part_Ability_RadiationStone.Artifact_Part_Ability_RadiationStone</t>
  </si>
  <si>
    <t>Imbue Melee with Radiation, Bonus Damage +80% "Adds Radiation damage to all Melee attacks"</t>
  </si>
  <si>
    <t>Artifact_Part_Ability_Radiodead.Artifact_Part_Ability_Radiodead</t>
  </si>
  <si>
    <t>Imbue Slide With Radiation, Bonus Damage 73%, Duration 5sec "Slide deals additonal Radiation damage creating a toxic puddle on impact"</t>
  </si>
  <si>
    <t>Heavy</t>
  </si>
  <si>
    <t>Artifact_Part_Ability_Relic.Artifact_Part_Ability_Relic</t>
  </si>
  <si>
    <t>Find Better Loot, Luck +38.00% "Increases the chance to find rare loot"</t>
  </si>
  <si>
    <t>Part_Shield_Aug_ANS_LGD_Breakup.Part_Shield_Aug_ANS_LGD_Breakup</t>
  </si>
  <si>
    <t>You are accompanied by a small drone that will fire at enemies, dealing damage per shot. When your shield breaks, a temporary drone will come to your aid.</t>
  </si>
  <si>
    <t>Part_Shield_Aug_ANS_LGD_NovaBurner.Part_Shield_Aug_ANS_LGD_NovaBurner</t>
  </si>
  <si>
    <t>22,307 Incendiary Damage on shield break and fill</t>
  </si>
  <si>
    <t>Part_Shield_Aug_ANS_LGD_ReRouter.Part_Shield_Aug_ANS_LGD_ReRouter</t>
  </si>
  <si>
    <t>When fully charged, the next shot Drain 50% shield to deal 120% bonus Amp Damage and return it as health</t>
  </si>
  <si>
    <t>Part_Shield_ANS_Aug_LGD_RoughRider.Part_Shield_ANS_Aug_LGD_RoughRider</t>
  </si>
  <si>
    <t>Reduces incoming damage by 23% and grants +35% Max health</t>
  </si>
  <si>
    <t>Part_Shield_Aug_ANS_LGD_SlideKick.Part_Shield_Aug_ANS_LGD_SlideKick</t>
  </si>
  <si>
    <t>Sliding into enemies drains all shields and deals up to 5205 bonus damage based on current shield strength</t>
  </si>
  <si>
    <t>Part_Shield_Aug_ANS_LGD_WTF.Part_Shield_Aug_ANS_LGD_WTF</t>
  </si>
  <si>
    <t>25% Chance to drop IEDs when damaged that deal 3718 damage</t>
  </si>
  <si>
    <t>Part_Shield_Aug_ScreamOfTerror.Part_Shield_Aug_ScreamOfTerror</t>
  </si>
  <si>
    <t>Artifact_Part_Ability_ShatterRig.Artifact_Part_Ability_ShatterRig</t>
  </si>
  <si>
    <t>Vs. Frozen, Bonus Damage +35%, Cryo Efficiency +50% "Increase damage against Frozen targets"</t>
  </si>
  <si>
    <t>Artifact_Part_Ability_ShockStone.Artifact_Part_Ability_ShockStone</t>
  </si>
  <si>
    <t>14872 nova damage on shield break</t>
  </si>
  <si>
    <t>Imbue Melee with Shock, Bonus Damage +80% "Adds Shock damage to all Melee attacks"</t>
  </si>
  <si>
    <t>Artifact_Part_Ability_Snowdrift.Snowdrift.Artifact_Part_Ability_Snowdrift</t>
  </si>
  <si>
    <t>Imbue Slide with Cryo, Bonus Damage 73%, Slide Speed +102%, Cooldown 5s "Slide launches a snowbal that does Cryo damage"</t>
  </si>
  <si>
    <t>Artifact_Part_Ability_SparkPlug.Artifact_Part_Ability_SparkPlug</t>
  </si>
  <si>
    <t>Imbue Slam with Shock, Slam Bonus Damage 88%, Slam Radius +28%, Duration 8s "Slam plants an electrified coil that does Shock damage to nearby enemies"</t>
  </si>
  <si>
    <t>Artifact_Part_Ability_ToxicRevenger.Artifact_Part_Ability_ToxicRevenger</t>
  </si>
  <si>
    <t>Imbue Slam with Corrosive, Slam Bonus Damage 88%, Slam Radius +28%, Puddle Duration 5s "Slam creates a large Corrosive puddle on impact"</t>
  </si>
  <si>
    <t>Tutorial video for all aspects of the Item Editor by Jilreign</t>
  </si>
  <si>
    <t>Atlas</t>
  </si>
  <si>
    <t>PS_ATL</t>
  </si>
  <si>
    <t>Artifact Secondary Ability</t>
  </si>
  <si>
    <t>Artifact_Part_Ability_CommanderPlanetoid.Artifact_Part_Ability_CommanderPlanetoid</t>
  </si>
  <si>
    <t>AR_ATL</t>
  </si>
  <si>
    <t>HW_ATL</t>
  </si>
  <si>
    <t>Deal 69% bonus elemental damage whenever you Melee an enemy. Elemental type changes ever 5 seconds</t>
  </si>
  <si>
    <t>Artifact_Part_Ability_CosmicCrater.Artifact_Part_Ability_CosmicCrater</t>
  </si>
  <si>
    <t>Slam creates a random puddle that lasts for 5 seconds</t>
  </si>
  <si>
    <t>Artifact_Part_Ability_Deathless.Artifact_Part_Ability_Deathless</t>
  </si>
  <si>
    <t>Reserves all but 1 Health, +100% Shield Capacity, +25% Shield Recharge Rate, -20% Shield Recharge Delay</t>
  </si>
  <si>
    <t>Artifact_Part_Ability_ElDragonJr.Artifact_Part_Ability_ElDragonJr</t>
  </si>
  <si>
    <t>Unlease The Power of El Dragon, Melee Ignite Chance 100%, Slide Ignite Chance 100%, Ground Slam Ignite Chance 100%</t>
  </si>
  <si>
    <t>Artifact_Part_Ability_ElectricBanjo.Artifact_Part_Ability_ElectricBanjo</t>
  </si>
  <si>
    <t>Star Power, Bullet Proce Chance +20%</t>
  </si>
  <si>
    <t>Artifact_Part_Ability_LoadedDice.Artifact_Part_Ability_LoadedDice</t>
  </si>
  <si>
    <t>-75% Max Health, Substantially increases your Luck</t>
  </si>
  <si>
    <t>Artifact_Part_Ability_MoxxisEndowment.Artifact_Part_Ability_MoxxisEndowment</t>
  </si>
  <si>
    <t>Part_Shield_Aug_ANS_LGD_VersionOmNom.Part_Shield_Aug_ANS_LGD_VersionOmNom</t>
  </si>
  <si>
    <t>Artifact_Part_Ability_OttoIdol.Artifact_Part_Ability_OttoIdol</t>
  </si>
  <si>
    <t>Restore 18% health on kill</t>
  </si>
  <si>
    <t>Part_Shield_Aug_SlideKick_FrozenHeart.Part_Shield_Aug_SlideKick_FrozenHeart</t>
  </si>
  <si>
    <t>Artifact_Part_Ability_PhoenixTears.Artifact_Part_Ability_PhoenixTears</t>
  </si>
  <si>
    <t>Rise Up!, Health on Second Wind 100%</t>
  </si>
  <si>
    <t>Artifact_Part_Ability_PullOutMethod.Artifact_Part_Ability_PullOutMethod</t>
  </si>
  <si>
    <t>Hyperian</t>
  </si>
  <si>
    <t>Slam generates a singularity effect, pulling enemies toward you</t>
  </si>
  <si>
    <t>Artifact_Part_Ability_RearEnder.Artifact_Part_Ability_RearEnder</t>
  </si>
  <si>
    <t>Improved Slam, Slam Damage +59%, Slam Radius +28%, Slam Knockback +53%</t>
  </si>
  <si>
    <t>GUI Tool for editing items by Digital_Marine</t>
  </si>
  <si>
    <t>Artifact_Part_Ability_RoadWarrior.Artifact_Part_Ability_RoadWarrior</t>
  </si>
  <si>
    <t>Slide Release Agnoziing Pain, Buzzsaws 3.0/s, Buzzsaw Damage 1</t>
  </si>
  <si>
    <t>Artifact_Part_Ability_RocketBoots.Artifact_Part_Ability_RocketBoots</t>
  </si>
  <si>
    <t>Slide launches homing rockets that deal Incendiary Damage</t>
  </si>
  <si>
    <t>Artifact_Part_Ability_Safegaurd.Artifact_Part_Ability_Safegaurd</t>
  </si>
  <si>
    <t>Slam triggers a shield that reduces incoming damage by +57% and lasts for 5 seconds</t>
  </si>
  <si>
    <t>Artifact_Part_Ability_Salvo.Artifact_Part_Ability_Salvo</t>
  </si>
  <si>
    <t>Slam launches a barrage of homing rockets</t>
  </si>
  <si>
    <t>Part_Shield_Aug_HYP_LGD_FrontLoader.Part_Shield_Aug_HYP_LGD_FrontLoader</t>
  </si>
  <si>
    <t>Artifact_Part_Ability_SplatterGun.Artifact_Part_Ability_SplatterGun</t>
  </si>
  <si>
    <t>Reserves 60% of your Max Health and returns it as Shield Cpaacity.</t>
  </si>
  <si>
    <t>CoV</t>
  </si>
  <si>
    <t>Part_Shield_Aug_HYP_LGD_ReCharger.Part_Shield_Aug_HYP_LGD_ReCharger</t>
  </si>
  <si>
    <t>Instantly begins recharging when borken. Cooldown: 20s</t>
  </si>
  <si>
    <t>PS_COV</t>
  </si>
  <si>
    <t>Part_Shield_Aug_HYP_LGD_Rectifier1.Part_Shield_Aug_HYP_LGD_Rectifier1</t>
  </si>
  <si>
    <t>Artifact_Part_Ability_StaticTouch.Artifact_Part_Ability_StaticTouch</t>
  </si>
  <si>
    <t>While depleted, electrocutes nearby enemies dealing 279 Shock Damage per second</t>
  </si>
  <si>
    <t>Slide builds a static charge, causing your next Melee attack to do a 50% bonus Shock damage that chains to nearby enemies</t>
  </si>
  <si>
    <t>Part_Shield_Aug_HYP_LGD_StopGap.Part_Shield_Aug_HYP_LGD_StopGap</t>
  </si>
  <si>
    <t>Artifact_Part_Ability_VictoryRush.Artifact_Part_Ability_VictoryRush</t>
  </si>
  <si>
    <t>On Shield Break, become immune to any damage taken for 5 seconds.</t>
  </si>
  <si>
    <t>Kill a Badass to trigger Victory Rush, +18% Movement Speed and Damage for 60 second duration</t>
  </si>
  <si>
    <t>Artifact_Part_Ability_WhiteElephant.Artifact_Part_Ability_WhiteElephant</t>
  </si>
  <si>
    <t>Shield_Part_Aug_HYP_LGD_Transformer.Shield_Part_Aug_HYP_LGD_Transformer</t>
  </si>
  <si>
    <t>Melee attacks have a 30% chance to attack a sticky bomb</t>
  </si>
  <si>
    <t>Converts 100% of Shock Damage into shields. 40% Chance to absorb bullets, adding them to your ammo count.</t>
  </si>
  <si>
    <t>Part_Shield_Aug_Ward.Part_Shield_Aug_Ward</t>
  </si>
  <si>
    <t>AR_COV</t>
  </si>
  <si>
    <t>HW_COV</t>
  </si>
  <si>
    <r>
      <t xml:space="preserve">These </t>
    </r>
    <r>
      <rPr>
        <sz val="10"/>
        <color rgb="FF00FF00"/>
        <rFont val="Arial"/>
      </rPr>
      <t>Main Ability</t>
    </r>
    <r>
      <rPr>
        <sz val="10"/>
        <color rgb="FF000000"/>
        <rFont val="Arial"/>
      </rPr>
      <t xml:space="preserve"> </t>
    </r>
    <r>
      <rPr>
        <sz val="10"/>
        <color rgb="FFFFFFFF"/>
        <rFont val="Arial"/>
      </rPr>
      <t>white stats</t>
    </r>
    <r>
      <rPr>
        <sz val="10"/>
        <color rgb="FF000000"/>
        <rFont val="Arial"/>
      </rPr>
      <t xml:space="preserve"> must be added if their </t>
    </r>
    <r>
      <rPr>
        <sz val="10"/>
        <color rgb="FF00FF00"/>
        <rFont val="Arial"/>
      </rPr>
      <t>main ability</t>
    </r>
    <r>
      <rPr>
        <sz val="10"/>
        <color rgb="FF000000"/>
        <rFont val="Arial"/>
      </rPr>
      <t xml:space="preserve"> by the same name is present, meaning you only get the choice of 2 other white stats from </t>
    </r>
    <r>
      <rPr>
        <sz val="10"/>
        <color rgb="FF00FFFF"/>
        <rFont val="Arial"/>
      </rPr>
      <t>section B</t>
    </r>
    <r>
      <rPr>
        <sz val="10"/>
        <color rgb="FF000000"/>
        <rFont val="Arial"/>
      </rPr>
      <t>.</t>
    </r>
  </si>
  <si>
    <t>Boss: Graveward</t>
  </si>
  <si>
    <t>Pangolin</t>
  </si>
  <si>
    <t>Part_Shield_Aug_PAN_LGD_BigBoomBlaster.Part_Shield_Aug_PAN_LGD_BigBoomBlaster</t>
  </si>
  <si>
    <t>Has a 60% chance to drop a booster that restores 60% shields, a grenade, and Heavy ammo</t>
  </si>
  <si>
    <t>Part_Shield_Aug_PAN_LGD_BlackHole.Part_Shield_Aug_PAN_LGD_BlackHole</t>
  </si>
  <si>
    <t>Suck enemies towards you on shield break</t>
  </si>
  <si>
    <t>Part_Shield_Aug_PAN_Cyttorak.Part_Shield_Aug_PAN_Cyttorak</t>
  </si>
  <si>
    <t>Artifact_Part_Stat_ElDragonJr.Artifact_Part_Stat_ElDragonJr</t>
  </si>
  <si>
    <t>Part_Shield_Aug_PAN_LGD_Impaler.Part_Shield_Aug_PAN_LGD_Impaler</t>
  </si>
  <si>
    <t>Artifact_Part_Stat_ElectricBanjo.Artifact_Part_Stat_ElectricBanjo</t>
  </si>
  <si>
    <t>Fires homing spikes to attackers when taking bullet damage</t>
  </si>
  <si>
    <t>Artifact_Part_Stat_Grave.Artifact_Part_Stat_Grave</t>
  </si>
  <si>
    <t>Part_Shield_Aug_PAN_LGD_Radiate.Part_Shield_Aug_PAN_LGD_Radiate</t>
  </si>
  <si>
    <t>Deals Radiation damage per second to nearby enemies and grants immunity to Radiation damage.</t>
  </si>
  <si>
    <t>Artifact_Part_Stat_PhoenixTears.Artifact_Part_Stat_PhoenixTears</t>
  </si>
  <si>
    <t>DLL for creating the ObjectsDump.txt by SunbeamFRF</t>
  </si>
  <si>
    <t>Part_Shield_Aug_PAN_LGD_Revengenader.Part_Shield_Aug_PAN_LGD_Revengenader</t>
  </si>
  <si>
    <t>Artifact_Part_Stat_Relic.Artifact_Part_Stat_Relic</t>
  </si>
  <si>
    <t>Throws a free grenade when shield is depleted. This effect has a short cooldown</t>
  </si>
  <si>
    <t>Dalh</t>
  </si>
  <si>
    <t>Part_Shield_Aug_PAN_LGD_ShootingStar.Part_Shield_Aug_PAN_LGD_ShootingStar</t>
  </si>
  <si>
    <t>PS_DAL</t>
  </si>
  <si>
    <t>While depleted, successful melees summon a projectile that deals damage.</t>
  </si>
  <si>
    <t>Artifact_Part_Stat_RoadWarrior.Artifact_Part_Stat_RoadWarrior</t>
  </si>
  <si>
    <t>Unique</t>
  </si>
  <si>
    <r>
      <t xml:space="preserve">Artifact Stats </t>
    </r>
    <r>
      <rPr>
        <sz val="10"/>
        <color rgb="FFFFFFFF"/>
        <rFont val="Arial"/>
      </rPr>
      <t>(white text numbers)</t>
    </r>
    <r>
      <rPr>
        <sz val="10"/>
        <color rgb="FF000000"/>
        <rFont val="Arial"/>
      </rPr>
      <t xml:space="preserve">- Legit items will have ONE from </t>
    </r>
    <r>
      <rPr>
        <sz val="10"/>
        <color rgb="FFFFFF00"/>
        <rFont val="Arial"/>
      </rPr>
      <t>section A</t>
    </r>
    <r>
      <rPr>
        <sz val="10"/>
        <color rgb="FF000000"/>
        <rFont val="Arial"/>
      </rPr>
      <t xml:space="preserve"> and TWO from </t>
    </r>
    <r>
      <rPr>
        <sz val="10"/>
        <color rgb="FF00FFFF"/>
        <rFont val="Arial"/>
      </rPr>
      <t>section B</t>
    </r>
    <r>
      <rPr>
        <sz val="10"/>
        <color rgb="FF000000"/>
        <rFont val="Arial"/>
      </rPr>
      <t>.</t>
    </r>
  </si>
  <si>
    <r>
      <t xml:space="preserve">section A </t>
    </r>
    <r>
      <rPr>
        <sz val="10"/>
        <color rgb="FFFF9900"/>
        <rFont val="Arial"/>
      </rPr>
      <t xml:space="preserve">Mutually exclusive with the </t>
    </r>
    <r>
      <rPr>
        <sz val="10"/>
        <color rgb="FF00FF00"/>
        <rFont val="Arial"/>
      </rPr>
      <t>Main Ability</t>
    </r>
    <r>
      <rPr>
        <sz val="10"/>
        <color rgb="FFFF9900"/>
        <rFont val="Arial"/>
      </rPr>
      <t xml:space="preserve"> </t>
    </r>
    <r>
      <rPr>
        <sz val="10"/>
        <color rgb="FFFFFFFF"/>
        <rFont val="Arial"/>
      </rPr>
      <t>white stats</t>
    </r>
    <r>
      <rPr>
        <sz val="10"/>
        <color rgb="FFFF9900"/>
        <rFont val="Arial"/>
      </rPr>
      <t xml:space="preserve"> from above, cannot have both a stat linked to </t>
    </r>
    <r>
      <rPr>
        <sz val="10"/>
        <color rgb="FF00FF00"/>
        <rFont val="Arial"/>
      </rPr>
      <t>Main Ability</t>
    </r>
    <r>
      <rPr>
        <sz val="10"/>
        <color rgb="FFFF9900"/>
        <rFont val="Arial"/>
      </rPr>
      <t xml:space="preserve"> </t>
    </r>
    <r>
      <rPr>
        <sz val="10"/>
        <color rgb="FFFFFFFF"/>
        <rFont val="Arial"/>
      </rPr>
      <t>white stats</t>
    </r>
    <r>
      <rPr>
        <sz val="10"/>
        <color rgb="FFFF9900"/>
        <rFont val="Arial"/>
      </rPr>
      <t xml:space="preserve"> AND a </t>
    </r>
    <r>
      <rPr>
        <sz val="10"/>
        <color rgb="FF000000"/>
        <rFont val="Arial"/>
      </rPr>
      <t>section A</t>
    </r>
  </si>
  <si>
    <t>AR_DAL</t>
  </si>
  <si>
    <t>SM_DAL</t>
  </si>
  <si>
    <t>Artifact_Part_Stats_Asbestos.Artifact_Part_Stats_Asbestos</t>
  </si>
  <si>
    <t>SR_DAL</t>
  </si>
  <si>
    <r>
      <t>Jilreign's</t>
    </r>
    <r>
      <rPr>
        <sz val="10"/>
        <color rgb="FFFFFFFF"/>
        <rFont val="Arial"/>
      </rPr>
      <t xml:space="preserve"> personal saves of all classes with legit items</t>
    </r>
  </si>
  <si>
    <t>Part_Shield_Aug_MoxxisEmbrace.Part_Shield_Aug_MoxxisEmbrace</t>
  </si>
  <si>
    <t>Healgasm all over yourself and allies to heal them for 2231 on shield break</t>
  </si>
  <si>
    <t>Part_Shield_Aug_XPLootBooster.Part_Shield_Aug_XPLootBooster</t>
  </si>
  <si>
    <t>Hyperion</t>
  </si>
  <si>
    <t>Experience Gain: +10%. Loot Rarity boost. XP and Loot effects work through Level 10.</t>
  </si>
  <si>
    <t>Deluxe Version</t>
  </si>
  <si>
    <t>Part_Shield_Aug_HYP_BuriedAlive.Part_Shield_Aug_HYP_BuriedAlive</t>
  </si>
  <si>
    <t>Artifact_Part_Stats_Brawler.Artifact_Part_Stats_Brawler</t>
  </si>
  <si>
    <t>Artifact_Part_Stats_Breaching.Artifact_Part_Stats_Breaching</t>
  </si>
  <si>
    <t>Part_Shield_Aug_HYP_LGD_Dispensary.Part_Shield_Aug_HYP_LGD_Dispensary</t>
  </si>
  <si>
    <t>On taking dmage, has a 35% chance to drop an Upper or Downer pill. These pills provide buffs, but can have some bad side effects...</t>
  </si>
  <si>
    <t>SG_HYP</t>
  </si>
  <si>
    <t>Quest reward: Healer and Dealers</t>
  </si>
  <si>
    <t>Artifact_Part_Stats_Contaminated.Artifact_Part_Stats_Contaminated</t>
  </si>
  <si>
    <t>Part_Shield_Aug_LoopOf4N631.Part_Shield_Aug_LoopOf4N631</t>
  </si>
  <si>
    <t>Reduces action skill cooldown duration when depleted</t>
  </si>
  <si>
    <t>Quest reward: Childhood's End</t>
  </si>
  <si>
    <t>Artifact_Part_Stats_DeadEye.Artifact_Part_Stats_DeadEye</t>
  </si>
  <si>
    <t>Part_Shield_Aug_GoldenTouch.Part_Shield_Aug_GoldenTouch</t>
  </si>
  <si>
    <t>Provides: Brimming, Fleet and Roid</t>
  </si>
  <si>
    <t>Artifact_Part_Stats_Durable.Artifact_Part_Stats_Durable</t>
  </si>
  <si>
    <t>SM_HYP</t>
  </si>
  <si>
    <t>Quest reward: Golden Calves</t>
  </si>
  <si>
    <t>Part_Shield_Aug_MrCaffeine.Part_Shield_Aug_MrCaffeine</t>
  </si>
  <si>
    <t>SR_HYP</t>
  </si>
  <si>
    <t>Artifact_Part_Stats_Frozen.Artifact_Part_Stats_Frozen</t>
  </si>
  <si>
    <t>Artifact_Part_Stats_Greasy.Artifact_Part_Stats_Greasy</t>
  </si>
  <si>
    <t>Artifact_Part_Stats_Grenadier.Artifact_Part_Stats_Grenadier</t>
  </si>
  <si>
    <t>Artifact_Part_Stats_Grounded.Artifact_Part_Stats_Grounded</t>
  </si>
  <si>
    <t>Quest reward: Rise and Grind</t>
  </si>
  <si>
    <t>Part_Shield_Aug_PAN_LGD_Unpaler.Part_Shield_Aug_PAN_LGD_Unpaler</t>
  </si>
  <si>
    <t>* Unknown</t>
  </si>
  <si>
    <t>Artifact_Part_Stats_Hasty.Artifact_Part_Stats_Hasty</t>
  </si>
  <si>
    <t>Artifact_Part_Stats_HollowPoint.Artifact_Part_Stats_HollowPoint</t>
  </si>
  <si>
    <t>Artifact_Part_Stats_Hulking.Artifact_Part_Stats_Hulking</t>
  </si>
  <si>
    <t>Quest reward: On the Blood Path</t>
  </si>
  <si>
    <t>Artifact_Part_Stats_Insulated.Artifact_Part_Stats_Insulated</t>
  </si>
  <si>
    <t>Artifact_Part_Stats_LeadCoated.Artifact_Part_Stats_LeadCoated</t>
  </si>
  <si>
    <t>Detailed list of all the legendary and unique items by Tonydml</t>
  </si>
  <si>
    <r>
      <t>Secondary Stats (</t>
    </r>
    <r>
      <rPr>
        <sz val="10"/>
        <color rgb="FFFFFFFF"/>
        <rFont val="Arial"/>
      </rPr>
      <t>white text stats</t>
    </r>
    <r>
      <rPr>
        <sz val="10"/>
        <color rgb="FF000000"/>
        <rFont val="Arial"/>
      </rPr>
      <t>) Most flat stat bonuses stack up to 3, though the bonus is not linear, ie 1xRoid = 80, 2xRoid = 180, 3x Roid = 300</t>
    </r>
  </si>
  <si>
    <t>Artifact_Part_Stats_Loaded.Artifact_Part_Stats_Loaded</t>
  </si>
  <si>
    <t>Jakobs</t>
  </si>
  <si>
    <t>Artifact_Part_Stats_LongLasting.Artifact_Part_Stats_LongLasting</t>
  </si>
  <si>
    <t>Artifact_Part_Stats_LongRange.Artifact_Part_Stats_LongRange</t>
  </si>
  <si>
    <t>Artifact_Part_Stats_Lucky.Artifact_Part_Stats_Lucky</t>
  </si>
  <si>
    <t>Artifact_Part_Stats_Lustrous.Artifact_Part_Stats_Lustrous</t>
  </si>
  <si>
    <t>PS_JAK</t>
  </si>
  <si>
    <t>Artifact_Part_Stats_Melty.Artifact_Part_Stats_Melty</t>
  </si>
  <si>
    <t>Artifact_Part_Stats_Precision.Artifact_Part_Stats_Precision</t>
  </si>
  <si>
    <t>Part_Shield_Aug_Absorb.Part_Shield_Aug_Absorb</t>
  </si>
  <si>
    <t>Artifact_Part_Stats_Quickdraw.Artifact_Part_Stats_Quickdraw</t>
  </si>
  <si>
    <t>SG_JAK</t>
  </si>
  <si>
    <t>Artifact_Part_Stats_Ravaging.Artifact_Part_Stats_Ravaging</t>
  </si>
  <si>
    <t>AR_JAK</t>
  </si>
  <si>
    <t>Artifact_Part_Stats_Spicy.Artifact_Part_Stats_Spicy</t>
  </si>
  <si>
    <t>Part_Shield_Aug_Adaptive.Part_Shield_Aug_Adaptive</t>
  </si>
  <si>
    <t>Artifact_Part_Stats_Stalwart.Artifact_Part_Stats_Stalwart</t>
  </si>
  <si>
    <t>SR_JAK</t>
  </si>
  <si>
    <t>Artifact_Part_Stats_Unyielding.Artifact_Part_Stats_Unyielding</t>
  </si>
  <si>
    <t>Part_Shield_Aug_Adrenaline.Part_Shield_Aug_Adrenaline</t>
  </si>
  <si>
    <t>Artifact_Part_Stats_Vigorous.Artifact_Part_Stats_Vigorous</t>
  </si>
  <si>
    <t>Artifact_Part_Stats_Zappy.Artifact_Part_Stats_Zappy</t>
  </si>
  <si>
    <t>Part_Shield_Aug_Amp.Part_Shield_Aug_Amp</t>
  </si>
  <si>
    <t>section B</t>
  </si>
  <si>
    <t>Part_Shield_Aug_Brimming.Part_Shield_Aug_Brimming</t>
  </si>
  <si>
    <t>Artifact_Part_Stats_Accuracy.Artifact_Part_Stats_Accuracy</t>
  </si>
  <si>
    <t>Modding discord. READ THE RULES BEFORE POSTING ANYTHING!</t>
  </si>
  <si>
    <t>Artifact_Part_Stats_ActionSkillCooldown.Artifact_Part_Stats_ActionSkillCooldown</t>
  </si>
  <si>
    <t>Part_Shield_Aug_Capacity.Part_Shield_Aug_Capacity</t>
  </si>
  <si>
    <t>Maliwan</t>
  </si>
  <si>
    <t>Artifact_Part_Stats_AreaDamage.Artifact_Part_Stats_AreaDamage</t>
  </si>
  <si>
    <t>PS_MAL</t>
  </si>
  <si>
    <t>Part_Shield_Aug_Fleet.Part_Shield_Aug_Fleet</t>
  </si>
  <si>
    <t>Artifact_Part_Stats_ATLAS.Artifact_Part_Stats_ATLAS</t>
  </si>
  <si>
    <t>SG_MAL</t>
  </si>
  <si>
    <t>Artifact_Part_Stats_BleedoutDuration.Artifact_Part_Stats_BleedoutDuration</t>
  </si>
  <si>
    <t>Part_Shield_Aug_FortifyCharge.Part_Shield_Aug_FortifyCharge</t>
  </si>
  <si>
    <t>SM_MAL</t>
  </si>
  <si>
    <t>SR_MAL</t>
  </si>
  <si>
    <t>Artifact_Part_Stats_BleedoutMoveSpeed.Artifact_Part_Stats_BleedoutMoveSpeed</t>
  </si>
  <si>
    <t>To submit a correction or missing part, please use this form:</t>
  </si>
  <si>
    <t>Part_Shield_Aug_HealthCharge.Part_Shield_Aug_HealthCharge</t>
  </si>
  <si>
    <t>Artifact_Part_Stats_CorrosiveDamage.Artifact_Part_Stats_CorrosiveDamage</t>
  </si>
  <si>
    <t>Tediore</t>
  </si>
  <si>
    <t>PS_TED</t>
  </si>
  <si>
    <t>Artifact_Part_Stats_CorrosiveDoTChance.Artifact_Part_Stats_CorrosiveDoTChance</t>
  </si>
  <si>
    <t>Artifact_Part_Stats_CorrosiveResist.Artifact_Part_Stats_CorrosiveResist</t>
  </si>
  <si>
    <t>Part_Shield_Aug_Healthy.Part_Shield_Aug_Healthy</t>
  </si>
  <si>
    <t>Artifact_Part_Stats_CryoDamage_3.Artifact_Part_Stats_CryoDamage_3</t>
  </si>
  <si>
    <t>SG_TED</t>
  </si>
  <si>
    <t>Artifact_Part_Stats_CryoEfficiency.Artifact_Part_Stats_CryoEfficiency</t>
  </si>
  <si>
    <t>Part_Shield_Aug_Knockback.Part_Shield_Aug_Knockback</t>
  </si>
  <si>
    <t>Deals area-knockback on shield break</t>
  </si>
  <si>
    <t>Artifact_Part_Stats_CryoResist.Artifact_Part_Stats_CryoResist</t>
  </si>
  <si>
    <t>Part_Shield_Aug_Nova.Part_Shield_Aug_Nova</t>
  </si>
  <si>
    <t>SM_TED</t>
  </si>
  <si>
    <t>Deals area-knockback and damage based on shields resistance type on shield break</t>
  </si>
  <si>
    <t>Artifact_Part_Stats_FireDamage_3.Artifact_Part_Stats_FireDamage_3</t>
  </si>
  <si>
    <t>Part_Shield_Aug_PowerCharge.Part_Shield_Aug_PowerCharge</t>
  </si>
  <si>
    <t>Artifact_Part_Stats_FireDoTChance.Artifact_Part_Stats_FireDoTChance</t>
  </si>
  <si>
    <t>https://forms.gle/zNKLsM9hUCa1r4nZA</t>
  </si>
  <si>
    <t>Artifact_Part_Stats_FireResist.Artifact_Part_Stats_FireResist</t>
  </si>
  <si>
    <t>Artifact_Part_Stats_HealthRegen.Artifact_Part_Stats_HealthRegen</t>
  </si>
  <si>
    <t>Regenerates +149 Health/sec</t>
  </si>
  <si>
    <t>Part_Shield_Aug_Projected.Part_Shield_Aug_Projected</t>
  </si>
  <si>
    <t>Artifact_Part_Stats_Jakobs1.Artifact_Part_Stats_Jakobs1</t>
  </si>
  <si>
    <t>Crouching projects your shield forward, gaining +20% damage reduction.</t>
  </si>
  <si>
    <t>Part_Shield_Aug_RechargeDelay.Part_Shield_Aug_RechargeDelay</t>
  </si>
  <si>
    <t>Torgue</t>
  </si>
  <si>
    <t>Artifact_Part_Stats_MagazineSize.Artifact_Part_Stats_MagazineSize</t>
  </si>
  <si>
    <t>Part_Shield_Aug_RechargeRate.Part_Shield_Aug_RechargeRate</t>
  </si>
  <si>
    <t>PS_TOR</t>
  </si>
  <si>
    <t>Artifact_Part_Stats_MaxHealth.Artifact_Part_Stats_MaxHealth</t>
  </si>
  <si>
    <t>Part_Shield_Aug_Reflect.Part_Shield_Aug_Reflect</t>
  </si>
  <si>
    <t>Artifact_Part_Stats_MaxShieldCapacity.Artifact_Part_Stats_MaxShieldCapacity</t>
  </si>
  <si>
    <t>Artifact_Part_Stats_MeleeDamage.Artifact_Part_Stats_MeleeDamage</t>
  </si>
  <si>
    <t>SG_TOR</t>
  </si>
  <si>
    <t>Part_Shield_Aug_Resistance.Part_Shield_Aug_Resistance</t>
  </si>
  <si>
    <t>AR_TOR</t>
  </si>
  <si>
    <t>Artifact_Part_Stats_Movespeed.Artifact_Part_Stats_Movespeed</t>
  </si>
  <si>
    <t>Part_Shield_Aug_Roid.Part_Shield_Aug_Roid</t>
  </si>
  <si>
    <t>Artifact_Part_Stats_RadiationDamage.Artifact_Part_Stats_RadiationDamage</t>
  </si>
  <si>
    <t>Artifact_Part_Stats_RadiationDoTChance.Artifact_Part_Stats_RadiationDoTChance</t>
  </si>
  <si>
    <t>HW_TOR</t>
  </si>
  <si>
    <t>Part_Shield_Aug_ShieldCharge.Part_Shield_Aug_ShieldCharge</t>
  </si>
  <si>
    <t>Artifact_Part_Stats_RadiationResist.Artifact_Part_Stats_RadiationResist</t>
  </si>
  <si>
    <t>Artifact_Part_Stats_ReloadSpeed.Artifact_Part_Stats_ReloadSpeed</t>
  </si>
  <si>
    <t>Vladof</t>
  </si>
  <si>
    <t>PS_VLA</t>
  </si>
  <si>
    <t>Artifact_Part_Stats_ShieldRechargeDelay.Artifact_Part_Stats_ShieldRechargeDelay</t>
  </si>
  <si>
    <t>Part_Shield_Aug_Spike.Part_Shield_Aug_Spike</t>
  </si>
  <si>
    <t>Returns 1487 damage if melee'd while shielded</t>
  </si>
  <si>
    <t>Part_Shield_Aug_TriggerHappy.Part_Shield_Aug_TriggerHappy</t>
  </si>
  <si>
    <t>Artifact_Part_Stats_ShieldRechargeRate.Artifact_Part_Stats_ShieldRechargeRate</t>
  </si>
  <si>
    <t>AR_VLA</t>
  </si>
  <si>
    <t>Part_Shield_Aug_Turtle.Part_Shield_Aug_Turtle</t>
  </si>
  <si>
    <t>Artifact_Part_Stats_ShockDamage.Artifact_Part_Stats_ShockDamage</t>
  </si>
  <si>
    <t>SR_VLA</t>
  </si>
  <si>
    <t>HW_VLA</t>
  </si>
  <si>
    <t>Part_Shield_Aug_Vagabond.Part_Shield_Aug_Vagabond</t>
  </si>
  <si>
    <t>Artifact_Part_Stats_ShockDoTChance.Artifact_Part_Stats_ShockDoTChance</t>
  </si>
  <si>
    <t>Updates:</t>
  </si>
  <si>
    <t>Shield_Part_Aug_00_None.Shield_Part_Aug_00_None</t>
  </si>
  <si>
    <t>Gear</t>
  </si>
  <si>
    <t>Material</t>
  </si>
  <si>
    <t>Part_Shield_Mat_BackHam.Part_Shield_Mat_BackHam</t>
  </si>
  <si>
    <t>Skin</t>
  </si>
  <si>
    <t>Artifact_Part_Stats_ShockResist.Artifact_Part_Stats_ShockResist</t>
  </si>
  <si>
    <t>Artifact</t>
  </si>
  <si>
    <t>Artifact_Part_Stats_Tediore.Artifact_Part_Stats_Tediore</t>
  </si>
  <si>
    <t>Artifact_Part_Stats_Vladof.Artifact_Part_Stats_Vladof</t>
  </si>
  <si>
    <t>Artifact_Part_Stats_XPMultiplier.Artifact_Part_Stats_XPMultiplier</t>
  </si>
  <si>
    <t>Shield</t>
  </si>
  <si>
    <t>Part_Shield_Mat_PAN_LGD_BigBoomBlaster.Part_Shield_Mat_PAN_LGD_BigBoomBlaster</t>
  </si>
  <si>
    <t>Part_Shield_Mat_PAN_LGD_BlackHole.Part_Shield_Mat_PAN_LGD_BlackHole</t>
  </si>
  <si>
    <t>Part_Shield_Mat_HYP_LGD_FrontLoader.Part_Shield_Mat_HYP_LGD_FrontLoader</t>
  </si>
  <si>
    <t>Grenade</t>
  </si>
  <si>
    <t>Part_Shield_Mat_PAN_LGD_Impaler.Part_Shield_Mat_PAN_LGD_Impaler</t>
  </si>
  <si>
    <t>Part_Shield_Mat_ANS_LGD_NovaBurner.Part_Shield_Mat_ANS_LGD_NovaBurner</t>
  </si>
  <si>
    <t>Generic COM</t>
  </si>
  <si>
    <t>Part_Shield_Mat_HYP_LGD_ReCharger.Part_Shield_Mat_HYP_LGD_ReCharger</t>
  </si>
  <si>
    <t>Part_Shield_Mat_HYP_LGD_Rectifier1.Part_Shield_Mat_HYP_LGD_Rectifier1</t>
  </si>
  <si>
    <t>Anointment</t>
  </si>
  <si>
    <t>Part_Shield_Mat_PAN_LGD_Revengenader.Part_Shield_Mat_PAN_LGD_Revengenader</t>
  </si>
  <si>
    <t>Part_Shield_Mat_ANS_LGD_SlideKick.Part_Shield_Mat_ANS_LGD_SlideKick</t>
  </si>
  <si>
    <t>Anointments</t>
  </si>
  <si>
    <t>Part_Shield_Mat_HYP_LGD_StopGap.Part_Shield_Mat_HYP_LGD_StopGap</t>
  </si>
  <si>
    <t>Amara COM</t>
  </si>
  <si>
    <t>Part_Shield_Mat_ANS_LGD_ReRouter.Part_Shield_Mat_ANS_LGD_ReRouter</t>
  </si>
  <si>
    <t>Part_Shield_Mat_ANS_LGD_WTF.Part_Shield_Mat_ANS_LGD_WTF</t>
  </si>
  <si>
    <t>Part_Shield_Mat_ANS_LGD_Aurelia.Part_Shield_Mat_ANS_LGD_Aurelia</t>
  </si>
  <si>
    <t>Fl4k COM</t>
  </si>
  <si>
    <t>Part_Shield_Mat_HYP_BuriedAlive.Part_Shield_Mat_HYP_BuriedAlive</t>
  </si>
  <si>
    <t>Part_Shield_Mat_PAN_Cyttorak.Part_Shield_Mat_PAN_Cyttorak</t>
  </si>
  <si>
    <t>Moze COM</t>
  </si>
  <si>
    <t>Part_Shield_Mat_HYP_LGD_Dispensary.Part_Shield_Mat_HYP_LGD_Dispensary</t>
  </si>
  <si>
    <t>Part_Shield_Mat_GoldenTouch.Part_Shield_Mat_GoldenTouch</t>
  </si>
  <si>
    <t>Zane COM</t>
  </si>
  <si>
    <t>Part_Shield_Mat_ANS_LGD_Breakup.Part_Shield_Mat_ANS_LGD_Breakup</t>
  </si>
  <si>
    <t>Part_Shield_Mat_MoxxisEmbrace.Part_Shield_Mat_MoxxisEmbrace</t>
  </si>
  <si>
    <t xml:space="preserve">Notes READ!!: </t>
  </si>
  <si>
    <t>Behaviours</t>
  </si>
  <si>
    <t>Part_Shield_Mat_PAN_LGD_Radiate.Part_Shield_Mat_PAN_LGD_Radiate</t>
  </si>
  <si>
    <t>GM_Part_Behavior_01_Large.GM_Part_Behavior_01_Large</t>
  </si>
  <si>
    <t>Part_Shield_Mat_PAN_LGD_ShootingStar.Part_Shield_Mat_PAN_LGD_ShootingStar</t>
  </si>
  <si>
    <t>Part_Shield_Mat_PAN_LGD_Unpaler.Part_Shield_Mat_PAN_LGD_Unpaler</t>
  </si>
  <si>
    <t>Part_Shield_Mat_Ward.Part_Shield_Mat_Ward</t>
  </si>
  <si>
    <t>Increases radius by 20/40/60%</t>
  </si>
  <si>
    <t>Part_Shield_Mat_XPLootBooster.Part_Shield_Mat_XPLootBooster</t>
  </si>
  <si>
    <t>Part_Shield_Mat_ScreamOfTerror.Part_Shield_Mat_ScreamOfTerror</t>
  </si>
  <si>
    <t>Part_Shield_Mat_ANS_LGD_VersionOmNom.Part_Shield_Mat_ANS_LGD_VersionOmNom</t>
  </si>
  <si>
    <t>Weapon parts with no letter at the end are usually base parts which are required.</t>
  </si>
  <si>
    <t xml:space="preserve">To Do: </t>
  </si>
  <si>
    <r>
      <t xml:space="preserve">Example: Part_PS_JAK_Barrel_02  </t>
    </r>
    <r>
      <rPr>
        <sz val="10"/>
        <color rgb="FFFF9900"/>
        <rFont val="Arial"/>
      </rPr>
      <t>vs</t>
    </r>
    <r>
      <rPr>
        <sz val="10"/>
        <color rgb="FF000000"/>
        <rFont val="Arial"/>
      </rPr>
      <t xml:space="preserve"> Part_PS_JAK_Barrel_02</t>
    </r>
    <r>
      <rPr>
        <sz val="10"/>
        <color rgb="FFFF9900"/>
        <rFont val="Arial"/>
      </rPr>
      <t>_A</t>
    </r>
  </si>
  <si>
    <t>GM_Part_Behavior_03_Bouncy.GM_Part_Behavior_03_Bouncy</t>
  </si>
  <si>
    <t>Grenade bounces forward 3/5/7 times, exploding when hitting an enemy. Keeps bouncing after.</t>
  </si>
  <si>
    <r>
      <rPr>
        <sz val="10"/>
        <color rgb="FFFF0000"/>
        <rFont val="Arial"/>
      </rPr>
      <t>Never remove "_Body"</t>
    </r>
    <r>
      <rPr>
        <sz val="10"/>
        <color rgb="FF000000"/>
        <rFont val="Arial"/>
      </rPr>
      <t xml:space="preserve"> from a weapon, only </t>
    </r>
    <r>
      <rPr>
        <sz val="10"/>
        <color rgb="FF00FF00"/>
        <rFont val="Arial"/>
      </rPr>
      <t>_Body_A/B/C</t>
    </r>
  </si>
  <si>
    <t>Generic COM stats</t>
  </si>
  <si>
    <t>shdw smells like burnt pigs feet</t>
  </si>
  <si>
    <t>GM_Part_Behavior_04_Sticky.GM_Part_Behavior_04_Sticky</t>
  </si>
  <si>
    <t>Sticks on impact. Deals 25/100/200% bonus damage if stuck directly to an enemy</t>
  </si>
  <si>
    <t>For infinite ammo, simply remove the magazine.</t>
  </si>
  <si>
    <t>GM_Part_Behavior_06_MIRV.GM_Part_Behavior_06_MIRV</t>
  </si>
  <si>
    <t>Spawns 3/6/9 MIRV grenades</t>
  </si>
  <si>
    <t>Basic Naming strategy</t>
  </si>
  <si>
    <t>GM_Part_Behavior_07_Lingering.GM_Part_Behavior_07_Lingering</t>
  </si>
  <si>
    <t>Adding multiple elements will only boost the damage of the first element type in your part list.</t>
  </si>
  <si>
    <t>Does DoT for 4/6/8 seconds or 2/4/6 bursts</t>
  </si>
  <si>
    <t>GM_Part_Behavior_09_Singularity.GM_Part_Behavior_09_Singularity</t>
  </si>
  <si>
    <t>Pulls enemies towards epicenter. Singularity FX are static. Does not stack.</t>
  </si>
  <si>
    <t>If you want additional elements on your weapon use the anointed effects.</t>
  </si>
  <si>
    <t>GM_Part_Behavior_10_Transfusion.GM_Part_Behavior_10_Transfusion</t>
  </si>
  <si>
    <t>Steal 30/60/100% damage dealt to enemy Health. Doesn't apply to DoTs. Gives to allies if user full.</t>
  </si>
  <si>
    <t>GM_Part_Behavior_11_Force.GM_Part_Behavior_11_Force</t>
  </si>
  <si>
    <t>Same anointment will not stack even if it is on different items</t>
  </si>
  <si>
    <t>Knocks enemies away and off their feet</t>
  </si>
  <si>
    <t>GM_Part_Behavior_12_Mini_MIRV.GM_Part_Behavior_12_Mini_MIRV</t>
  </si>
  <si>
    <t>MIRV grenades spawn 3/4 more grenades.</t>
  </si>
  <si>
    <t>GM_Part_Behavior_15_Spring.GM_Part_Behavior_15_Spring</t>
  </si>
  <si>
    <t>"Materials" are simply the overlay/skin of an item. These can also be used as fillers when increasing component count</t>
  </si>
  <si>
    <t>Bounces straight up 1/2/4 times and explodes on each impact. Damage increased 10/15/20% per jump.</t>
  </si>
  <si>
    <t>GM_Part_Behavior_16_Money.GM_Part_Behavior_16_Money</t>
  </si>
  <si>
    <t>Enemies drop a small/moderate/significant sum of cash when damaged.</t>
  </si>
  <si>
    <t>GM_Part_Behavior_18_Generator.GM_Part_Behavior_18_Generator</t>
  </si>
  <si>
    <t>Steals 30/60/100% of damage dealt to enemy Shields</t>
  </si>
  <si>
    <t>GM_Part_Behavior_19_Artillery.GM_Part_Behavior_19_Artillery</t>
  </si>
  <si>
    <t>Fires bullets in a 360 spray dealing 15/30/50% additional DoT until it explodes.</t>
  </si>
  <si>
    <t>GM_Part_Behavior_20_Nuke.GM_Part_Behavior_20_Nuke</t>
  </si>
  <si>
    <t>Consumes up to 2/3/5 additional grenades. Damage up 50% per extra grenade.</t>
  </si>
  <si>
    <t>GM_Part_Behavior_21_Link.GM_Part_Behavior_21_Link</t>
  </si>
  <si>
    <t>15/30/50% increased damage for each additional enemy hit.</t>
  </si>
  <si>
    <t>GM_Part_Behavior_22_Divider.GM_Part_Behavior_22_Divider</t>
  </si>
  <si>
    <t>Grenade splits into 1+1/2/3 grenades shortly after thrown.</t>
  </si>
  <si>
    <t>GM_Part_Behavior_23_Roider.GM_Part_Behavior_23_Roider</t>
  </si>
  <si>
    <t>Increases grenade damage by 15/30/45%</t>
  </si>
  <si>
    <t>GM_Part_Behavior_24_ElementalDamage.GM_Part_Behavior_24_ElementalDamage</t>
  </si>
  <si>
    <t>Increases elemental damage by 15/30/45%</t>
  </si>
  <si>
    <t>GM_Part_Behavior_25_Rain.GM_Part_Behavior_25_Rain</t>
  </si>
  <si>
    <t>Launches straight up after initial explosion and fires 3/4/5 grenades in a circle around it</t>
  </si>
  <si>
    <t>GM_Part_Behavior_NONE.GM_Part_Behavior_NONE</t>
  </si>
  <si>
    <t>N/A (Can be used as filler slot to maintain component count)</t>
  </si>
  <si>
    <t>Augments</t>
  </si>
  <si>
    <t>GM_Part_Element_01_Normal.GM_Part_Element_01_Normal</t>
  </si>
  <si>
    <t>Class perk</t>
  </si>
  <si>
    <r>
      <t xml:space="preserve">Class Mod Skill Perk Pool </t>
    </r>
    <r>
      <rPr>
        <sz val="10"/>
        <color rgb="FFFF9900"/>
        <rFont val="Arial"/>
      </rPr>
      <t>(Orange/Legendary)</t>
    </r>
  </si>
  <si>
    <t>ClassMod_Part_Operative_Unique_01_Infiltrator.ClassMod_Part_Operative_Unique_01_Infiltrator</t>
  </si>
  <si>
    <t>GM_Part_Element_02_Fire.GM_Part_Element_02_Fire</t>
  </si>
  <si>
    <t>GM_Part_Element_03_Shock.GM_Part_Element_03_Shock</t>
  </si>
  <si>
    <t>GM_Part_Element_04_Corrosive.GM_Part_Element_04_Corrosive</t>
  </si>
  <si>
    <t>GM_Part_Element_05_Cryo.GM_Part_Element_05_Cryo</t>
  </si>
  <si>
    <t>ClassMod_Part_Beastmaster_Unique_01_Friendbot.ClassMod_Part_Beastmaster_Unique_01_Friendbot</t>
  </si>
  <si>
    <t>GM_Part_Element_06_Radiation.GM_Part_Element_06_Radiation</t>
  </si>
  <si>
    <t>Zane's Weapon Damage and Movement Speed are increased. The lower his shield, the greater the bonus. Whenever Zane activates an action skill he breaks his shield.</t>
  </si>
  <si>
    <r>
      <rPr>
        <sz val="10"/>
        <color rgb="FF00FFFF"/>
        <rFont val="Arial"/>
      </rPr>
      <t xml:space="preserve">Psycho Head on a Stick / </t>
    </r>
    <r>
      <rPr>
        <sz val="10"/>
        <color rgb="FF00FF00"/>
        <rFont val="Arial"/>
      </rPr>
      <t xml:space="preserve">All my BFFs / </t>
    </r>
    <r>
      <rPr>
        <sz val="10"/>
        <color rgb="FF00FFFF"/>
        <rFont val="Arial"/>
      </rPr>
      <t>Barbaric Yawp</t>
    </r>
    <r>
      <rPr>
        <sz val="10"/>
        <color rgb="FF000000"/>
        <rFont val="Arial"/>
      </rPr>
      <t xml:space="preserve"> When FL4K kills an enemy, their pet gains second wind</t>
    </r>
  </si>
  <si>
    <t>Part_GM_Aug_BirthdaySuprise.Part_GM_Aug_BirthdaySuprise</t>
  </si>
  <si>
    <t>Deals 100% increased damage to varkids and spiderants.</t>
  </si>
  <si>
    <t>Part_GM_Aug_ButtStallion.Part_GM_Aug_ButtStallion</t>
  </si>
  <si>
    <t>Throw Buttstallion with a rainbow explosion</t>
  </si>
  <si>
    <t>ClassMod_Part_Operative_Unique_02_Executor.ClassMod_Part_Operative_Unique_02_Executor</t>
  </si>
  <si>
    <t>Part_GM_Aug_CashMoneyPreorder.Part_GM_Aug_CashMoneyPreorder</t>
  </si>
  <si>
    <t>Kill Skill. Whenever Zane kills an enemy, he gains increased Accuracy, Handling, Critical Hit Damage, Status Effect Damage, and Status Effect Chance.</t>
  </si>
  <si>
    <t>Enemies dropa  holy metric buttload of cash when damaged</t>
  </si>
  <si>
    <t>ClassMod_Part_Operative_Unique_03_Expert.ClassMod_Part_Operative_Unique_03_Expert</t>
  </si>
  <si>
    <t>Kill Skill. +5% Chance on kill to recharge SNTL Cooldown and Duration.</t>
  </si>
  <si>
    <t>Part_GM_Aug_Chupa.Part_GM_Aug_Chupa</t>
  </si>
  <si>
    <t>ClassMod_Part_Operative_Unique_04_Firebrand.ClassMod_Part_Operative_Unique_04_Firebrand</t>
  </si>
  <si>
    <t>ClassMod_Part_Beastmaster_Unique_02_CosmicStalker.ClassMod_Part_Beastmaster_Unique_02_CosmicStalker</t>
  </si>
  <si>
    <t>Sticks to enemy and does damage over time to health. Ignores shields</t>
  </si>
  <si>
    <t>Grants Zane's Digit-Clone the Binary System Augment. Whenever Zane's Clone receives melee damage, it creates a Shock Nova around it.</t>
  </si>
  <si>
    <t>ClassMod_Part_Operative_Unique_05_Operative.ClassMod_Part_Operative_Unique_05_Operative</t>
  </si>
  <si>
    <t>Part_GM_Aug_EchoV2.Part_GM_Aug_EchoV2</t>
  </si>
  <si>
    <t>Whenever Zane freezes an enemy, a random Status Effect is applied to them instantly.</t>
  </si>
  <si>
    <r>
      <rPr>
        <sz val="10"/>
        <color rgb="FFFF9900"/>
        <rFont val="Arial"/>
      </rPr>
      <t>Big Game / Interplanetary Stalker / Hunter's Eye</t>
    </r>
    <r>
      <rPr>
        <sz val="10"/>
        <color rgb="FF000000"/>
        <rFont val="Arial"/>
      </rPr>
      <t xml:space="preserve"> FL4K's Hunt Skill Power is increased by 25%</t>
    </r>
  </si>
  <si>
    <t>Part_CM_Operative_Raid1.Part_CM_Operative_Raid1</t>
  </si>
  <si>
    <t>ClassMod_Part_Beastmaster_Unique_03_BountyHunter.ClassMod_Part_Beastmaster_Unique_03_BountyHunter</t>
  </si>
  <si>
    <t>While Sliding or Airborne, Zane gains +40% Weapon Damage and +20% Damage Reduction. While Slowed, Zane gains +25% Movement Speed</t>
  </si>
  <si>
    <t>Part_GM_Aug_EMP.Part_GM_Aug_EMP</t>
  </si>
  <si>
    <t>Depletes enemy shields</t>
  </si>
  <si>
    <t>Part_GM_Aug_Epicenter.Part_GM_Aug_Epicenter</t>
  </si>
  <si>
    <r>
      <rPr>
        <sz val="10"/>
        <color rgb="FFFF9900"/>
        <rFont val="Arial"/>
      </rPr>
      <t>Hunter's Eye / The Most Dangerous Game /</t>
    </r>
    <r>
      <rPr>
        <sz val="10"/>
        <color rgb="FF000000"/>
        <rFont val="Arial"/>
      </rPr>
      <t xml:space="preserve"> </t>
    </r>
    <r>
      <rPr>
        <sz val="10"/>
        <color rgb="FF00FFFF"/>
        <rFont val="Arial"/>
      </rPr>
      <t>Frenzy</t>
    </r>
    <r>
      <rPr>
        <sz val="10"/>
        <color rgb="FF000000"/>
        <rFont val="Arial"/>
      </rPr>
      <t xml:space="preserve"> FL4K has a 3% chance to activate any purchased Hunt Kill Skill when dealing gun damage. Bosses are now treated as Humans, Beasts and Robotics for FL4K's Hunt Skills.</t>
    </r>
  </si>
  <si>
    <t>Explodes twice releasing radial of projectiles.</t>
  </si>
  <si>
    <t>BPInvPart_ClassMod_C ClassMod_Part_Beastmaster_Unique_04_DE4DEYE.ClassMod_Part_Beastmaster_Unique_04_DE4DEYE</t>
  </si>
  <si>
    <t>Skill Tree Perks (1 component = +1 to that skill, 5 of the same component = +5 to that skill)</t>
  </si>
  <si>
    <t>Part_GM_Aug_Fastball.Part_GM_Aug_Fastball</t>
  </si>
  <si>
    <t>Throws the grenade like a fast baseball. Explodes on impact</t>
  </si>
  <si>
    <t>ClassMod_Part_Skill_Operative_Adrenaline.ClassMod_Part_Skill_Operative_Adrenaline</t>
  </si>
  <si>
    <t>Zane gains increased Action Skill Cooldown Rate. This bonus is based on the amount of shield he has. The more percent full, the greater the bonus.</t>
  </si>
  <si>
    <t>Part_GM_Aug_FireStorm.Part_GM_Aug_FireStorm</t>
  </si>
  <si>
    <r>
      <rPr>
        <sz val="10"/>
        <color rgb="FF00FF00"/>
        <rFont val="Arial"/>
      </rPr>
      <t>The Fast and the Furryous /</t>
    </r>
    <r>
      <rPr>
        <sz val="10"/>
        <color rgb="FF000000"/>
        <rFont val="Arial"/>
      </rPr>
      <t xml:space="preserve"> </t>
    </r>
    <r>
      <rPr>
        <sz val="10"/>
        <color rgb="FF00FFFF"/>
        <rFont val="Arial"/>
      </rPr>
      <t xml:space="preserve">Go for the Eyes! / </t>
    </r>
    <r>
      <rPr>
        <sz val="10"/>
        <color rgb="FFFF9900"/>
        <rFont val="Arial"/>
      </rPr>
      <t>Two F4ng</t>
    </r>
    <r>
      <rPr>
        <sz val="10"/>
        <color rgb="FF000000"/>
        <rFont val="Arial"/>
      </rPr>
      <t xml:space="preserve"> FL4K and their pets deal 35% additional damage against enemies above 75% health.</t>
    </r>
  </si>
  <si>
    <t>ClassMod_Part_Skill_Operative_BorrowedTime.ClassMod_Part_Skill_Operative_BorrowedTime</t>
  </si>
  <si>
    <t>Rains fireballs down from the sky</t>
  </si>
  <si>
    <t>Zane gains increased Action Skill Duration for every active Action Skill.</t>
  </si>
  <si>
    <t>ClassMod_Part_Beastmaster_Unique_05_RakkCommander.ClassMod_Part_Beastmaster_Unique_05_RakkCommander</t>
  </si>
  <si>
    <t>Part_GM_Aug_HipHop.Part_GM_Aug_HipHop</t>
  </si>
  <si>
    <t>ClassMod_Part_Skill_Operative_Chancer.ClassMod_Part_Skill_Operative_Chancer</t>
  </si>
  <si>
    <t>Zane gains Health Regeneration. The lower his shield is, the higher the bonus.</t>
  </si>
  <si>
    <t>ClassMod_Part_Skill_Operative_ColdBore.ClassMod_Part_Skill_Operative_ColdBore</t>
  </si>
  <si>
    <t>Part_GM_Aug_HunterSeeker.Part_GM_Aug_HunterSeeker</t>
  </si>
  <si>
    <r>
      <rPr>
        <sz val="10"/>
        <color rgb="FF00FFFF"/>
        <rFont val="Arial"/>
      </rPr>
      <t>He Bites! / Go for the Eyes! /</t>
    </r>
    <r>
      <rPr>
        <sz val="10"/>
        <color rgb="FF000000"/>
        <rFont val="Arial"/>
      </rPr>
      <t xml:space="preserve"> </t>
    </r>
    <r>
      <rPr>
        <sz val="10"/>
        <color rgb="FF00FF00"/>
        <rFont val="Arial"/>
      </rPr>
      <t>Eager to Impress</t>
    </r>
    <r>
      <rPr>
        <sz val="10"/>
        <color rgb="FF000000"/>
        <rFont val="Arial"/>
      </rPr>
      <t xml:space="preserve"> Rakk Attack gains 1 extra charge!</t>
    </r>
  </si>
  <si>
    <t>Zane gains increased Weapon Swap Speed. The next shot fired after swapping weapons deals Bonus Cryo Damage.</t>
  </si>
  <si>
    <t>Splits into 2 slow drones that shoot before exploding</t>
  </si>
  <si>
    <t>ClassMod_Part_Skill_Operative_CoolerHeads.ClassMod_Part_Skill_Operative_CoolerHeads</t>
  </si>
  <si>
    <t>ClassMod_Part_Beastmaster_Unique_06_RedFang.ClassMod_Part_Beastmaster_Unique_06_RedFang</t>
  </si>
  <si>
    <t>Part_GM_Aug_JustDeserts.Part_GM_Aug_JustDeserts</t>
  </si>
  <si>
    <t>Whenever Zane scores a Critical Hit on an enemy, theres a chance they will be Slowed. This effect stacks until the target is Frozen.</t>
  </si>
  <si>
    <t>Throws a cake, small radius</t>
  </si>
  <si>
    <t>ClassMod_Part_Skill_Operative_CoolHand.ClassMod_Part_Skill_Operative_CoolHand</t>
  </si>
  <si>
    <t>Part_GM_Aug_Kryll.Part_GM_Aug_Kryll</t>
  </si>
  <si>
    <t>Zane gains increased Reload Speed. Kill Skill. After killing an enemy, Zanes Reload Speed is increasted for a few seconds. Duration 15sec</t>
  </si>
  <si>
    <r>
      <rPr>
        <sz val="10"/>
        <color rgb="FFFF9900"/>
        <rFont val="Arial"/>
      </rPr>
      <t>Eager to impress /</t>
    </r>
    <r>
      <rPr>
        <sz val="10"/>
        <color rgb="FF000000"/>
        <rFont val="Arial"/>
      </rPr>
      <t xml:space="preserve"> </t>
    </r>
    <r>
      <rPr>
        <sz val="10"/>
        <color rgb="FF00FFFF"/>
        <rFont val="Arial"/>
      </rPr>
      <t>Ferocity / He Bites!</t>
    </r>
    <r>
      <rPr>
        <sz val="10"/>
        <color rgb="FF000000"/>
        <rFont val="Arial"/>
      </rPr>
      <t xml:space="preserve"> While Gamma Burst is active, FL4K's pet taunts all enemies.</t>
    </r>
  </si>
  <si>
    <t>Triples number of grenades with each explosion up to 3 times</t>
  </si>
  <si>
    <t>ClassMod_Part_Skill_Operative_Donnybrook.ClassMod_Part_Skill_Operative_Donnybrook</t>
  </si>
  <si>
    <t>Kill Skill. Whenever Zane kills an enemy, he and his Digi-Clone receieve increased Gun Damage and gain Health Regeneration for a few seconds. Duration, 15sec</t>
  </si>
  <si>
    <t>Part_GM_Aug_Nagate.Part_GM_Aug_Nagate</t>
  </si>
  <si>
    <t>ClassMod_Part_Beastmaster_Unique_07_BlueFang.ClassMod_Part_Beastmaster_Unique_07_BlueFang</t>
  </si>
  <si>
    <t>ClassMod_Part_Skill_Operative_DroneDelivery.ClassMod_Part_Skill_Operative_DroneDelivery</t>
  </si>
  <si>
    <t>Spawns circle of longbow grenades</t>
  </si>
  <si>
    <t>Fade Away kills have a 33% chance to refund a Fade Away Charge and extend the duration of Fade Away by 3 seconds.</t>
  </si>
  <si>
    <t>SNTL will occasionally drop a free grenade based on Zane's current grenade mod while attacking enemies. "Cooldown 15sec"</t>
  </si>
  <si>
    <t>Part_GM_Aug_ObviousTrap.Part_GM_Aug_ObviousTrap</t>
  </si>
  <si>
    <t>ClassMod_Part_Skill_Operative_DuctTape.ClassMod_Part_Skill_Operative_DuctTape</t>
  </si>
  <si>
    <t>Part_CM_Beastmaster_Raid1.Part_CM_Beastmaster_Raid1</t>
  </si>
  <si>
    <t>Lay down a group of 6 sticky grenades that detonate when an enemy is near</t>
  </si>
  <si>
    <t>The first shot fired from Zane's gun has a chance to also fire a grenade. Cooldown Time 8sec</t>
  </si>
  <si>
    <t>ClassMod_Part_Skill_Operative_ExtraParts.ClassMod_Part_Skill_Operative_ExtraParts</t>
  </si>
  <si>
    <t>Part_GM_Aug_PAN_MoxiesBosom.Part_GM_Aug_PAN_MoxiesBosom</t>
  </si>
  <si>
    <t>Zane gains Increased Mazimum Shield Capacity.</t>
  </si>
  <si>
    <t>Rubberized. Throws 2 grenades at once. Increased dmg every bounce</t>
  </si>
  <si>
    <t>ClassMod_Part_Skill_Operative_GoodMisfortune.ClassMod_Part_Skill_Operative_GoodMisfortune</t>
  </si>
  <si>
    <t>Kill Skill. Killing an enemy increased Zane's Action Skill Duration.</t>
  </si>
  <si>
    <r>
      <t xml:space="preserve">Class Mod Skill Perk Pool </t>
    </r>
    <r>
      <rPr>
        <sz val="10"/>
        <color rgb="FFAC30FF"/>
        <rFont val="Arial"/>
      </rPr>
      <t>(Purple/Very Rare)</t>
    </r>
  </si>
  <si>
    <t>ClassMod_Part_Skill_Operative_LikeAGhost.ClassMod_Part_Skill_Operative_LikeAGhost</t>
  </si>
  <si>
    <t>Zane and his Digi-Clone gain a chance to ignore bullets. This chance is increased for a few seconds after activating an Action skill. This effect stacks. Duration 8sec</t>
  </si>
  <si>
    <t>ClassMod_Part_Skill_Operative_MultiTasker.ClassMod_Part_Skill_Operative_MultiTasker</t>
  </si>
  <si>
    <t>Whenever one or more of Zane's action skills are active, he gains increased Gun Damage for each active action skill.</t>
  </si>
  <si>
    <t>Part_GM_Aug_Piss.Part_GM_Aug_Piss</t>
  </si>
  <si>
    <t>ClassMod_Part_Skill_Operative_Ordnance.ClassMod_Part_Skill_Operative_Ordnance</t>
  </si>
  <si>
    <t>Removes status effects on allies. Damaged enemies take +20% dmg</t>
  </si>
  <si>
    <t>Kill Skill. Whenever Zane kills an enemy, they create a Cryo Nova, dealing damage to all nearby enemies. Cooldown 2sec</t>
  </si>
  <si>
    <t>ClassMod_Part_Skill_Operative_PlayingDirty.ClassMod_Part_Skill_Operative_PlayingDirty</t>
  </si>
  <si>
    <t>Part_GM_Aug_Quasar.Part_GM_Aug_Quasar</t>
  </si>
  <si>
    <t>Kill Skill. After killing an enemy, Zane's next five shots all have a chance to fire an additional projectile.</t>
  </si>
  <si>
    <t>Hovers &amp; sucks enemies in. Constant arcs of electricity</t>
  </si>
  <si>
    <t>ClassMod_Part_Skill_Operative_PocketFullOfGrenades.ClassMod_Part_Skill_Operative_PocketFullOfGrenades</t>
  </si>
  <si>
    <t>Note to self, come back and change these to skill tree names:</t>
  </si>
  <si>
    <t>Part_GM_Aug_RedQueen.Part_GM_Aug_RedQueen</t>
  </si>
  <si>
    <t>Kill Skill. After killing an enemy, Zane gains Grenade Regeneration for a few seconds. Duration 15sec</t>
  </si>
  <si>
    <t>Rubberized. Splits into 2 laser-connected grenades.</t>
  </si>
  <si>
    <t>ClassMod_Part_Skill_Operative_Praemunitus.ClassMod_Part_Skill_Operative_Praemunitus</t>
  </si>
  <si>
    <t>Zane and his Digi-Clone gain increased Magazine Size.</t>
  </si>
  <si>
    <t>Part_GM_Aug_Seeker.Part_GM_Aug_Seeker</t>
  </si>
  <si>
    <t>ClassMod_Part_Skill_Operative_ReadyForAction.ClassMod_Part_Skill_Operative_ReadyForAction</t>
  </si>
  <si>
    <t>Homing</t>
  </si>
  <si>
    <t>Zane gains improved Shield Recharge Rate and Shield Recharge Delay.</t>
  </si>
  <si>
    <t>ClassMod_Part_Skill_Operative_ReallyExpensiveJacket.ClassMod_Part_Skill_Operative_ReallyExpensiveJacket</t>
  </si>
  <si>
    <t>ClassMod_Part_Mod_Beastmaster_01_QuickCharge.ClassMod_Part_Mod_Beastmaster_01_QuickCharge</t>
  </si>
  <si>
    <t>Part_GM_Aug_Shroom.Part_GM_Aug_Shroom</t>
  </si>
  <si>
    <t>Elemental Status Effects applied to Zane have a reduced duration.</t>
  </si>
  <si>
    <t>Creates 3 mushrooms which each explode dealing corrosive</t>
  </si>
  <si>
    <t>ClassMod_Part_Skill_Operative_Refreshment.ClassMod_Part_Skill_Operative_Refreshment</t>
  </si>
  <si>
    <t>Part_GM_Aug_StormFront.Part_GM_Aug_StormFront</t>
  </si>
  <si>
    <t>Whenever Zane damages a frozen enemy with his weapon, he gains some of that damage back as health.</t>
  </si>
  <si>
    <t>Splits into 4 grenades that deal continuous shock to nearby enemies</t>
  </si>
  <si>
    <t>ClassMod_Part_Skill_Operative_SupersonicMan.ClassMod_Part_Skill_Operative_SupersonicMan</t>
  </si>
  <si>
    <t>Whenever one or more of Zane's Action Skills are active, he gains increased Movement Speed for each active Action Skill.</t>
  </si>
  <si>
    <t>Part_GM_Aug_Summit.Part_GM_Aug_Summit</t>
  </si>
  <si>
    <t>ClassMod_Part_Skill_Operative_Teamwork.ClassMod_Part_Skill_Operative_Teamwork</t>
  </si>
  <si>
    <r>
      <rPr>
        <sz val="10"/>
        <color rgb="FFFF9900"/>
        <rFont val="Arial"/>
      </rPr>
      <t xml:space="preserve">Hunter's Eye / Two F4ng / </t>
    </r>
    <r>
      <rPr>
        <sz val="10"/>
        <color rgb="FF000000"/>
        <rFont val="Arial"/>
      </rPr>
      <t>Turn Tail and Run</t>
    </r>
  </si>
  <si>
    <t>Zane deals Bonus Shock Damage to enemies that arent targeting him.</t>
  </si>
  <si>
    <t>Part_GM_Aug_Surge.Part_GM_Aug_Surge</t>
  </si>
  <si>
    <t>ClassMod_Part_Skill_Operative_TheWantVsNeed.ClassMod_Part_Skill_Operative_TheWantVsNeed</t>
  </si>
  <si>
    <t>Kill Skill. After killing an enemy, Zane's weapons gain Life Steal for a few seconds. Duration 15sec</t>
  </si>
  <si>
    <t>Part_GM_Aug_ToiletBombs.Part_GM_Aug_ToiletBombs</t>
  </si>
  <si>
    <t>ClassMod_Part_Skill_Operative_Violent_Momentum.ClassMod_Part_Skill_Operative_Violent_Momentum</t>
  </si>
  <si>
    <t>Zane's Gun Damage is increased while moving. The quicker he moves, the greater the Gun Damage.</t>
  </si>
  <si>
    <t>Part_GM_Aug_ToyGrenade.Part_GM_Aug_ToyGrenade</t>
  </si>
  <si>
    <t>ClassMod_Part_Skill_Operative_Violent_Speed.ClassMod_Part_Skill_Operative_Violent_Speed</t>
  </si>
  <si>
    <t>Kill Skill. After killing an enemy, Zane gains increased Movement Speed for a few seconds. Duration 15sec</t>
  </si>
  <si>
    <t>Part_GM_Aug_TranFusion.Part_GM_Aug_TranFusion</t>
  </si>
  <si>
    <t>ClassMod_Part_Skill_Operative_ViolentViolence.ClassMod_Part_Skill_Operative_ViolentViolence</t>
  </si>
  <si>
    <t>ClassMod_Part_Mod_Beastmaster_02_Divergent.ClassMod_Part_Mod_Beastmaster_02_Divergent</t>
  </si>
  <si>
    <t>Kill Skill. After killing an enemy, Zane gains increased Fire Rate for a few seconds. Duration 15sec</t>
  </si>
  <si>
    <t>Heals for 120% of hp dmg dealt. Heals shields for 30% shield dmg</t>
  </si>
  <si>
    <t>CM_Part_Skill_Operative_ViolentSpeed_Raid1.CM_Part_Skill_Operative_ViolentSpeed_Raid1</t>
  </si>
  <si>
    <t>Part_GM_Aug_WidowMaker.Part_GM_Aug_WidowMaker</t>
  </si>
  <si>
    <r>
      <rPr>
        <sz val="10"/>
        <color rgb="FF00FF00"/>
        <rFont val="Arial"/>
      </rPr>
      <t xml:space="preserve">Eager To Impress / </t>
    </r>
    <r>
      <rPr>
        <sz val="10"/>
        <color rgb="FF00FFFF"/>
        <rFont val="Arial"/>
      </rPr>
      <t>Hive Mind / Who Rescued Who?</t>
    </r>
  </si>
  <si>
    <t>Proximity grenade. Spawns homing rockets</t>
  </si>
  <si>
    <t>CM_Part_Skill_Operative_ViolentMomentum_Raid1.CM_Part_Skill_Operative_ViolentMomentum_Raid1</t>
  </si>
  <si>
    <t>Part_GM_Aug_WizardOfNOG.Part_GM_Aug_WizardOfNOG</t>
  </si>
  <si>
    <t>CM_Part_Skill_Operative_Supersonic_Raid1.CM_Part_Skill_Operative_Supersonic_Raid1</t>
  </si>
  <si>
    <t>Turns NOG friendly</t>
  </si>
  <si>
    <t>Part_GM_Aug_FontOfDarkness.Part_GM_Aug_FontOfDarkness</t>
  </si>
  <si>
    <t>ClassMod_Part_Mod_Beastmaster_03_Bushmaster.ClassMod_Part_Mod_Beastmaster_03_Bushmaster</t>
  </si>
  <si>
    <r>
      <rPr>
        <sz val="10"/>
        <color rgb="FFFF9900"/>
        <rFont val="Arial"/>
      </rPr>
      <t>Ambush Predator / Leave No Trace /</t>
    </r>
    <r>
      <rPr>
        <sz val="10"/>
        <color rgb="FF000000"/>
        <rFont val="Arial"/>
      </rPr>
      <t xml:space="preserve"> </t>
    </r>
    <r>
      <rPr>
        <sz val="10"/>
        <color rgb="FF00FF00"/>
        <rFont val="Arial"/>
      </rPr>
      <t>Turn Tail and Run</t>
    </r>
  </si>
  <si>
    <t>ClassMod_Part_Mod_Beastmaster_04_Whistleblower.ClassMod_Part_Mod_Beastmaster_04_Whistleblower</t>
  </si>
  <si>
    <t>Materials</t>
  </si>
  <si>
    <r>
      <rPr>
        <sz val="10"/>
        <color rgb="FF00FF00"/>
        <rFont val="Arial"/>
      </rPr>
      <t>Sic Em' / Eager To Impress /</t>
    </r>
    <r>
      <rPr>
        <sz val="10"/>
        <color rgb="FF000000"/>
        <rFont val="Arial"/>
      </rPr>
      <t xml:space="preserve"> </t>
    </r>
    <r>
      <rPr>
        <sz val="10"/>
        <color rgb="FF00FFFF"/>
        <rFont val="Arial"/>
      </rPr>
      <t>Psycho Head on a Stick</t>
    </r>
  </si>
  <si>
    <t>GM_Part_Material_Atlas_01_Common.GM_Part_Material_Atlas_01_Common</t>
  </si>
  <si>
    <t>ClassMod_Part_Mod_Beastmaster_05_DARPAW.ClassMod_Part_Mod_Beastmaster_05_DARPAW</t>
  </si>
  <si>
    <t>GM_Part_Material_Atlas_02_Uncommon.GM_Part_Material_Atlas_02_Uncommon</t>
  </si>
  <si>
    <r>
      <rPr>
        <sz val="10"/>
        <color rgb="FF00FFFF"/>
        <rFont val="Arial"/>
      </rPr>
      <t>Ferocity / Who Rescued Who? /</t>
    </r>
    <r>
      <rPr>
        <sz val="10"/>
        <color rgb="FF000000"/>
        <rFont val="Arial"/>
      </rPr>
      <t xml:space="preserve"> </t>
    </r>
    <r>
      <rPr>
        <sz val="10"/>
        <color rgb="FF00FF00"/>
        <rFont val="Arial"/>
      </rPr>
      <t>Self-Repairing System</t>
    </r>
  </si>
  <si>
    <t>ClassMod_Part_Mod_Beastmaster_06_Overdriven.ClassMod_Part_Mod_Beastmaster_06_Overdriven</t>
  </si>
  <si>
    <r>
      <rPr>
        <sz val="10"/>
        <color rgb="FF00FF00"/>
        <rFont val="Arial"/>
      </rPr>
      <t>Rage and Recover / The Fast and the Furryous /</t>
    </r>
    <r>
      <rPr>
        <sz val="10"/>
        <color rgb="FF000000"/>
        <rFont val="Arial"/>
      </rPr>
      <t xml:space="preserve"> </t>
    </r>
    <r>
      <rPr>
        <sz val="10"/>
        <color rgb="FF00FFFF"/>
        <rFont val="Arial"/>
      </rPr>
      <t>Who Rescued Who?</t>
    </r>
  </si>
  <si>
    <t>GM_Part_Material_Atlas_03_Rare.GM_Part_Material_Atlas_03_Rare</t>
  </si>
  <si>
    <t>ClassMod_Part_Mod_Beastmaster_07_Thrillbotting.ClassMod_Part_Mod_Beastmaster_07_Thrillbotting</t>
  </si>
  <si>
    <r>
      <rPr>
        <sz val="10"/>
        <color rgb="FFFF9900"/>
        <rFont val="Arial"/>
      </rPr>
      <t xml:space="preserve">The Most Dangerous Game / Big Game / </t>
    </r>
    <r>
      <rPr>
        <sz val="10"/>
        <color rgb="FF00FF00"/>
        <rFont val="Arial"/>
      </rPr>
      <t>Hidden Machine</t>
    </r>
  </si>
  <si>
    <t>GM_Part_Material_Atlas_04_VeryRare.GM_Part_Material_Atlas_04_VeryRare</t>
  </si>
  <si>
    <t>ClassMod_Part_Mod_Beastmaster_08_TurboCharged.ClassMod_Part_Mod_Beastmaster_08_TurboCharged</t>
  </si>
  <si>
    <t>GM_Part_Material_Hyperion_01_Common.GM_Part_Material_Hyperion_01_Common</t>
  </si>
  <si>
    <r>
      <rPr>
        <sz val="10"/>
        <color rgb="FFFF9900"/>
        <rFont val="Arial"/>
      </rPr>
      <t xml:space="preserve">Second Intention / </t>
    </r>
    <r>
      <rPr>
        <sz val="10"/>
        <color rgb="FF00FF00"/>
        <rFont val="Arial"/>
      </rPr>
      <t>Furious Attack / Overclocked</t>
    </r>
  </si>
  <si>
    <t>GM_Part_Material_Hyperion_02_Uncommon.GM_Part_Material_Hyperion_02_Uncommon</t>
  </si>
  <si>
    <t>ClassMod_Part_Mod_Beastmaster_09_Headcase.ClassMod_Part_Mod_Beastmaster_09_Headcase</t>
  </si>
  <si>
    <t>GM_Part_Material_Hyperion_03_Rare.GM_Part_Material_Hyperion_03_Rare</t>
  </si>
  <si>
    <r>
      <rPr>
        <sz val="10"/>
        <color rgb="FFFF9900"/>
        <rFont val="Arial"/>
      </rPr>
      <t xml:space="preserve">Ambush Predator / Leave No Trace / </t>
    </r>
    <r>
      <rPr>
        <sz val="10"/>
        <color rgb="FF00FF00"/>
        <rFont val="Arial"/>
      </rPr>
      <t>The Fast and the Furryous</t>
    </r>
  </si>
  <si>
    <t>GM_Part_Material_Hyperion_04_VeryRare.GM_Part_Material_Hyperion_04_VeryRare</t>
  </si>
  <si>
    <t>ClassMod_Part_Mod_Beastmaster_10_Botmaster.ClassMod_Part_Mod_Beastmaster_10_Botmaster</t>
  </si>
  <si>
    <t>Ferocity / He Bites! / Go for the Eyes!</t>
  </si>
  <si>
    <t>GM_Part_Material_Pangolin_01_Common.GM_Part_Material_Pangolin_01_Common</t>
  </si>
  <si>
    <t>GM_Part_Material_Pangolin_02_Uncommon.GM_Part_Material_Pangolin_02_Uncommon</t>
  </si>
  <si>
    <t>GM_Part_Material_Pangolin_03_Rare.GM_Part_Material_Pangolin_03_Rare</t>
  </si>
  <si>
    <t>GM_Part_Material_Pangolin_04_VeryRare.GM_Part_Material_Pangolin_04_VeryRare</t>
  </si>
  <si>
    <t>GM_Part_Material_Tediore_01_Common.GM_Part_Material_Tediore_01_Common</t>
  </si>
  <si>
    <t>ClassMod_Part_Skill_BeastMaster_Bond11.ClassMod_Part_Skill_BeastMaster_Bond11</t>
  </si>
  <si>
    <t>GM_Part_Material_Tediore_02_Uncommon.GM_Part_Material_Tediore_02_Uncommon</t>
  </si>
  <si>
    <t>When FL4K's pet takes damage, the pet returns some of that damage to the attacker.</t>
  </si>
  <si>
    <t>ClassMod_Part_Siren_Unique_01_Storm.ClassMod_Part_Siren_Unique_01_Storm</t>
  </si>
  <si>
    <t>ClassMod_Part_Skill_BeastMaster_Bond2.ClassMod_Part_Skill_BeastMaster_Bond2</t>
  </si>
  <si>
    <t>GM_Part_Material_Tediore_03_Rare.GM_Part_Material_Tediore_03_Rare</t>
  </si>
  <si>
    <t>Kill Skill. Whenever FL4K kills an enemy, Action Skill Cooldown Time is reduces.</t>
  </si>
  <si>
    <t>ClassMod_Part_Skill_BeastMaster_Bond3.ClassMod_Part_Skill_BeastMaster_Bond3</t>
  </si>
  <si>
    <t>GM_Part_Material_Tediore_04_VeryRare.GM_Part_Material_Tediore_04_VeryRare</t>
  </si>
  <si>
    <t>GM_Part_Material_Torgue_01_Common.GM_Part_Material_Torgue_01_Common</t>
  </si>
  <si>
    <t>Whenever FL4K's Pet deals damage, FL4K regenerates health for a few seconds.</t>
  </si>
  <si>
    <t>GM_Part_Material_Torgue_02_Uncommon.GM_Part_Material_Torgue_02_Uncommon</t>
  </si>
  <si>
    <t>Whenever Amarea first damages an enemy with her Action Skill, she creates a damaging cloud of her Action Skill Element at that Location. Cloud Dmaage: +25/s</t>
  </si>
  <si>
    <t>ClassMod_Part_Skill_BeastMaster_Bond4.ClassMod_Part_Skill_BeastMaster_Bond4</t>
  </si>
  <si>
    <t>When FL4K's pet attacks an enemy, the first melee attack is an automatic Critcal Hit that deals increased damage.</t>
  </si>
  <si>
    <t>GM_Part_Material_Torgue_03_Rare.GM_Part_Material_Torgue_03_Rare</t>
  </si>
  <si>
    <t>ClassMod_Part_Skill_BeastMaster_Bond7.ClassMod_Part_Skill_BeastMaster_Bond7</t>
  </si>
  <si>
    <t>FL4K's Pet deals increased damage.</t>
  </si>
  <si>
    <t>GM_Part_Material_Torgue_04_VeryRare.GM_Part_Material_Torgue_04_VeryRare</t>
  </si>
  <si>
    <t>Natural Skill Perks</t>
  </si>
  <si>
    <t>ClassMod_Part_Skill_BeastMaster_DangerousGame.ClassMod_Part_Skill_BeastMaster_DangerousGame</t>
  </si>
  <si>
    <t>Hunter Kill Skill. Whenever FL4K kills a Badass or stronger enemy, they gain increased Critical Hit Damage, Gun Damage, and Handling for a long time.</t>
  </si>
  <si>
    <t>GM_Part_Material_Vladof_01_Common.GM_Part_Material_Vladof_01_Common</t>
  </si>
  <si>
    <t>ClassMod_Part_Skill_BeastMaster_FastAndFurry.ClassMod_Part_Skill_BeastMaster_FastAndFurry</t>
  </si>
  <si>
    <t>GM_Part_Material_Vladof_02_Uncommon.GM_Part_Material_Vladof_02_Uncommon</t>
  </si>
  <si>
    <r>
      <rPr>
        <sz val="10"/>
        <color rgb="FF00FF00"/>
        <rFont val="Arial"/>
      </rPr>
      <t>Turn Tail and Run:</t>
    </r>
    <r>
      <rPr>
        <sz val="10"/>
        <color rgb="FF000000"/>
        <rFont val="Arial"/>
      </rPr>
      <t xml:space="preserve"> While moving, FL4K constantly regenerates health and gains Damage Reduction. While Still, FL4K gains Gun Damage and Fire Rate.</t>
    </r>
  </si>
  <si>
    <t>ClassMod_Part_Skill_BeastMaster_Frenzy.ClassMod_Part_Skill_BeastMaster_Frenzy</t>
  </si>
  <si>
    <r>
      <t xml:space="preserve">Tempest, Conflux, </t>
    </r>
    <r>
      <rPr>
        <sz val="10"/>
        <color rgb="FF00FFFF"/>
        <rFont val="Arial"/>
      </rPr>
      <t>Violent Tapestry</t>
    </r>
  </si>
  <si>
    <t>GM_Part_Material_Vladof_03_Rare.GM_Part_Material_Vladof_03_Rare</t>
  </si>
  <si>
    <r>
      <rPr>
        <sz val="10"/>
        <color rgb="FF00FFFF"/>
        <rFont val="Arial"/>
      </rPr>
      <t>Frenzy:</t>
    </r>
    <r>
      <rPr>
        <sz val="10"/>
        <color rgb="FF000000"/>
        <rFont val="Arial"/>
      </rPr>
      <t xml:space="preserve"> Hunter Skill. When FL4K's pet deals damage, FL4K and their pet gain a stack of Frenzy. Each stack of Frenzy increases Damage. The stacks decay after a few seconds.</t>
    </r>
  </si>
  <si>
    <t>ClassMod_Part_Skill_BeastMaster_FullTank.ClassMod_Part_Skill_BeastMaster_FullTank</t>
  </si>
  <si>
    <t>GM_Part_Material_Vladof_04_VeryRare.GM_Part_Material_Vladof_04_VeryRare</t>
  </si>
  <si>
    <t>ClassMod_Part_Siren_Unique_02_Dragon.ClassMod_Part_Siren_Unique_02_Dragon</t>
  </si>
  <si>
    <r>
      <rPr>
        <sz val="10"/>
        <color rgb="FF00FF00"/>
        <rFont val="Arial"/>
      </rPr>
      <t>Fast and the Furryous:</t>
    </r>
    <r>
      <rPr>
        <sz val="10"/>
        <color rgb="FF000000"/>
        <rFont val="Arial"/>
      </rPr>
      <t xml:space="preserve"> While above half health, FL4K's Gun Damage and Movement Speed are increased.</t>
    </r>
  </si>
  <si>
    <t>Part_GM_Material_BirthdaySuprise.Part_GM_Material_BirthdaySuprise</t>
  </si>
  <si>
    <t>Whenever Amara kills an enemy with a melee attack, her Action Skill Augment is triggered.</t>
  </si>
  <si>
    <t>ClassMod_Part_Skill_BeastMaster_GeneticLink.ClassMod_Part_Skill_BeastMaster_GeneticLink</t>
  </si>
  <si>
    <t>When FL4K takes damage, a portion of all damage they take is shared to their pet instead.</t>
  </si>
  <si>
    <t>Part_GM_Material_ButtStallion.Part_GM_Material_ButtStallion</t>
  </si>
  <si>
    <r>
      <t xml:space="preserve">Anima, Conflux, </t>
    </r>
    <r>
      <rPr>
        <sz val="10"/>
        <color rgb="FF00FF00"/>
        <rFont val="Arial"/>
      </rPr>
      <t>Clarity</t>
    </r>
  </si>
  <si>
    <t>ClassMod_Part_Skill_BeastMaster_GotThisForYou.ClassMod_Part_Skill_BeastMaster_GotThisForYou</t>
  </si>
  <si>
    <t>ClassMod_Part_Siren_Unique_03_Bruiser.ClassMod_Part_Siren_Unique_03_Bruiser</t>
  </si>
  <si>
    <t>Part_GM_Material_CashMoneyPreorder.Part_GM_Material_CashMoneyPreorder</t>
  </si>
  <si>
    <t>Hunter Kill Skill. Whenever FL4K kills an enemy, their Pet gains increased Movement Speed and Damage for a few seconds.</t>
  </si>
  <si>
    <t>Amara gains Damage Reduction. This bonus is based on the distance to the enemry. The close the enemy, the greater the bonus. Dmaage Reduction: Up to 29%</t>
  </si>
  <si>
    <t>ClassMod_Part_Skill_BeastMaster_HeadCount.ClassMod_Part_Skill_BeastMaster_HeadCount</t>
  </si>
  <si>
    <t>Whenever FL4K scores a Critical hit, there is a chance their Action Skill Cooldown is reduced.</t>
  </si>
  <si>
    <t>Part_GM_Material_Chupa.Part_GM_Material_Chupa</t>
  </si>
  <si>
    <t>ClassMod_Part_Skill_BeastMaster_HR1.ClassMod_Part_Skill_BeastMaster_HR1</t>
  </si>
  <si>
    <t>Hunter Skill. After shooting an enemy, FL4K gains a stack of Furious Attack.</t>
  </si>
  <si>
    <t>ClassMod_Part_Skill_BeastMaster_HR2.ClassMod_Part_Skill_BeastMaster_HR2</t>
  </si>
  <si>
    <t>Part_GM_Material_EchoV2.Part_GM_Material_EchoV2</t>
  </si>
  <si>
    <t>Attack Command has a lowered Cooldown and increased Damage.</t>
  </si>
  <si>
    <t>Personal Space, Find Your Center, Jab Cross</t>
  </si>
  <si>
    <t>ClassMod_Part_Skill_BeastMaster_HR3.ClassMod_Part_Skill_BeastMaster_HR3</t>
  </si>
  <si>
    <t>Part_GM_Material_EMP.Part_GM_Material_EMP</t>
  </si>
  <si>
    <t>Kill Skill. After killing an enemy, FL4K and FL4K's pet regenerate health for a few seconds.</t>
  </si>
  <si>
    <t>Part_GM_Material_Epicenter.Part_GM_Material_Epicenter</t>
  </si>
  <si>
    <t>ClassMod_Part_Siren_Unique_04_Phasezerker.ClassMod_Part_Siren_Unique_04_Phasezerker</t>
  </si>
  <si>
    <t>ClassMod_Part_Skill_BeastMaster_HR4.ClassMod_Part_Skill_BeastMaster_HR4</t>
  </si>
  <si>
    <t>FL4K's Maxium Health is increased, and they constantly regenerate health.</t>
  </si>
  <si>
    <t>On Action Skill Used, Amara gains her Max Rush Stack count, but they decay over time. Amara gains 3% Weapon Damage and 10% Action Skill Cooldown Rate based on the number of Rush Stacks. Max Rush Stacks: +5</t>
  </si>
  <si>
    <t>Part_GM_Material_Fastball.Part_GM_Material_Fastball</t>
  </si>
  <si>
    <t>ClassMod_Part_Skill_BeastMaster_HR7.ClassMod_Part_Skill_BeastMaster_HR7</t>
  </si>
  <si>
    <t>Allies share a portion of FL4K's total Health Regeneration. FL4K's pet shares twice the amount of Health Regeneration.</t>
  </si>
  <si>
    <t>Part_GM_Material_FireStorm.Part_GM_Material_FireStorm</t>
  </si>
  <si>
    <r>
      <t xml:space="preserve">Clarity, </t>
    </r>
    <r>
      <rPr>
        <sz val="10"/>
        <color rgb="FFFF9900"/>
        <rFont val="Arial"/>
      </rPr>
      <t>Anima, Conflux</t>
    </r>
  </si>
  <si>
    <t>ClassMod_Part_Skill_BeastMaster_HR8.ClassMod_Part_Skill_BeastMaster_HR8</t>
  </si>
  <si>
    <t>FL4K gains increased Fire Rate. FL4K gains even more Fire Rate after reloading.</t>
  </si>
  <si>
    <t>ClassMod_Part_Skill_BeastMaster_HR9.ClassMod_Part_Skill_BeastMaster_HR9</t>
  </si>
  <si>
    <t>Part_GM_Material_HipHop.Part_GM_Material_HipHop</t>
  </si>
  <si>
    <t>When an enemy has no target or is attacking a different target, FL4K deals increased damage against them.</t>
  </si>
  <si>
    <t>ClassMod_Part_Skill_BeastMaster_Hunt1.ClassMod_Part_Skill_BeastMaster_Hunt1</t>
  </si>
  <si>
    <t>ClassMod_Part_Siren_Unique_05_Siren.ClassMod_Part_Siren_Unique_05_Siren</t>
  </si>
  <si>
    <t>Part_GM_Material_HunterSeeker.Part_GM_Material_HunterSeeker</t>
  </si>
  <si>
    <t>Whenever Amara Phasegraps an enemry, her Action Skill Element is applied to all nearby enemies.</t>
  </si>
  <si>
    <r>
      <rPr>
        <sz val="10"/>
        <color rgb="FFFF9900"/>
        <rFont val="Arial"/>
      </rPr>
      <t>Leave No Trace:</t>
    </r>
    <r>
      <rPr>
        <sz val="10"/>
        <color rgb="FF000000"/>
        <rFont val="Arial"/>
      </rPr>
      <t xml:space="preserve"> When FL4K scores a Critical Hit, there is a chance for 1 ammo to be added to their magazine.</t>
    </r>
  </si>
  <si>
    <t>ClassMod_Part_Skill_BeastMaster_Hunt2.ClassMod_Part_Skill_BeastMaster_Hunt2</t>
  </si>
  <si>
    <t>Violent Tapestry, Infusion, Wildfire</t>
  </si>
  <si>
    <t>Part_GM_Material_JustDeserts.Part_GM_Material_JustDeserts</t>
  </si>
  <si>
    <t>Part_GM_Material_Kryll.Part_GM_Material_Kryll</t>
  </si>
  <si>
    <r>
      <rPr>
        <sz val="10"/>
        <color rgb="FFFF9900"/>
        <rFont val="Arial"/>
      </rPr>
      <t>Second Intention:</t>
    </r>
    <r>
      <rPr>
        <sz val="10"/>
        <color rgb="FF000000"/>
        <rFont val="Arial"/>
      </rPr>
      <t xml:space="preserve"> Hunter Kill Skill. Whenever FL4K kills an enemy, they gain increased Reload Speed.</t>
    </r>
  </si>
  <si>
    <t>ClassMod_Part_Skill_BeastMaster_Hunt5.ClassMod_Part_Skill_BeastMaster_Hunt5</t>
  </si>
  <si>
    <t>Part_GM_Material_Nagate.Part_GM_Material_Nagate</t>
  </si>
  <si>
    <r>
      <rPr>
        <sz val="10"/>
        <color rgb="FFFF9900"/>
        <rFont val="Arial"/>
      </rPr>
      <t>Ambush Predator:</t>
    </r>
    <r>
      <rPr>
        <sz val="10"/>
        <color rgb="FF000000"/>
        <rFont val="Arial"/>
      </rPr>
      <t xml:space="preserve"> While there are no enemies nearby, FL4K's Weapon Handling and Critical Hit Damage are increased.</t>
    </r>
  </si>
  <si>
    <t>Part_CM_Siren_Raid1.Part_CM_Siren_Raid1</t>
  </si>
  <si>
    <t>Part_GM_Material_ObviousTrap.Part_GM_Material_ObviousTrap</t>
  </si>
  <si>
    <t>ClassMod_Part_Skill_BeastMaster_HuntersEye.ClassMod_Part_Skill_BeastMaster_HuntersEye</t>
  </si>
  <si>
    <t>FL4K gains bonuses when fighting different types of enemies.</t>
  </si>
  <si>
    <t>Part_GM_Material_PAN_MoxiesBosom.Part_GM_Material_PAN_MoxiesBosom</t>
  </si>
  <si>
    <t>ClassMod_Part_Skill_BeastMaster_InterStalker.ClassMod_Part_Skill_BeastMaster_InterStalker</t>
  </si>
  <si>
    <t>Hunter Kill Skill. Whenever FL4K kills an enemy, they gain a stack of Interplanetary Stalker. For each stack of Interplanetary Stalker, they gain a bonus to all damage dealth.</t>
  </si>
  <si>
    <t>Part_GM_Material_Piss.Part_GM_Material_Piss</t>
  </si>
  <si>
    <t>ClassMod_Part_Skill_BeastMaster_LifeTraining.ClassMod_Part_Skill_BeastMaster_LifeTraining</t>
  </si>
  <si>
    <t>Whenever Amara activates her action skill, she applies her action skill element to herself. Amara's Gun Damage is increased while moving. The quicker she moves, the greater the Gun Damage bonus.</t>
  </si>
  <si>
    <t>Part_GM_Material_Quasar.Part_GM_Material_Quasar</t>
  </si>
  <si>
    <t>ClassMod_Part_Skill_BeastMaster_Symbiosis.ClassMod_Part_Skill_BeastMaster_Symbiosis</t>
  </si>
  <si>
    <t>Increases the power of Pet Bonuses granted to FL4K.</t>
  </si>
  <si>
    <t>Part_CM_Siren_DLC1.Part_CM_Siren_DLC1</t>
  </si>
  <si>
    <t>ClassMod_Part_Skill_BeastMaster_TwoFang.ClassMod_Part_Skill_BeastMaster_TwoFang</t>
  </si>
  <si>
    <t>Whenever an enemy damages Amara, she gains increased Action Skill Cooldown Rate (5%) for a 8 seconds. This effect stacks.</t>
  </si>
  <si>
    <t>Part_GM_Material_RedQueen.Part_GM_Material_RedQueen</t>
  </si>
  <si>
    <t>FL4K has a chance to fire an extra projectile per shot</t>
  </si>
  <si>
    <t>Part_GM_Material_Seeker.Part_GM_Material_Seeker</t>
  </si>
  <si>
    <t>ClassMod_Part_Skill_Siren_Alacrity.ClassMod_Part_Skill_Siren_Alacrity</t>
  </si>
  <si>
    <t>Part_GM_Material_Shroom.Part_GM_Material_Shroom</t>
  </si>
  <si>
    <t>Part_GM_Material_StormFront.Part_GM_Material_StormFront</t>
  </si>
  <si>
    <t>Part_GM_Material_Summit.Part_GM_Material_Summit</t>
  </si>
  <si>
    <t>Part_GM_Material_Surge.Part_GM_Material_Surge</t>
  </si>
  <si>
    <t>ClassMod_Part_Skill_Siren_Anima.ClassMod_Part_Skill_Siren_Anima</t>
  </si>
  <si>
    <t>Part_GM_Material_ToiletBombs.Part_GM_Material_ToiletBombs</t>
  </si>
  <si>
    <t>ClassMod_Part_Skill_Siren_ArmsDeal.ClassMod_Part_Skill_Siren_ArmsDeal</t>
  </si>
  <si>
    <t>Part_GM_Material_ToyGrenade.Part_GM_Material_ToyGrenade</t>
  </si>
  <si>
    <t>ClassMod_Part_Skill_Siren_BareKnuckle.ClassMod_Part_Skill_Siren_BareKnuckle</t>
  </si>
  <si>
    <t>Part_GM_Material_TranFusion.Part_GM_Material_TranFusion</t>
  </si>
  <si>
    <t>ClassMod_Part_Skill_Siren_Clarity.ClassMod_Part_Skill_Siren_Clarity</t>
  </si>
  <si>
    <t>ClassMod_Part_Skill_Siren_Conflux.ClassMod_Part_Skill_Siren_Conflux</t>
  </si>
  <si>
    <t>Part_GM_Material_WidowMaker.Part_GM_Material_WidowMaker</t>
  </si>
  <si>
    <t>ClassMod_Part_Skill_Siren_DeepWell.ClassMod_Part_Skill_Siren_DeepWell</t>
  </si>
  <si>
    <t>Part_GM_Material_WizardOfNOG.Part_GM_Material_WizardOfNOG</t>
  </si>
  <si>
    <t>ClassMod_Part_Skill_Siren_DoHarm.ClassMod_Part_Skill_Siren_DoHarm</t>
  </si>
  <si>
    <t>Part_GM_Material_FontOfDarkness.Part_GM_Material_FontOfDarkness</t>
  </si>
  <si>
    <t>ClassMod_Part_Skill_Siren_Dread.ClassMod_Part_Skill_Siren_Dread</t>
  </si>
  <si>
    <t>ClassMod_Part_Skill_Siren_Empowered.ClassMod_Part_Skill_Siren_Empowered</t>
  </si>
  <si>
    <t>Misc</t>
  </si>
  <si>
    <t>ClassMod_Part_Skill_Siren_FastHands.ClassMod_Part_Skill_Siren_FastHands</t>
  </si>
  <si>
    <t>ClassMod_Part_Skill_Siren_FearPassThroughMe.ClassMod_Part_Skill_Siren_FearPassThroughMe</t>
  </si>
  <si>
    <t>GM_Part_Manufacturer_01_Torgue.GM_Part_Manufacturer_01_Torgue</t>
  </si>
  <si>
    <t>ClassMod_Part_Skill_Siren_FindYourCenter.ClassMod_Part_Skill_Siren_FindYourCenter</t>
  </si>
  <si>
    <t>Exploder</t>
  </si>
  <si>
    <t>GM_Part_Manufacturer_02_Atlas.GM_Part_Manufacturer_02_Atlas</t>
  </si>
  <si>
    <t>ClassMod_Part_Skill_Siren_FromRest.ClassMod_Part_Skill_Siren_FromRest</t>
  </si>
  <si>
    <t>GM_Part_Manufacturer_03_Hyperion.GM_Part_Manufacturer_03_Hyperion</t>
  </si>
  <si>
    <t>ClassMod_Part_Skill_Siren_IlluminatedFist.ClassMod_Part_Skill_Siren_IlluminatedFist</t>
  </si>
  <si>
    <t>Longbow</t>
  </si>
  <si>
    <t>ClassMod_Part_Skill_Siren_Infusion.ClassMod_Part_Skill_Siren_Infusion</t>
  </si>
  <si>
    <t>GM_Part_Manufacturer_04_Vladof.GM_Part_Manufacturer_04_Vladof</t>
  </si>
  <si>
    <t>ClassMod_Part_Skill_Siren_Mindfulness.ClassMod_Part_Skill_Siren_Mindfulness</t>
  </si>
  <si>
    <t>Impact</t>
  </si>
  <si>
    <t>ClassMod_Part_Skill_Siren_OneWithNature.ClassMod_Part_Skill_Siren_OneWithNature</t>
  </si>
  <si>
    <t>GM_Part_Manufacturer_06_Pangolin.GM_Part_Manufacturer_06_Pangolin</t>
  </si>
  <si>
    <t>ClassMod_Part_Skill_Siren_PersonalSpace.ClassMod_Part_Skill_Siren_PersonalSpace</t>
  </si>
  <si>
    <t>Rubberized</t>
  </si>
  <si>
    <t>GM_Part_Manufacturer_07_Tediore.GM_Part_Manufacturer_07_Tediore</t>
  </si>
  <si>
    <t>Explode after impact</t>
  </si>
  <si>
    <t>GM_Part_Rarity_01_Common.GM_Part_Rarity_01_Common</t>
  </si>
  <si>
    <t>GM_Part_Rarity_02_Uncommon.GM_Part_Rarity_02_Uncommon</t>
  </si>
  <si>
    <t>GM_Part_Rarity_03_Rare.GM_Part_Rarity_03_Rare</t>
  </si>
  <si>
    <t>ClassMod_Part_Skill_Siren_Remnant.ClassMod_Part_Skill_Siren_Remnant</t>
  </si>
  <si>
    <t>ClassMod_Part_Skill_Siren_Restless.ClassMod_Part_Skill_Siren_Restless</t>
  </si>
  <si>
    <t>GM_Part_Rarity_04_VeryRare.GM_Part_Rarity_04_VeryRare</t>
  </si>
  <si>
    <t>ClassMod_Part_Skill_Siren_Samsara.ClassMod_Part_Skill_Siren_Samsara</t>
  </si>
  <si>
    <t>GM_Part_Rarity_05_Legendary.GM_Part_Rarity_05_Legendary</t>
  </si>
  <si>
    <t>ClassMod_Part_Skill_Siren_SteadyHands.ClassMod_Part_Skill_Siren_SteadyHands</t>
  </si>
  <si>
    <r>
      <t xml:space="preserve">Tempest, Conflux, </t>
    </r>
    <r>
      <rPr>
        <sz val="10"/>
        <color rgb="FF00FFFF"/>
        <rFont val="Arial"/>
      </rPr>
      <t>Violent Tapestry</t>
    </r>
  </si>
  <si>
    <t>ClassMod_Part_Skill_Siren_Tempest.ClassMod_Part_Skill_Siren_Tempest</t>
  </si>
  <si>
    <t>ClassMod_Part_Skill_Siren_Transcend.ClassMod_Part_Skill_Siren_Transcend</t>
  </si>
  <si>
    <t>ClassMod_Part_Skill_Siren_Vigor.ClassMod_Part_Skill_Siren_Vigor</t>
  </si>
  <si>
    <t>ClassMod_Part_Skill_Siren_ViolentTapestry.ClassMod_Part_Skill_Siren_ViolentTapestry</t>
  </si>
  <si>
    <r>
      <t xml:space="preserve">Anima, Conflux, </t>
    </r>
    <r>
      <rPr>
        <sz val="10"/>
        <color rgb="FF00FF00"/>
        <rFont val="Arial"/>
      </rPr>
      <t>Clarity</t>
    </r>
  </si>
  <si>
    <t>ClassMod_Part_Skill_Siren_WildFire.ClassMod_Part_Skill_Siren_WildFire</t>
  </si>
  <si>
    <t>ClassMod_Part_Skill_Siren_Wrath.ClassMod_Part_Skill_Siren_Wrath</t>
  </si>
  <si>
    <t>CM_Part_Skill_Siren_Mindfulness_Raid1.CM_Part_Skill_Siren_Mindfulness_Raid1</t>
  </si>
  <si>
    <r>
      <t xml:space="preserve">Clarity, </t>
    </r>
    <r>
      <rPr>
        <sz val="10"/>
        <color rgb="FFFF9900"/>
        <rFont val="Arial"/>
      </rPr>
      <t>Anima, Conflux</t>
    </r>
  </si>
  <si>
    <t>CM_Part_Skill_Siren_HelpingHands_Raid1.CM_Part_Skill_Siren_HelpingHands_Raid1</t>
  </si>
  <si>
    <t>CM_Part_Skill_Siren_Clarity_Raid1.CM_Part_Skill_Siren_Clarity_Raid1</t>
  </si>
  <si>
    <t>ClassMod_Part_Skill_Siren_Mindfulness_dlc1.ClassMod_Part_Skill_Siren_Mindfulness_dlc1</t>
  </si>
  <si>
    <t>ClassMod_Part_Skill_Siren_LaidBare.ClassMod_Part_Skill_Siren_LaidBare</t>
  </si>
  <si>
    <t>ClassMod_Part_Skill_Siren_HelpingHands.ClassMod_Part_Skill_Siren_HelpingHands</t>
  </si>
  <si>
    <t>Positives</t>
  </si>
  <si>
    <t>Negatives</t>
  </si>
  <si>
    <t>Naming</t>
  </si>
  <si>
    <t>Part_PS_ATL_Barrel_01.Part_PS_ATL_Barrel_01</t>
  </si>
  <si>
    <t>Part_PS_COV_Body_A.Part_PS_COV_Body_A</t>
  </si>
  <si>
    <t>-</t>
  </si>
  <si>
    <t>AX-19</t>
  </si>
  <si>
    <t>Part_PS_ATL_Barrel_01_A.Part_PS_ATL_Barrel_01_A</t>
  </si>
  <si>
    <t>Fire Rate +10%</t>
  </si>
  <si>
    <t>Part_PS_ATL_Barrel_01_B.Part_PS_ATL_Barrel_01_B</t>
  </si>
  <si>
    <t>Part_PS_COV_Body_B.Part_PS_COV_Body_B</t>
  </si>
  <si>
    <t>Fire rate +10%</t>
  </si>
  <si>
    <t>Part_PS_ATL_Barrel_01_C.Part_PS_ATL_Barrel_01_C</t>
  </si>
  <si>
    <t>Acc -15%</t>
  </si>
  <si>
    <t>Part_PS_COV_Body_C.Part_PS_COV_Body_C</t>
  </si>
  <si>
    <t>Heat per shot -25%</t>
  </si>
  <si>
    <t>Dmg -5%, Acc +10%</t>
  </si>
  <si>
    <t>Part_PS_ATL_Barrel_02.Part_PS_ATL_Barrel_02</t>
  </si>
  <si>
    <t>AX-88</t>
  </si>
  <si>
    <t>Part_PS_ATL_Barrel_02_A.Part_PS_ATL_Barrel_02_A</t>
  </si>
  <si>
    <t>Proj Speed +30%</t>
  </si>
  <si>
    <t>Part_PS_COV_Barrel_Legion.Part_PS_COV_Barrel_Legion</t>
  </si>
  <si>
    <t>Dmg -12%, Reload time +10%, Acc +300%</t>
  </si>
  <si>
    <t>Part_PS_ATL_Barrel_02_B.Part_PS_ATL_Barrel_02_B</t>
  </si>
  <si>
    <t>Part_PS_COV_Barrel_01.Part_PS_COV_Barrel_01</t>
  </si>
  <si>
    <t>Dmg +10%</t>
  </si>
  <si>
    <t>Preecher</t>
  </si>
  <si>
    <t>Part_PS_COV_Barrel_01_A.Part_PS_COV_Barrel_01_A</t>
  </si>
  <si>
    <t>Acc bloom -30%, Melee dmg +40%</t>
  </si>
  <si>
    <t>Part_PS_ATL_Barrel_02_C.Part_PS_ATL_Barrel_02_C</t>
  </si>
  <si>
    <t>Melee Attachment</t>
  </si>
  <si>
    <t>Pointy</t>
  </si>
  <si>
    <t>Part_PS_COV_Barrel_01_B.Part_PS_COV_Barrel_01_B</t>
  </si>
  <si>
    <t>Part_PS_ATL_Barrel_03.Part_PS_ATL_Barrel_03</t>
  </si>
  <si>
    <t>AX-7</t>
  </si>
  <si>
    <t>Part_PS_ATL_Barrel_03_A.Part_PS_ATL_Barrel_03_A</t>
  </si>
  <si>
    <t>Part_PS_COV_Barrel_01_C.Part_PS_COV_Barrel_01_C</t>
  </si>
  <si>
    <t>Part_PS_ATL_Barrel_03_B.Part_PS_ATL_Barrel_03_B</t>
  </si>
  <si>
    <t>Part_PS_COV_Barrel_02.Part_PS_COV_Barrel_02</t>
  </si>
  <si>
    <t>Splainer</t>
  </si>
  <si>
    <t>Part_PS_ATL_Barrel_03_C.Part_PS_ATL_Barrel_03_C</t>
  </si>
  <si>
    <t>Part_PS_COV_Barrel_02_A.Part_PS_COV_Barrel_02_A</t>
  </si>
  <si>
    <t>Reload Time -10%</t>
  </si>
  <si>
    <t>Part_PS_ATL_Barrel_Drill.Part_PS_ATL_Barrel_Drill</t>
  </si>
  <si>
    <t>Part_PS_COV_Barrel_02_B.Part_PS_COV_Barrel_02_B</t>
  </si>
  <si>
    <t>Mag Size +40, Reload Time +50%</t>
  </si>
  <si>
    <t>Dmg -50%</t>
  </si>
  <si>
    <t>Part_PS_COV_Barrel_02_C.Part_PS_COV_Barrel_02_C</t>
  </si>
  <si>
    <t>Part_PS_ATL_Barrel_Warmonger.Part_PS_ATL_Barrel_Warmonger</t>
  </si>
  <si>
    <t>Splash Dmg Radius +130</t>
  </si>
  <si>
    <t>Part_Dal_PS_Acc_01.Part_Dal_PS_Acc_01</t>
  </si>
  <si>
    <t>Acc +300%, Dmg -30%</t>
  </si>
  <si>
    <t>Reload Time -10%, Crit Dmg +10%</t>
  </si>
  <si>
    <t>Part_PS_COV_Barrel_03.Part_PS_COV_Barrel_03</t>
  </si>
  <si>
    <t>Part_Dal_PS_Acc_02.Part_Dal_PS_Acc_02</t>
  </si>
  <si>
    <t>Part_PS_ATL_Body.Part_PS_ATL_Body</t>
  </si>
  <si>
    <t>Holey-Man</t>
  </si>
  <si>
    <t>Dmg +10%, Melee Dmg +40%</t>
  </si>
  <si>
    <t>DO NOT REMOVE</t>
  </si>
  <si>
    <t>Part_PS_COV_Barrel_03_A.Part_PS_COV_Barrel_03_A</t>
  </si>
  <si>
    <t>Bladed</t>
  </si>
  <si>
    <t>Part_Dal_PS_Acc_03.Part_Dal_PS_Acc_03</t>
  </si>
  <si>
    <t>Weapon Sway -30%, Acc -10%</t>
  </si>
  <si>
    <t>Part_PS_COV_Barrel_03_B.Part_PS_COV_Barrel_03_B</t>
  </si>
  <si>
    <t>Part_Dal_PS_Acc_04.Part_Dal_PS_Acc_04</t>
  </si>
  <si>
    <t>Part_PS_COV_Barrel_03_C.Part_PS_COV_Barrel_03_C</t>
  </si>
  <si>
    <t>Heat per shot -25%, Charge duration -20%</t>
  </si>
  <si>
    <t>Part_PS_ATL_Body_A.Part_PS_ATL_Body_A</t>
  </si>
  <si>
    <t>Part_PS_COV_Barrel_Chad.Part_PS_COV_Barrel_Chad</t>
  </si>
  <si>
    <t>Part_Dal_PS_Acc_05.Part_Dal_PS_Acc_05</t>
  </si>
  <si>
    <t>Recoil Width -25%, Acc Bloom -25%</t>
  </si>
  <si>
    <t>Dmg -30%, Acc Bloom +100%, Acc +50%</t>
  </si>
  <si>
    <t>Part_PS_ATL_Body_B.Part_PS_ATL_Body_B</t>
  </si>
  <si>
    <t>Part_PS_COV_Barrel_Contagion.Part_PS_COV_Barrel_Contagion</t>
  </si>
  <si>
    <t>Dmg -10%, Reload +50%</t>
  </si>
  <si>
    <t>Acc +20%</t>
  </si>
  <si>
    <t>Part_PS_ATL_Body_C.Part_PS_ATL_Body_C</t>
  </si>
  <si>
    <t>Part_Dal_PS_Barrel_01.Part_Dal_PS_Barrel_01</t>
  </si>
  <si>
    <t>Part_PS_COV_Barrel_ETech.Part_PS_COV_Barrel_ETech</t>
  </si>
  <si>
    <t>Shrike</t>
  </si>
  <si>
    <t>Heat per shot +100%, Proj Speed -50%</t>
  </si>
  <si>
    <t>Part_Dal_PS_Barrel_01_A.Part_Dal_PS_Barrel_01_A</t>
  </si>
  <si>
    <t>Blastphemy</t>
  </si>
  <si>
    <t>Part_PS_ATL_Grip_01.Part_PS_ATL_Grip_01</t>
  </si>
  <si>
    <t>Part_PS_COV_Barrel_ETech_A.Part_PS_COV_Barrel_ETech_A</t>
  </si>
  <si>
    <t>Reload Time -5%, Acc -20%</t>
  </si>
  <si>
    <t>Ele Dmg +10%, Heat per Shot -25%, Melee Dmg +60%</t>
  </si>
  <si>
    <t>Part_Dal_PS_Barrel_01_B.Part_Dal_PS_Barrel_01_B</t>
  </si>
  <si>
    <t>Part_PS_ATL_Grip_02.Part_PS_ATL_Grip_02</t>
  </si>
  <si>
    <t>Part_PS_COV_Barrel_Mouthpiece.Part_PS_COV_Barrel_Mouthpiece</t>
  </si>
  <si>
    <t>Dmg +5%</t>
  </si>
  <si>
    <t>Acc. Bloom -50%, Dmg +40%</t>
  </si>
  <si>
    <t>Acc +20%, Heat per Shot +100%</t>
  </si>
  <si>
    <t>Part_Dal_PS_Barrel_01_C.Part_Dal_PS_Barrel_01_C</t>
  </si>
  <si>
    <t>Recoil Height -25%</t>
  </si>
  <si>
    <t>Part_PS_ATL_Grip_03.Part_PS_ATL_Grip_03</t>
  </si>
  <si>
    <t>Part_PS_COV_Barrel_PsychoStabber.Part_PS_COV_Barrel_PsychoStabber</t>
  </si>
  <si>
    <t>Weapon Sway -30%, Fire Rate +5%</t>
  </si>
  <si>
    <t>Dmg +25%</t>
  </si>
  <si>
    <t>Part_Dal_PS_Barrel_02.Part_Dal_PS_Barrel_02</t>
  </si>
  <si>
    <t>Part_PS_COV_Barrel_Skeksis.Part_PS_COV_Barrel_Skeksis</t>
  </si>
  <si>
    <t>Part_PS_ATL_Launcher_01.Part_PS_ATL_Launcher_01</t>
  </si>
  <si>
    <t>Falcon</t>
  </si>
  <si>
    <t>Part_Dal_PS_Barrel_02_A.Part_Dal_PS_Barrel_02_A</t>
  </si>
  <si>
    <t>Grenade Marker</t>
  </si>
  <si>
    <t>Part_PS_ATL_Launcher_02.Part_PS_ATL_Launcher_02</t>
  </si>
  <si>
    <t>Part_PS_COV_Starter_01.Part_PS_COV_Starter_01</t>
  </si>
  <si>
    <t>Stick Puck</t>
  </si>
  <si>
    <t>Part_Dal_PS_Barrel_02_B.Part_Dal_PS_Barrel_02_B</t>
  </si>
  <si>
    <t>Part_PS_ATL_Launcher_03.Part_PS_ATL_Launcher_03</t>
  </si>
  <si>
    <t>Part_PS_COV_Starter_02.Part_PS_COV_Starter_02</t>
  </si>
  <si>
    <t>Stick Darts</t>
  </si>
  <si>
    <t>Part_Dal_PS_Barrel_02_C.Part_Dal_PS_Barrel_02_C</t>
  </si>
  <si>
    <t>Crit Dmg +10%</t>
  </si>
  <si>
    <t>BPInvPart_PS_ATL_C Part_PS_ATL_Mag_01.Part_PS_ATL_Mag_01</t>
  </si>
  <si>
    <t>14 Round, Dmg +10%</t>
  </si>
  <si>
    <t>Part_PS_COV_Starter_03.Part_PS_COV_Starter_03</t>
  </si>
  <si>
    <t>Part_Dal_PS_Barrel_03.Part_Dal_PS_Barrel_03</t>
  </si>
  <si>
    <t>Part_PS_ATL_Mag_02.Part_PS_ATL_Mag_02</t>
  </si>
  <si>
    <t>18 Round</t>
  </si>
  <si>
    <t>Raptor</t>
  </si>
  <si>
    <t>Part_PS_ATL_Mag_03.Part_PS_ATL_Mag_03</t>
  </si>
  <si>
    <t>26 Round, Dmg -10%</t>
  </si>
  <si>
    <t>Part_Dal_PS_Barrel_03_A.Part_Dal_PS_Barrel_03_A</t>
  </si>
  <si>
    <t>Part_PS_COV_Accessory_01.Part_PS_COV_Accessory_01</t>
  </si>
  <si>
    <t>Part_Dal_PS_Barrel_03_B.Part_Dal_PS_Barrel_03_B</t>
  </si>
  <si>
    <t>Part_PS_COV_Accessory_02.Part_PS_COV_Accessory_02</t>
  </si>
  <si>
    <t>Part_PS_ATL_Material_01_Common.Part_PS_ATL_Material_01_Common</t>
  </si>
  <si>
    <t>Acc Bloom -25%</t>
  </si>
  <si>
    <t>Fire Rate +5%</t>
  </si>
  <si>
    <t>Weapon Skin</t>
  </si>
  <si>
    <t>Part_Dal_PS_Barrel_03_C.Part_Dal_PS_Barrel_03_C</t>
  </si>
  <si>
    <t>Part_PS_COV_Accessory_03.Part_PS_COV_Accessory_03</t>
  </si>
  <si>
    <t>Proj. per shot +1, Acc. Bloom -16%</t>
  </si>
  <si>
    <t>Part_PS_ATL_Material_02_UnCommon.Part_PS_ATL_Material_02_UnCommon</t>
  </si>
  <si>
    <t>Acc. +10%, Dmg. -20%</t>
  </si>
  <si>
    <t>Part_PS_COV_Accessory_04.Part_PS_COV_Accessory_04</t>
  </si>
  <si>
    <t>Part_Dal_PS_Barrel_ETech.Part_Dal_PS_Barrel_ETech</t>
  </si>
  <si>
    <t>Dmg. +5%, Melee Dmg. +80%</t>
  </si>
  <si>
    <t>Mag Size +20%, Melee Dmg +60%</t>
  </si>
  <si>
    <t>Part_PS_ATL_Material_03_Rare.Part_PS_ATL_Material_03_Rare</t>
  </si>
  <si>
    <t>Stabby</t>
  </si>
  <si>
    <t>Wyvern</t>
  </si>
  <si>
    <t>Part_PS_COV_Accessory_05.Part_PS_COV_Accessory_05</t>
  </si>
  <si>
    <t>Part_Dal_PS_Barrel_ETech_A.Part_Dal_PS_Barrel_ETech_A</t>
  </si>
  <si>
    <t>Proj Speed +30%, Reload Time -10%, Melee Dmg +60%</t>
  </si>
  <si>
    <t>Part_PS_ATL_Material_04_VeryRare.Part_PS_ATL_Material_04_VeryRare</t>
  </si>
  <si>
    <t>Part_Dal_PS_Barrel_Hornet.Part_Dal_PS_Barrel_Hornet</t>
  </si>
  <si>
    <t>Splash Dmg Radius +85, Reload Time -5%, Ele Chance +15%</t>
  </si>
  <si>
    <t>Part_PS_COV_Grip_01.Part_PS_COV_Grip_01</t>
  </si>
  <si>
    <t>Acc +10%</t>
  </si>
  <si>
    <t>Part_PS_ATL_Material_Drill.Part_PS_ATL_Material_Drill</t>
  </si>
  <si>
    <t>Recoil Width -30%, Fire rate +5%</t>
  </si>
  <si>
    <t>Part_Dal_PS_Barrel_Nemesis.Part_Dal_PS_Barrel_Nemesis</t>
  </si>
  <si>
    <t>Acc Bloom -30%</t>
  </si>
  <si>
    <t>Part_PS_ATL_Material_Warmonger.Part_PS_ATL_Material_Warmonger</t>
  </si>
  <si>
    <t>Part_PS_COV_Grip_02.Part_PS_COV_Grip_02</t>
  </si>
  <si>
    <t>Acc Bloom -20%, Crit Dmg +10%</t>
  </si>
  <si>
    <t>Part_Dal_PS_Barrel_Omniloader.Part_Dal_PS_Barrel_Omniloader</t>
  </si>
  <si>
    <t>Acc +45%</t>
  </si>
  <si>
    <t>Part_PS_COV_Grip_03.Part_PS_COV_Grip_03</t>
  </si>
  <si>
    <t>Acc -12%, Heat per Shot -15%</t>
  </si>
  <si>
    <t>Dmg -5%</t>
  </si>
  <si>
    <t>Part_PS_ATL_Radar_01.Part_PS_ATL_Radar_01</t>
  </si>
  <si>
    <t>Part_Dal_PS_Barrel_Rakkman.Part_Dal_PS_Barrel_Rakkman</t>
  </si>
  <si>
    <t>Weapon Sway -30%, Recoil Height -30%, Acc -10%</t>
  </si>
  <si>
    <t>Dmg +35%</t>
  </si>
  <si>
    <t>Part_PS_COV_Material_01_Common.Part_PS_COV_Material_01_Common</t>
  </si>
  <si>
    <t>Part_PS_ATL_Radar_02.Part_PS_ATL_Radar_02</t>
  </si>
  <si>
    <t>Part_Dal_PS_Body.Part_Dal_PS_Body</t>
  </si>
  <si>
    <t>Fire Rate +5%, Mag Size +10%</t>
  </si>
  <si>
    <t>Part_PS_COV_Material_02_Uncommon.Part_PS_COV_Material_02_Uncommon</t>
  </si>
  <si>
    <t>Part_Dal_PS_AAA.Part_Dal_PS_AAA</t>
  </si>
  <si>
    <t>Part_PS_COV_Material_03_Rare.Part_PS_COV_Material_03_Rare</t>
  </si>
  <si>
    <t>Part_PS_ATL_Radar_03.Part_PS_ATL_Radar_03</t>
  </si>
  <si>
    <t>Reload Time -5%, Dmg +5%</t>
  </si>
  <si>
    <t>Part_Dal_PS_Ele_Corr.Part_Dal_PS_Ele_Corr</t>
  </si>
  <si>
    <t>Part_PS_COV_Material_04_VeryRare.Part_PS_COV_Material_04_VeryRare</t>
  </si>
  <si>
    <t>Venomous</t>
  </si>
  <si>
    <t>Part_Dal_PS_Ele_Cryo.Part_Dal_PS_Ele_Cryo</t>
  </si>
  <si>
    <t>Part_PS_COV_Material_Chad.Part_PS_COV_Material_Chad</t>
  </si>
  <si>
    <t>Arctic</t>
  </si>
  <si>
    <t>Part_Dal_PS_Ele_Fire.Part_Dal_PS_Ele_Fire</t>
  </si>
  <si>
    <t>Part_PS_COV_Material_Contagion.Part_PS_COV_Material_Contagion</t>
  </si>
  <si>
    <t>Naming strategy</t>
  </si>
  <si>
    <t>Searing</t>
  </si>
  <si>
    <t>Part_Dal_PS_Ele_Radiation.Part_Dal_PS_Ele_Radiation</t>
  </si>
  <si>
    <t>Part_PS_COV_Material_Legion.Part_PS_COV_Material_Legion</t>
  </si>
  <si>
    <t>Decaying</t>
  </si>
  <si>
    <t>Name</t>
  </si>
  <si>
    <t>Part_Dal_PS_Ele_Shock.Part_Dal_PS_Ele_Shock</t>
  </si>
  <si>
    <t>Part_PS_COV_Material_Mouthpiece.Part_PS_COV_Material_Mouthpiece</t>
  </si>
  <si>
    <t>Priority</t>
  </si>
  <si>
    <t>Shocking</t>
  </si>
  <si>
    <t>Part_PS_COV_Material_PsychoStabber.Part_PS_COV_Material_PsychoStabber</t>
  </si>
  <si>
    <t>Part_Dal_PS_FiringMode_Auto_Burst.Part_Dal_PS_FiringMode_Auto_Burst</t>
  </si>
  <si>
    <t>Part_PS_COV_Material_Skeksis.Part_PS_COV_Material_Skeksis</t>
  </si>
  <si>
    <t>If MagSize Greater Than 26</t>
  </si>
  <si>
    <t>Part_Dal_PS_FiringMode_Auto_Single.Part_Dal_PS_FiringMode_Auto_Single</t>
  </si>
  <si>
    <t>Laden</t>
  </si>
  <si>
    <t>Part_Dal_PS_FiringMode_Burst_Single.Part_Dal_PS_FiringMode_Burst_Single</t>
  </si>
  <si>
    <t>3 Shot Burst or Semi-Auto</t>
  </si>
  <si>
    <t>Part_PS_COV_Scope_01.Part_PS_COV_Scope_01</t>
  </si>
  <si>
    <t>Iron sights</t>
  </si>
  <si>
    <t>If Projectiles Per Shot = 2</t>
  </si>
  <si>
    <t>Part_PS_COV_Scope_02.Part_PS_COV_Scope_02</t>
  </si>
  <si>
    <t>Efficient</t>
  </si>
  <si>
    <t>Part_Dal_PS_Grip_01.Part_Dal_PS_Grip_01</t>
  </si>
  <si>
    <t>Iron sights 2, 1.8x</t>
  </si>
  <si>
    <t>Recoil Height -15%, Acc Bloom -20%</t>
  </si>
  <si>
    <t>Part_PS_COV_Scope_03.Part_PS_COV_Scope_03</t>
  </si>
  <si>
    <t>Part_Dal_PS_Grip_02.Part_Dal_PS_Grip_02</t>
  </si>
  <si>
    <t>Small scope, 2.5x</t>
  </si>
  <si>
    <t>Part_PS_COV_Scope_04.Part_PS_COV_Scope_04</t>
  </si>
  <si>
    <t>Scope, 5.3x</t>
  </si>
  <si>
    <t>Part_Dal_PS_Grip_03.Part_Dal_PS_Grip_03</t>
  </si>
  <si>
    <t>Part_PS_COV_Ele_Corr.Part_PS_COV_Ele_Corr</t>
  </si>
  <si>
    <t>Converts Dmg to Corrosive</t>
  </si>
  <si>
    <t>Part_Dal_PS_Mag_01.Part_Dal_PS_Mag_01</t>
  </si>
  <si>
    <t>12 Round</t>
  </si>
  <si>
    <t>Part_Dal_PS_Mag_02.Part_Dal_PS_Mag_02</t>
  </si>
  <si>
    <t>Kemik</t>
  </si>
  <si>
    <t>Part_PS_COV_Ele_Cryo.Part_PS_COV_Ele_Cryo</t>
  </si>
  <si>
    <t>Converts Dmg to Cryo</t>
  </si>
  <si>
    <t>Part_Dal_PS_Mag_03.Part_Dal_PS_Mag_03</t>
  </si>
  <si>
    <t>24 Round</t>
  </si>
  <si>
    <t>Brrr</t>
  </si>
  <si>
    <t>Dmg -10%</t>
  </si>
  <si>
    <t>Part_PS_COV_Ele_Fire.Part_PS_COV_Ele_Fire</t>
  </si>
  <si>
    <t>Converts Dmg to Fire</t>
  </si>
  <si>
    <t>Part_Dal_PS_Mag_AAA.Part_Dal_PS_Mag_AAA</t>
  </si>
  <si>
    <t>Hawt</t>
  </si>
  <si>
    <t>9 Round</t>
  </si>
  <si>
    <t>Part_PS_COV_Ele_Radiation.Part_PS_COV_Ele_Radiation</t>
  </si>
  <si>
    <t>Converts Dmg to Radiation</t>
  </si>
  <si>
    <t>Melty</t>
  </si>
  <si>
    <t>Part_Dal_PS_Mat_01_Common.Part_Dal_PS_Mat_01_Common</t>
  </si>
  <si>
    <t>Part_PS_COV_Ele_Shock.Part_PS_COV_Ele_Shock</t>
  </si>
  <si>
    <t>Converts Dmg to Shock</t>
  </si>
  <si>
    <t>Zappy</t>
  </si>
  <si>
    <t>Part_Dal_PS_Mat_02_UnCommon.Part_Dal_PS_Mat_02_UnCommon</t>
  </si>
  <si>
    <t>Part_PS_COV_Stock_01.Part_PS_COV_Stock_01</t>
  </si>
  <si>
    <t>Weapon sway -30%</t>
  </si>
  <si>
    <t>Part_Dal_PS_Mat_03_Rare.Part_Dal_PS_Mat_03_Rare</t>
  </si>
  <si>
    <t>Part_PS_COV_Stock_02.Part_PS_COV_Stock_02</t>
  </si>
  <si>
    <t>Recoil Height -15%, Proj per Shot +1</t>
  </si>
  <si>
    <t>Acc +10%, Dmg -20%, Acc Bloom +20%</t>
  </si>
  <si>
    <t>Part_Dal_PS_Mat_04_VeryRare.Part_Dal_PS_Mat_04_VeryRare</t>
  </si>
  <si>
    <t>Part_Dal_PS_Mat_AAA.Part_Dal_PS_Mat_AAA</t>
  </si>
  <si>
    <t>Part_Dal_PS_Mat_Hornet.Part_Dal_PS_Mat_Hornet</t>
  </si>
  <si>
    <t>If Shot Cost = 2</t>
  </si>
  <si>
    <t>Moar</t>
  </si>
  <si>
    <t>Part_Dal_PS_Mat_Nemesis.Part_Dal_PS_Mat_Nemesis</t>
  </si>
  <si>
    <t>If Shot Cost = 3</t>
  </si>
  <si>
    <t>MOARR</t>
  </si>
  <si>
    <t>Part_Dal_PS_Mat_Omniloader.Part_Dal_PS_Mat_Omniloader</t>
  </si>
  <si>
    <t>Part_Dal_PS_Mat_Rakkman.Part_Dal_PS_Mat_Rakkman</t>
  </si>
  <si>
    <t>Part_Dal_PS_Scope_01.Part_Dal_PS_Scope_01</t>
  </si>
  <si>
    <t>2.2x, 4x</t>
  </si>
  <si>
    <t>Part_Dal_PS_Scope_02.Part_Dal_PS_Scope_02</t>
  </si>
  <si>
    <t>1.0x, 1x</t>
  </si>
  <si>
    <t>Part_Dal_PS_Scope_03.Part_Dal_PS_Scope_03</t>
  </si>
  <si>
    <t>Part_Dal_PS_Stock_01.Part_Dal_PS_Stock_01</t>
  </si>
  <si>
    <t>Weapon Sway -30%, Acc -20%</t>
  </si>
  <si>
    <t>Part_Dal_PS_Stock_02.Part_Dal_PS_Stock_02</t>
  </si>
  <si>
    <t>Acc Bloom -20%, Mag Size +10%</t>
  </si>
  <si>
    <t>If MagSize is Greater Than 24</t>
  </si>
  <si>
    <t>Extended</t>
  </si>
  <si>
    <t>Part_PS_JAK_Barrel_01.Part_PS_JAK_Barrel_01</t>
  </si>
  <si>
    <t>Ranger</t>
  </si>
  <si>
    <t>Part_PS_JAK_Barrel_01_A.Part_PS_JAK_Barrel_01_A</t>
  </si>
  <si>
    <t>Part_PS_JAK_Barrel_01_B.Part_PS_JAK_Barrel_01_B</t>
  </si>
  <si>
    <t>Part_PS_JAK_Barrel_01_C.Part_PS_JAK_Barrel_01_C</t>
  </si>
  <si>
    <t>Recoil Height -25%, Melee Dmg +60%</t>
  </si>
  <si>
    <t>Bowie</t>
  </si>
  <si>
    <t>Part_PS_JAK_Barrel_01_D.Part_PS_JAK_Barrel_01_D</t>
  </si>
  <si>
    <t>Part_PS_JAK_Barrel_02.Part_PS_JAK_Barrel_02</t>
  </si>
  <si>
    <t>Peacekeeper</t>
  </si>
  <si>
    <t>Part_PS_JAK_Barrel_02_A.Part_PS_JAK_Barrel_02_A</t>
  </si>
  <si>
    <t>Part_PS_JAK_Barrel_02_B.Part_PS_JAK_Barrel_02_B</t>
  </si>
  <si>
    <t>Part_PS_JAK_Barrel_02_C.Part_PS_JAK_Barrel_02_C</t>
  </si>
  <si>
    <t>Reload Time -10%, Melee Dmg +40%</t>
  </si>
  <si>
    <t>Cuttin</t>
  </si>
  <si>
    <t>Part_PS_JAK_Barrel_03.Part_PS_JAK_Barrel_03</t>
  </si>
  <si>
    <t>Marshal</t>
  </si>
  <si>
    <t>Part_PS_JAK_Barrel_03_A.Part_PS_JAK_Barrel_03_A</t>
  </si>
  <si>
    <t>Part_PS_JAK_Barrel_03_B.Part_PS_JAK_Barrel_03_B</t>
  </si>
  <si>
    <t>Weapon Sway -20%</t>
  </si>
  <si>
    <t>Part_PS_MAL_Barrel_01.Part_PS_MAL_Barrel_01</t>
  </si>
  <si>
    <t>Part_PS_JAK_Barrel_03_C.Part_PS_JAK_Barrel_03_C</t>
  </si>
  <si>
    <t>Atomizer</t>
  </si>
  <si>
    <t>Part_PS_MAL_Barrel_01_A.Part_PS_MAL_Barrel_01_A</t>
  </si>
  <si>
    <t>Part_PS_JAK_Barrel_03_D.Part_PS_JAK_Barrel_03_D</t>
  </si>
  <si>
    <t>Part_PS_MAL_Barrel_01_B.Part_PS_MAL_Barrel_01_B</t>
  </si>
  <si>
    <t>Mag Size +10%</t>
  </si>
  <si>
    <t>Part_PS_JAK_Barrel_AmazingGrace.Part_PS_JAK_Barrel_AmazingGrace</t>
  </si>
  <si>
    <t>Recoil Width -60%, Recoil Height -25%, Dmg +30%</t>
  </si>
  <si>
    <t>Part_PS_MAL_Barrel_01_C.Part_PS_MAL_Barrel_01_C</t>
  </si>
  <si>
    <t>Acc Bloom -25%, Acc -15%</t>
  </si>
  <si>
    <t>Part_PS_JAK_Barrel_AureliaPistol.Part_PS_JAK_Barrel_AureliaPistol</t>
  </si>
  <si>
    <t>Part_PS_MAL_Barrel_02.Part_PS_MAL_Barrel_02</t>
  </si>
  <si>
    <t>Splash Dmg Radius +60</t>
  </si>
  <si>
    <t>Part_PS_JAK_Barrel_Buttplug.Part_PS_JAK_Barrel_Buttplug</t>
  </si>
  <si>
    <t>Melee Dmg +50%</t>
  </si>
  <si>
    <t>Dmg -90%, Acc +110%</t>
  </si>
  <si>
    <t>Melter</t>
  </si>
  <si>
    <t>Part_PS_MAL_Barrel_02_A.Part_PS_MAL_Barrel_02_A</t>
  </si>
  <si>
    <t>Part_PS_JAK_Barrel_Doc.Part_PS_JAK_Barrel_Doc</t>
  </si>
  <si>
    <t>Charge Duration -20%</t>
  </si>
  <si>
    <t>Mag Size +3</t>
  </si>
  <si>
    <t>Acc +200%, Dmg -10%</t>
  </si>
  <si>
    <t>Part_PS_MAL_Barrel_02_B.Part_PS_MAL_Barrel_02_B</t>
  </si>
  <si>
    <t>Part_PS_JAK_Barrel_GodMother.Part_PS_JAK_Barrel_GodMother</t>
  </si>
  <si>
    <t>Acc -50%, Ele Chance +100%</t>
  </si>
  <si>
    <t>Dmg -35%, Recoil height +50%, Reload Time +20%</t>
  </si>
  <si>
    <t>Part_PS_MAL_Barrel_02_C.Part_PS_MAL_Barrel_02_C</t>
  </si>
  <si>
    <t>Part_PS_JAK_Barrel_JabberWeaponBase.Part_PS_JAK_Barrel_JabberWeaponBase</t>
  </si>
  <si>
    <t>Dmg +40%</t>
  </si>
  <si>
    <t>Part_PS_MAL_Barrel_03.Part_PS_MAL_Barrel_03</t>
  </si>
  <si>
    <t>Part_PS_JAK_Barrel_Maggie.Part_PS_JAK_Barrel_Maggie</t>
  </si>
  <si>
    <t>Mag Size +4</t>
  </si>
  <si>
    <t>Blaster</t>
  </si>
  <si>
    <t>Acc +250%, Dmg -85%</t>
  </si>
  <si>
    <t>Part_PS_MAL_Barrel_03_A.Part_PS_MAL_Barrel_03_A</t>
  </si>
  <si>
    <t>Ele Chance +15%</t>
  </si>
  <si>
    <t>Part_PS_JAK_Barrel_Malevolent.Part_PS_JAK_Barrel_Malevolent</t>
  </si>
  <si>
    <t>Part_PS_MAL_Barrel_03_B.Part_PS_MAL_Barrel_03_B</t>
  </si>
  <si>
    <t>Weapon Sway -20%, Charge Duration -20%</t>
  </si>
  <si>
    <t>Part_PS_JAK_Barrel_MelsCompanion.Part_PS_JAK_Barrel_MelsCompanion</t>
  </si>
  <si>
    <t>Mag Size +10</t>
  </si>
  <si>
    <t>Acc +35%, Dmg -25%, Ele Chance -100%</t>
  </si>
  <si>
    <t>Part_PS_MAL_Barrel_03_C.Part_PS_MAL_Barrel_03_C</t>
  </si>
  <si>
    <t>Part_PS_JAK_Barrel_SpyRevolver.Part_PS_JAK_Barrel_SpyRevolver</t>
  </si>
  <si>
    <t>Ele Dmg +10%</t>
  </si>
  <si>
    <t>Recoil Height -50%, Mag Size +8</t>
  </si>
  <si>
    <t>Dmg -15%</t>
  </si>
  <si>
    <t>Dmg -30%</t>
  </si>
  <si>
    <t>Part_PS_MAL_Barrel_AI_TrooperBadass.Part_PS_MAL_Barrel_AI_TrooperBadass</t>
  </si>
  <si>
    <t>Mag Size +5</t>
  </si>
  <si>
    <t>Part_PS_JAK_Barrel_TheDuc.Part_PS_JAK_Barrel_TheDuc</t>
  </si>
  <si>
    <t>Splash Dmg Radius +100, Dmg +20%</t>
  </si>
  <si>
    <t>Part_PS_MAL_Barrel_ETech.Part_PS_MAL_Barrel_ETech</t>
  </si>
  <si>
    <t>Part_PS_JAK_Barrel_Unforgiven.Part_PS_JAK_Barrel_Unforgiven</t>
  </si>
  <si>
    <t>Crit Dmg +300%</t>
  </si>
  <si>
    <t>Devourer</t>
  </si>
  <si>
    <t>Dmg -40%, Acc Bloom +200%</t>
  </si>
  <si>
    <t>Part_PS_MAL_Barrel_ETech_A.Part_PS_MAL_Barrel_ETech_A</t>
  </si>
  <si>
    <t>Ele Chance +15%, Mag Size +10%, Melee Dmg +60%</t>
  </si>
  <si>
    <t>Part_PS_JAK_Barrel_WagonWheel.Part_PS_JAK_Barrel_WagonWheel</t>
  </si>
  <si>
    <t>Recoil Height -50%</t>
  </si>
  <si>
    <t>Acc Bloom +200%</t>
  </si>
  <si>
    <t>Part_PS_JAK_Barrel_RoboMasher.Part_PS_JAK_Barrel_RoboMasher</t>
  </si>
  <si>
    <t>Part_PS_MAL_Barrel_HellShock.Part_PS_MAL_Barrel_HellShock</t>
  </si>
  <si>
    <t>Mag Size +20</t>
  </si>
  <si>
    <t>Robot-Melter Masher</t>
  </si>
  <si>
    <t>Part_PS_MAL_Barrel_HyperHydrator.Part_PS_MAL_Barrel_HyperHydrator</t>
  </si>
  <si>
    <t>Part_PS_JAK_Body.Part_PS_JAK_Body</t>
  </si>
  <si>
    <t>Part_PS_MAL_Barrel_Plumber.Part_PS_MAL_Barrel_Plumber</t>
  </si>
  <si>
    <t>Splash Dmg Radius +100, Dmg +50%</t>
  </si>
  <si>
    <t>Part_PS_JAK_Body_A.Part_PS_JAK_Body_A</t>
  </si>
  <si>
    <t>Part_PS_MAL_Barrel_Starkiller.Part_PS_MAL_Barrel_Starkiller</t>
  </si>
  <si>
    <t>Part_PS_JAK_Body_B.Part_PS_JAK_Body_B</t>
  </si>
  <si>
    <t>Mag Size +7</t>
  </si>
  <si>
    <t>Dmg -70%</t>
  </si>
  <si>
    <t>Part_PS_MAL_Barrel_SuckerPunch.Part_PS_MAL_Barrel_SuckerPunch</t>
  </si>
  <si>
    <t>Part_PS_JAK_Body_C.Part_PS_JAK_Body_C</t>
  </si>
  <si>
    <t>Ele Chance +75%, Splash Dmg Radius +100</t>
  </si>
  <si>
    <t>Acc +125%, Dmg -40%, Acc Bloom +300%</t>
  </si>
  <si>
    <t>Part_PS_MAL_Barrel_ThunderballFists.Part_PS_MAL_Barrel_ThunderballFists</t>
  </si>
  <si>
    <t>Part_PS_JAK_Ele_GodMother_Corrosive.Part_PS_JAK_Ele_GodMother_Corrosive</t>
  </si>
  <si>
    <t>Part_PS_JAK_Ele_GodMother_Cryo.Part_PS_JAK_Ele_GodMother_Cryo</t>
  </si>
  <si>
    <t>Part_PS_MAL_Body.Part_PS_MAL_Body</t>
  </si>
  <si>
    <t>Part_PS_JAK_Ele_GodMother_Fire.Part_PS_JAK_Ele_GodMother_Fire</t>
  </si>
  <si>
    <t>Part_PS_MAL_Body_01.Part_PS_MAL_Body_01</t>
  </si>
  <si>
    <t>Part_PS_JAK_Ele_GodMother_Radiation.Part_PS_JAK_Ele_GodMother_Radiation</t>
  </si>
  <si>
    <t>Part_PS_MAL_Body_02.Part_PS_MAL_Body_02</t>
  </si>
  <si>
    <t>Part_PS_JAK_Ele_GodMother_Shock.Part_PS_JAK_Ele_GodMother_Shock</t>
  </si>
  <si>
    <t>Part_PS_MAL_Body_03.Part_PS_MAL_Body_03</t>
  </si>
  <si>
    <t>Part_PS_JAK_Grip_01.Part_PS_JAK_Grip_01</t>
  </si>
  <si>
    <t>Reload Time -5%, Crit Dmg +10%</t>
  </si>
  <si>
    <t>Part_PS_MAL_Elemental_Primary_Corr.Part_PS_MAL_Elemental_Primary_Corr</t>
  </si>
  <si>
    <t>Part_PS_JAK_Grip_02.Part_PS_JAK_Grip_02</t>
  </si>
  <si>
    <t>Recoil Width -15%, Dmg +5%</t>
  </si>
  <si>
    <t>Part_PS_MAL_Elemental_Primary_Cryo.Part_PS_MAL_Elemental_Primary_Cryo</t>
  </si>
  <si>
    <t>Part_PS_JAK_Grip_03.Part_PS_JAK_Grip_03</t>
  </si>
  <si>
    <t>Part_PS_MAL_Elemental_Primary_Fire.Part_PS_MAL_Elemental_Primary_Fire</t>
  </si>
  <si>
    <t>Part_PS_JAK_Grip_04.Part_PS_JAK_Grip_04</t>
  </si>
  <si>
    <t>Proj per Shot +4</t>
  </si>
  <si>
    <t>Part_PS_MAL_Elemental_Primary_Radiation.Part_PS_MAL_Elemental_Primary_Radiation</t>
  </si>
  <si>
    <t>Dmg -68.5%, Acc +87%, Recoil Height +40%, Acc Bloom +25%</t>
  </si>
  <si>
    <t>Masher</t>
  </si>
  <si>
    <t>Part_PS_JAK_Grip_RoboMelt.Part_PS_JAK_Grip_RoboMelt</t>
  </si>
  <si>
    <t>Part_PS_MAL_Elemental_Primary_Shock.Part_PS_MAL_Elemental_Primary_Shock</t>
  </si>
  <si>
    <t>Part_PS_JAK_Hammer_01.Part_PS_JAK_Hammer_01</t>
  </si>
  <si>
    <t>Reload Time -5%, Acc -10%</t>
  </si>
  <si>
    <t>Part_PS_MAL_Elemental_Secondary_Corr.Part_PS_MAL_Elemental_Secondary_Corr</t>
  </si>
  <si>
    <t>Part_PS_JAK_Hammer_02.Part_PS_JAK_Hammer_02</t>
  </si>
  <si>
    <t>Weapon Sway -30%, Crit Dmg +10%</t>
  </si>
  <si>
    <t>Part_PS_MAL_Elemental_Secondary_Cryo.Part_PS_MAL_Elemental_Secondary_Cryo</t>
  </si>
  <si>
    <t>Part_PS_JAK_Hammer_03.Part_PS_JAK_Hammer_03</t>
  </si>
  <si>
    <t>Recoil Height -30%</t>
  </si>
  <si>
    <t>Part_PS_MAL_Elemental_Secondary_Fire.Part_PS_MAL_Elemental_Secondary_Fire</t>
  </si>
  <si>
    <t>Part_PS_JAK_Mag_01.Part_PS_JAK_Mag_01</t>
  </si>
  <si>
    <t>6 Round</t>
  </si>
  <si>
    <t>Part_PS_MAL_Elemental_Secondary_Radiation.Part_PS_MAL_Elemental_Secondary_Radiation</t>
  </si>
  <si>
    <t>Part_PS_JAK_Mag_02.Part_PS_JAK_Mag_02</t>
  </si>
  <si>
    <t>Part_PS_MAL_Elemental_Secondary_Shock.Part_PS_MAL_Elemental_Secondary_Shock</t>
  </si>
  <si>
    <t>Part_PS_JAK_Mag_03.Part_PS_JAK_Mag_03</t>
  </si>
  <si>
    <t>4 Round. Dmg +10%</t>
  </si>
  <si>
    <t>Part_PS_MAL_Grip_01.Part_PS_MAL_Grip_01</t>
  </si>
  <si>
    <t>Charge Duration -10%, Acc Bloom -20%</t>
  </si>
  <si>
    <t>Part_PS_MAL_Grip_02.Part_PS_MAL_Grip_02</t>
  </si>
  <si>
    <t>Weapon Sway -30%, Mag Size +10%</t>
  </si>
  <si>
    <t>Part_PS_JAK_Material_01_Common.Part_PS_JAK_Material_01_Common</t>
  </si>
  <si>
    <t>Part_PS_MAL_Grip_03.Part_PS_MAL_Grip_03</t>
  </si>
  <si>
    <t>Weapon Sway -30%, Dmg +5%</t>
  </si>
  <si>
    <t>Part_PS_JAK_Material_02_UnCommon.Part_PS_JAK_Material_02_UnCommon</t>
  </si>
  <si>
    <t>Part_PS_MAL_Grip_04.Part_PS_MAL_Grip_04</t>
  </si>
  <si>
    <t>Part_PS_MAL_Grip_05.Part_PS_MAL_Grip_05</t>
  </si>
  <si>
    <t>Acc -20%, Fire Rate +5%</t>
  </si>
  <si>
    <t>Part_PS_JAK_Material_03_Rare.Part_PS_JAK_Material_03_Rare</t>
  </si>
  <si>
    <t>Part_PS_MAL_Hammer_01.Part_PS_MAL_Hammer_01</t>
  </si>
  <si>
    <t>Part_PS_MAL_Hammer_02.Part_PS_MAL_Hammer_02</t>
  </si>
  <si>
    <t>Part_PS_JAK_Material_04_Epic.Part_PS_JAK_Material_04_Epic</t>
  </si>
  <si>
    <t>Part_PS_MAL_Hammer_03.Part_PS_MAL_Hammer_03</t>
  </si>
  <si>
    <t>Splash Dmg Radius +20%, Acc -15%</t>
  </si>
  <si>
    <t>Part_PS_JAK_Material_AmazingGrace.Part_PS_JAK_Material_AmazingGrace</t>
  </si>
  <si>
    <t>Part_PS_MAL_Hammer_04.Part_PS_MAL_Hammer_04</t>
  </si>
  <si>
    <t>Ele Dmg +10%, Ele Chance +15%</t>
  </si>
  <si>
    <t>Part_PS_JAK_Material_Buttplug.Part_PS_JAK_Material_Buttplug</t>
  </si>
  <si>
    <t>Part_PS_MAL_Hammer_05.Part_PS_MAL_Hammer_05</t>
  </si>
  <si>
    <t>Part_PS_JAK_Material_Clay.Part_PS_JAK_Material_Clay</t>
  </si>
  <si>
    <t>Dmg -30%, Acc Bloom +25%, Acc +10%</t>
  </si>
  <si>
    <t>Part_PS_JAK_Material_Doc.Part_PS_JAK_Material_Doc</t>
  </si>
  <si>
    <t>Part_PS_MAL_Mag_01.Part_PS_MAL_Mag_01</t>
  </si>
  <si>
    <t>10 round, Dmg +10%</t>
  </si>
  <si>
    <t>Part_PS_JAK_Material_FirstGunB.Part_PS_JAK_Material_FirstGunB</t>
  </si>
  <si>
    <t>Part_PS_MAL_Mag_01_A.Part_PS_MAL_Mag_01_A</t>
  </si>
  <si>
    <t>Part_PS_JAK_Material_GodMother.Part_PS_JAK_Material_GodMother</t>
  </si>
  <si>
    <t>Part_PS_MAL_Mag_02.Part_PS_MAL_Mag_02</t>
  </si>
  <si>
    <t>14 round</t>
  </si>
  <si>
    <t>Part_PS_JAK_Material_Maggie.Part_PS_JAK_Material_Maggie</t>
  </si>
  <si>
    <t>Part_PS_MAL_Mag_02_A.Part_PS_MAL_Mag_02_A</t>
  </si>
  <si>
    <t>Part_PS_JAK_Material_Malevolent.Part_PS_JAK_Material_Malevolent</t>
  </si>
  <si>
    <t>Part_PS_MAL_Mag_03.Part_PS_MAL_Mag_03</t>
  </si>
  <si>
    <t>20 Round, Dmg -10%</t>
  </si>
  <si>
    <t>Part_PS_JAK_Material_MelsCompanion.Part_PS_JAK_Material_MelsCompanion</t>
  </si>
  <si>
    <t>Part_PS_MAL_Mag_03_A.Part_PS_MAL_Mag_03_A</t>
  </si>
  <si>
    <t>Part_PS_JAK_Material_SpyRevolver.Part_PS_JAK_Material_SpyRevolver</t>
  </si>
  <si>
    <t>Part_PS_MAL_Material_01_Common.Part_PS_MAL_Material_01_Common</t>
  </si>
  <si>
    <t>Part_PS_JAK_Material_TheDuc.Part_PS_JAK_Material_TheDuc</t>
  </si>
  <si>
    <t>Part_PS_MAL_Material_02_UnCommon.Part_PS_MAL_Material_02_UnCommon</t>
  </si>
  <si>
    <t>Part_PS_JAK_Material_Unforgiven.Part_PS_JAK_Material_Unforgiven</t>
  </si>
  <si>
    <t>Part_PS_MAL_Material_03_Rare.Part_PS_MAL_Material_03_Rare</t>
  </si>
  <si>
    <t>Part_PS_JAK_Material_WagonWheel.Part_PS_JAK_Material_WagonWheel</t>
  </si>
  <si>
    <t>Part_PS_MAL_Material_04_VeryRare.Part_PS_MAL_Material_04_VeryRare</t>
  </si>
  <si>
    <t>Part_PS_JAK_Material_RoboMasher.Part_PS_JAK_Material_RoboMasher</t>
  </si>
  <si>
    <t>Part_PS_MAL_Material_Hellshock.Part_PS_MAL_Material_Hellshock</t>
  </si>
  <si>
    <t>Part_PS_JAK_Rail_01.Part_PS_JAK_Rail_01</t>
  </si>
  <si>
    <t>Visual Only</t>
  </si>
  <si>
    <t>Part_PS_MAL_Material_HyperHydrator.Part_PS_MAL_Material_HyperHydrator</t>
  </si>
  <si>
    <t>Part_PS_JAK_NoScope.Part_PS_JAK_NoScope</t>
  </si>
  <si>
    <t>Part_PS_MAL_Material_Plumber.Part_PS_MAL_Material_Plumber</t>
  </si>
  <si>
    <t>Part_PS_JAK_Scope_01.Part_PS_JAK_Scope_01</t>
  </si>
  <si>
    <t>Part_PS_MAL_Material_Starkiller.Part_PS_MAL_Material_Starkiller</t>
  </si>
  <si>
    <t>Part_PS_JAK_Scope_02.Part_PS_JAK_Scope_02</t>
  </si>
  <si>
    <t>Tear drop scope 5x</t>
  </si>
  <si>
    <t>Part_PS_MAL_Material_SuckerPunch.Part_PS_MAL_Material_SuckerPunch</t>
  </si>
  <si>
    <t>Part_PS_MAL_Material_ThunderballFists.Part_PS_MAL_Material_ThunderballFists</t>
  </si>
  <si>
    <t>Part_PS_JAK_Scope_03.Part_PS_JAK_Scope_03</t>
  </si>
  <si>
    <t>2.2x</t>
  </si>
  <si>
    <t>Part_PS_JAK_Scope_SpyRevolver.Part_PS_JAK_Scope_SpyRevolver</t>
  </si>
  <si>
    <t>Part_PS_MAL_Scope_01.Part_PS_MAL_Scope_01</t>
  </si>
  <si>
    <t>1.5x</t>
  </si>
  <si>
    <t>Part_PS_MAL_Scope_02.Part_PS_MAL_Scope_02</t>
  </si>
  <si>
    <t>Part_PS_JAK_Speedloader.Part_PS_JAK_Speedloader</t>
  </si>
  <si>
    <t>2.9x</t>
  </si>
  <si>
    <t>Basic required piece</t>
  </si>
  <si>
    <t>Part_PS_MAL_Scope_03.Part_PS_MAL_Scope_03</t>
  </si>
  <si>
    <t>Part_PS_TED_Barrel_01.Part_PS_TED_Barrel_01</t>
  </si>
  <si>
    <t>Deadshot</t>
  </si>
  <si>
    <t>Part_PS_TED_Barrel_01_A.Part_PS_TED_Barrel_01_A</t>
  </si>
  <si>
    <t>Part_PS_TED_Barrel_01_B.Part_PS_TED_Barrel_01_B</t>
  </si>
  <si>
    <t>Splash Dmg Radius +20%, Dmg +10%</t>
  </si>
  <si>
    <t>When thrown, shoot target for to 2x dmg</t>
  </si>
  <si>
    <t>Part_PS_TED_Barrel_01_C.Part_PS_TED_Barrel_01_C</t>
  </si>
  <si>
    <t>Fire Rate +10%, Mag Size +10%</t>
  </si>
  <si>
    <t>Part_PS_TED_Barrel_02.Part_PS_TED_Barrel_02</t>
  </si>
  <si>
    <t>Quickshot</t>
  </si>
  <si>
    <t>Part_PS_TED_Barrel_02_A.Part_PS_TED_Barrel_02_A</t>
  </si>
  <si>
    <t>Recoil Height -25%, Fire Rate +10%</t>
  </si>
  <si>
    <t>Part_PS_TED_Barrel_02_B.Part_PS_TED_Barrel_02_B</t>
  </si>
  <si>
    <t>When thrown, shoot until OoA</t>
  </si>
  <si>
    <t>Part_PS_TED_Barrel_02_C.Part_PS_TED_Barrel_02_C</t>
  </si>
  <si>
    <t>Part_PS_TED_Barrel_03.Part_PS_TED_Barrel_03</t>
  </si>
  <si>
    <t>Sureshot</t>
  </si>
  <si>
    <t>Part_PS_TED_Barrel_03_A.Part_PS_TED_Barrel_03_A</t>
  </si>
  <si>
    <t>Part_PS_TED_Barrel_03_B.Part_PS_TED_Barrel_03_B</t>
  </si>
  <si>
    <t>Mag Size +7, Dmg +4.5%</t>
  </si>
  <si>
    <t>When thrown, small explosion</t>
  </si>
  <si>
    <t>Part_PS_TED_Barrel_03_C.Part_PS_TED_Barrel_03_C</t>
  </si>
  <si>
    <t>Part_PS_TOR_Barrel_01.Part_PS_TOR_Barrel_01</t>
  </si>
  <si>
    <t>Part_PS_TED_Barrel_BabyMaker.Part_PS_TED_Barrel_BabyMaker</t>
  </si>
  <si>
    <t>Dmg +20%</t>
  </si>
  <si>
    <t>Magnum</t>
  </si>
  <si>
    <t>Part_PS_TOR_Barrel_01_A.Part_PS_TOR_Barrel_01_A</t>
  </si>
  <si>
    <t>Part_PS_TED_Barrel_ETech.Part_PS_TED_Barrel_ETech</t>
  </si>
  <si>
    <t>Part_PS_TOR_Barrel_01_B.Part_PS_TOR_Barrel_01_B</t>
  </si>
  <si>
    <t>Lurkshot</t>
  </si>
  <si>
    <t>Part_PS_TED_Barrel_ETech_A.Part_PS_TED_Barrel_ETech_A</t>
  </si>
  <si>
    <t>Reload Time -10%, Mag Size +10%, Melee Dmg +60%</t>
  </si>
  <si>
    <t>Part_PS_TOR_Barrel_01_B_Sight.Part_PS_TOR_Barrel_01_B_Sight</t>
  </si>
  <si>
    <t>Part_PS_TED_Barrel_Gunerang.Part_PS_TED_Barrel_Gunerang</t>
  </si>
  <si>
    <t>Part_PS_TOR_Barrel_01_C.Part_PS_TOR_Barrel_01_C</t>
  </si>
  <si>
    <t>Mag Size +18, Reload Time -17.5%</t>
  </si>
  <si>
    <t>Part_PS_TED_Barrel_Sabre.Part_PS_TED_Barrel_Sabre</t>
  </si>
  <si>
    <t>Mag Size +30</t>
  </si>
  <si>
    <t>Acc +25%, Dmg -50%</t>
  </si>
  <si>
    <t>Part_PS_TOR_Barrel_02.Part_PS_TOR_Barrel_02</t>
  </si>
  <si>
    <t>Part_PS_TED_Barrel_Execute.Part_PS_TED_Barrel_Execute</t>
  </si>
  <si>
    <t>Mag Size +2, Reload Time -35%</t>
  </si>
  <si>
    <t>Pocket Rocket</t>
  </si>
  <si>
    <t>Part_PS_TOR_Barrel_02_A.Part_PS_TOR_Barrel_02_A</t>
  </si>
  <si>
    <t>Part_PS_TED_Body.Part_PS_TED_Body</t>
  </si>
  <si>
    <t>Part_PS_TOR_Barrel_02_B.Part_PS_TOR_Barrel_02_B</t>
  </si>
  <si>
    <t>Part_PS_TED_Body_A.Part_PS_TED_Body_A</t>
  </si>
  <si>
    <t>Acc +10%, Dmg -5%</t>
  </si>
  <si>
    <t>Part_PS_TOR_Barrel_02_C.Part_PS_TOR_Barrel_02_C</t>
  </si>
  <si>
    <t>Part_PS_TED_Body_B.Part_PS_TED_Body_B</t>
  </si>
  <si>
    <t>Splash Dmg Radius +20%</t>
  </si>
  <si>
    <t>Part_PS_TOR_Barrel_03.Part_PS_TOR_Barrel_03</t>
  </si>
  <si>
    <t>Part_PS_TED_Body_C.Part_PS_TED_Body_C</t>
  </si>
  <si>
    <t>Duke</t>
  </si>
  <si>
    <t>Part_PS_TOR_Barrel_03_A.Part_PS_TOR_Barrel_03_A</t>
  </si>
  <si>
    <t>Part_PS_TED_Elemental_Corrosive.Part_PS_TED_Elemental_Corrosive</t>
  </si>
  <si>
    <t>Part_PS_TOR_Barrel_03_B.Part_PS_TOR_Barrel_03_B</t>
  </si>
  <si>
    <t>Poison</t>
  </si>
  <si>
    <t>Part_PS_TED_Elemental_Cryo.Part_PS_TED_Elemental_Cryo</t>
  </si>
  <si>
    <t>Part_PS_TOR_Barrel_03_C.Part_PS_TOR_Barrel_03_C</t>
  </si>
  <si>
    <t>Frozen</t>
  </si>
  <si>
    <t>Part_PS_TED_Elemental_Fire.Part_PS_TED_Elemental_Fire</t>
  </si>
  <si>
    <t>Part_PS_TOR_Barrel_4SUM.Part_PS_TOR_Barrel_4SUM</t>
  </si>
  <si>
    <t>Splash Dmg Radius +200, Dmg +32.5%</t>
  </si>
  <si>
    <t>Firesale</t>
  </si>
  <si>
    <t>Part_PS_TED_Elemental_Radiation.Part_PS_TED_Elemental_Radiation</t>
  </si>
  <si>
    <t>Part_PS_TOR_Barrel_Devestator.Part_PS_TOR_Barrel_Devestator</t>
  </si>
  <si>
    <t>Recoil Height -55%, Recoil Width -55%</t>
  </si>
  <si>
    <t>Rad</t>
  </si>
  <si>
    <t>Acc +450%</t>
  </si>
  <si>
    <t>Part_PS_TED_Elemental_Shock.Part_PS_TED_Elemental_Shock</t>
  </si>
  <si>
    <t>Part_PS_TOR_Barrel_ETech.Part_PS_TOR_Barrel_ETech</t>
  </si>
  <si>
    <t>Reload Time -40%, Proj per Shot +8</t>
  </si>
  <si>
    <t>Supercharged</t>
  </si>
  <si>
    <t>Acc +600%</t>
  </si>
  <si>
    <t>Carbuncle</t>
  </si>
  <si>
    <t>Part_PS_TED_Grip_01.Part_PS_TED_Grip_01</t>
  </si>
  <si>
    <t>Part_PS_TOR_Barrel_ETech_A.Part_PS_TOR_Barrel_ETech_A</t>
  </si>
  <si>
    <t>Part_PS_TED_Grip_02.Part_PS_TED_Grip_02</t>
  </si>
  <si>
    <t>Part_PS_TOR_Barrel_Echo.Part_PS_TOR_Barrel_Echo</t>
  </si>
  <si>
    <t>Acc -12%, Mag Size +3</t>
  </si>
  <si>
    <t>Dmg -25%</t>
  </si>
  <si>
    <t>Part_PS_TED_Grip_03.Part_PS_TED_Grip_03</t>
  </si>
  <si>
    <t>Splash Dmg Radius +20%, Recoil Width -30%</t>
  </si>
  <si>
    <t>Part_PS_TOR_Barrel_Heckle.Part_PS_TOR_Barrel_Heckle</t>
  </si>
  <si>
    <t>Dmg -25%, Acc +50%</t>
  </si>
  <si>
    <t>Part_PS_TED_Grip_04.Part_PS_TED_Grip_04</t>
  </si>
  <si>
    <t>Part_PS_TOR_Barrel_Hyde.Part_PS_TOR_Barrel_Hyde</t>
  </si>
  <si>
    <t>Recoil Height -15%, Fire Rate +5</t>
  </si>
  <si>
    <t>Part_PS_TED_Grip_05.Part_PS_TED_Grip_05</t>
  </si>
  <si>
    <t>Proj per Shot +1</t>
  </si>
  <si>
    <t>Acc Bloom +25%, Acc +10%, Dmg -30%</t>
  </si>
  <si>
    <t>Part_PS_TOR_Barrel_Mod_Breeder.Part_PS_TOR_Barrel_Mod_Breeder</t>
  </si>
  <si>
    <t>Part_PS_TED_Material_01_Common.Part_PS_TED_Material_01_Common</t>
  </si>
  <si>
    <t>Part_PS_TOR_Barrel_Nurf.Part_PS_TOR_Barrel_Nurf</t>
  </si>
  <si>
    <t>Recoil Height -90%, Mag Size +5</t>
  </si>
  <si>
    <t>Part_PS_TOR_Barrel_RoisensThorns.Part_PS_TOR_Barrel_RoisensThorns</t>
  </si>
  <si>
    <t>Proj Speed -75%</t>
  </si>
  <si>
    <t>Part_PS_TOR_Barrel_Sight_4SUM.Part_PS_TOR_Barrel_Sight_4SUM</t>
  </si>
  <si>
    <t>Part_PS_TOR_Barrel_Troy.Part_PS_TOR_Barrel_Troy</t>
  </si>
  <si>
    <t>Dmg -20%, Acc +450%</t>
  </si>
  <si>
    <t>Part_PS_TED_Material_02_UnCommon.Part_PS_TED_Material_02_UnCommon</t>
  </si>
  <si>
    <t>Part_PS_TOR_Barrel_HandCannon.Part_PS_TOR_Barrel_HandCannon</t>
  </si>
  <si>
    <t>Part_PS_TED_Material_03_Rare.Part_PS_TED_Material_03_Rare</t>
  </si>
  <si>
    <t>"Moonfire"</t>
  </si>
  <si>
    <t>Part_PS_TOR_Barrel_Scoville.Part_PS_TOR_Barrel_Scoville</t>
  </si>
  <si>
    <t>Mag Size +2, Damage +175%, Splash Dmg Radius +350, Reload Time - 30%</t>
  </si>
  <si>
    <t>Part_PS_TED_Material_04_Epic.Part_PS_TED_Material_04_Epic</t>
  </si>
  <si>
    <t>Scoville</t>
  </si>
  <si>
    <t>Part_PS_TED_Material_Ava.Part_PS_TED_Material_Ava</t>
  </si>
  <si>
    <t>Part_PS_TOR_Body.Part_PS_TOR_Body</t>
  </si>
  <si>
    <t>Part_PS_TED_Material_BabyMaker.Part_PS_TED_Material_BabyMaker</t>
  </si>
  <si>
    <t>Part_PS_TED_Material_Bangerang.Part_PS_TED_Material_Bangerang</t>
  </si>
  <si>
    <t>Part_PS_TOR_Body_A.Part_PS_TOR_Body_A</t>
  </si>
  <si>
    <t>Part_PS_TED_Material_Gunerang.Part_PS_TED_Material_Gunerang</t>
  </si>
  <si>
    <t>Part_PS_TOR_Body_B.Part_PS_TOR_Body_B</t>
  </si>
  <si>
    <t>Part_PS_TED_Material_Sabre.Part_PS_TED_Material_Sabre</t>
  </si>
  <si>
    <t>Part_PS_TOR_Body_C.Part_PS_TOR_Body_C</t>
  </si>
  <si>
    <t>Part_PS_TOR_Body_D.Part_PS_TOR_Body_D</t>
  </si>
  <si>
    <t>Part_PS_TED_Material_Execute.Part_PS_TED_Material_Execute</t>
  </si>
  <si>
    <t>Part_PS_TOR_Body_SpeedLoader.Part_PS_TOR_Body_SpeedLoader</t>
  </si>
  <si>
    <t>Part_PS_TED_Scope_01.Part_PS_TED_Scope_01</t>
  </si>
  <si>
    <t>Part_PS_TOR_Ele_Corrosive.Part_PS_TOR_Ele_Corrosive</t>
  </si>
  <si>
    <t>Part_PS_TED_Scope_02.Part_PS_TED_Scope_02</t>
  </si>
  <si>
    <t>Oozing</t>
  </si>
  <si>
    <t>Small Scope, 2.2x</t>
  </si>
  <si>
    <t>Part_PS_TOR_Ele_Cryo.Part_PS_TOR_Ele_Cryo</t>
  </si>
  <si>
    <t>Part_PS_TED_Scope_03.Part_PS_TED_Scope_03</t>
  </si>
  <si>
    <t>4.5x</t>
  </si>
  <si>
    <t>Shrinking</t>
  </si>
  <si>
    <t>Part_PS_TOR_Ele_Fire.Part_PS_TOR_Ele_Fire</t>
  </si>
  <si>
    <t>Burning</t>
  </si>
  <si>
    <t>Part_PS_TOR_Ele_Radiation.Part_PS_TOR_Ele_Radiation</t>
  </si>
  <si>
    <t>Part_PS_TED_TypeMod_01.Part_PS_TED_TypeMod_01</t>
  </si>
  <si>
    <t xml:space="preserve">When thrown, detonate on enemy impact </t>
  </si>
  <si>
    <t>Itchy</t>
  </si>
  <si>
    <t>Part_PS_TOR_Ele_Shock.Part_PS_TOR_Ele_Shock</t>
  </si>
  <si>
    <t>Part_PS_TED_TypeMod_02.Part_PS_TED_TypeMod_02</t>
  </si>
  <si>
    <t>Acc Bloom -30%, Dmg +5%</t>
  </si>
  <si>
    <t>When thrown, homing</t>
  </si>
  <si>
    <t>Stimulating</t>
  </si>
  <si>
    <t>Part_PS_TED_TypeMod_03.Part_PS_TED_TypeMod_03</t>
  </si>
  <si>
    <t>Recoil Height -30%, Fire Rate +5%</t>
  </si>
  <si>
    <t>Part_PS_TOR_Grip_01.Part_PS_TOR_Grip_01</t>
  </si>
  <si>
    <t>Recoil Height -15%, Fire Rate +5%</t>
  </si>
  <si>
    <t>When thrown, Turret</t>
  </si>
  <si>
    <t>Part_PS_TED_TypeMod_04.Part_PS_TED_TypeMod_04</t>
  </si>
  <si>
    <t>Part_PS_TOR_Grip_02.Part_PS_TOR_Grip_02</t>
  </si>
  <si>
    <t>Part_PS_VLA_Barrel_01.Part_PS_VLA_Barrel_01</t>
  </si>
  <si>
    <t>Weapon Sway -30%, Acc -5%</t>
  </si>
  <si>
    <t>Recoil Width -30%, Dmg +5%</t>
  </si>
  <si>
    <t>Acc -30%</t>
  </si>
  <si>
    <t>When thrown, bounce</t>
  </si>
  <si>
    <t>Part_PS_TED_TypeMod_BabyMaker_Homing.Part_PS_TED_TypeMod_BabyMaker_Homing</t>
  </si>
  <si>
    <t>Creech</t>
  </si>
  <si>
    <t>Part_PS_TOR_Grip_03.Part_PS_TOR_Grip_03</t>
  </si>
  <si>
    <t>Part_PS_VLA_Barrel_01_A.Part_PS_VLA_Barrel_01_A</t>
  </si>
  <si>
    <t>Proj Speed +15%, Splash Dmg Radius +20%</t>
  </si>
  <si>
    <t>Part_PS_TED_TypeMod_BabyMaker_Spider.Part_PS_TED_TypeMod_BabyMaker_Spider</t>
  </si>
  <si>
    <t>Part_PS_VLA_Barrel_01_B.Part_PS_VLA_Barrel_01_B</t>
  </si>
  <si>
    <t>Part_PS_TOR_Hammer_01.Part_PS_TOR_Hammer_01</t>
  </si>
  <si>
    <t>Part_PS_VLA_Barrel_01_C.Part_PS_VLA_Barrel_01_C</t>
  </si>
  <si>
    <t>Part_PS_TOR_Hammer_02.Part_PS_TOR_Hammer_02</t>
  </si>
  <si>
    <t>Part_PS_VLA_Barrel_02.Part_PS_VLA_Barrel_02</t>
  </si>
  <si>
    <t>Part_PS_TOR_Hammer_03.Part_PS_TOR_Hammer_03</t>
  </si>
  <si>
    <t>Kot</t>
  </si>
  <si>
    <t>Part_PS_VLA_Barrel_02_A.Part_PS_VLA_Barrel_02_A</t>
  </si>
  <si>
    <t>Part_PS_TOR_Mag_01.Part_PS_TOR_Mag_01</t>
  </si>
  <si>
    <t>8 Round</t>
  </si>
  <si>
    <t>Part_PS_VLA_Barrel_02_B.Part_PS_VLA_Barrel_02_B</t>
  </si>
  <si>
    <t>Part_PS_TOR_Mag_02.Part_PS_TOR_Mag_02</t>
  </si>
  <si>
    <t>Part_PS_VLA_Barrel_02_C.Part_PS_VLA_Barrel_02_C</t>
  </si>
  <si>
    <t>Part_PS_TOR_Mag_03.Part_PS_TOR_Mag_03</t>
  </si>
  <si>
    <t>Part_PS_VLA_Barrel_03.Part_PS_VLA_Barrel_03</t>
  </si>
  <si>
    <t>5 Round, Splash Dmg Radius +20%</t>
  </si>
  <si>
    <t>If MagSize is Greater Than 12 and MagSize is Less Than 16</t>
  </si>
  <si>
    <t>Moloko</t>
  </si>
  <si>
    <t>+</t>
  </si>
  <si>
    <t>Part_PS_VLA_Barrel_03_A.Part_PS_VLA_Barrel_03_A</t>
  </si>
  <si>
    <t>Part_PS_TOR_Material_01_Common.Part_PS_TOR_Material_01_Common</t>
  </si>
  <si>
    <t>Acc Blom -25%</t>
  </si>
  <si>
    <t>Part_PS_VLA_Barrel_03_B.Part_PS_VLA_Barrel_03_B</t>
  </si>
  <si>
    <t>Part_PS_TOR_Material_02_Uncommon.Part_PS_TOR_Material_02_Uncommon</t>
  </si>
  <si>
    <t>Part_PS_VLA_Barrel_03_C.Part_PS_VLA_Barrel_03_C</t>
  </si>
  <si>
    <t>If MagSize is Greater Than 16 and MagSize is Less Than 20</t>
  </si>
  <si>
    <t>Part_PS_TOR_Material_03_Rare.Part_PS_TOR_Material_03_Rare</t>
  </si>
  <si>
    <t>++</t>
  </si>
  <si>
    <t>Part_PS_VLA_Barrel_BoneShredder.Part_PS_VLA_Barrel_BoneShredder</t>
  </si>
  <si>
    <t>Proj per shot +4, Mag Size +40</t>
  </si>
  <si>
    <t>Dmg -50%, Acc Blom +35%, Acc +400%</t>
  </si>
  <si>
    <t>If MagSize is Greater Than 20</t>
  </si>
  <si>
    <t>XL</t>
  </si>
  <si>
    <t>Part_PS_TOR_Material_04_VeryRare.Part_PS_TOR_Material_04_VeryRare</t>
  </si>
  <si>
    <t>Part_PS_VLA_Barrel_ETech.Part_PS_VLA_Barrel_ETech</t>
  </si>
  <si>
    <t>Reload Time -20%</t>
  </si>
  <si>
    <t>Pushdug</t>
  </si>
  <si>
    <t>Part_PS_VLA_Barrel_ETech_A.Part_PS_VLA_Barrel_ETech_A</t>
  </si>
  <si>
    <t>Part_PS_TOR_Material_4SUM.Part_PS_TOR_Material_4SUM</t>
  </si>
  <si>
    <t>Fire Rate +10%, Mag Size +10%, Mele Dmg +80%</t>
  </si>
  <si>
    <t>Part_PS_VLA_Barrel_Infiniti.Part_PS_VLA_Barrel_Infiniti</t>
  </si>
  <si>
    <t>Part_PS_TOR_Material_Devestator.Part_PS_TOR_Material_Devestator</t>
  </si>
  <si>
    <t>Weapon Sway -100%, Acc Bloom -100%, Recoil height -100%, Recoil Width -100%,</t>
  </si>
  <si>
    <t>Part_PS_VLA_Barrel_Magnificent.Part_PS_VLA_Barrel_Magnificent</t>
  </si>
  <si>
    <t>Dmg -60%, Recoil Height +25%, Acc +250%, Recoil Width +25%</t>
  </si>
  <si>
    <t>Part_PS_TOR_Material_Echo.Part_PS_TOR_Material_Echo</t>
  </si>
  <si>
    <t>Part_PS_VLA_Body.Part_PS_VLA_Body</t>
  </si>
  <si>
    <t>Part_PS_TOR_Material_Heckle.Part_PS_TOR_Material_Heckle</t>
  </si>
  <si>
    <t>Part_PS_VLA_Ele_Corr.Part_PS_VLA_Ele_Corr</t>
  </si>
  <si>
    <t>Part_PS_TOR_Material_Hyde.Part_PS_TOR_Material_Hyde</t>
  </si>
  <si>
    <t>Pestilent</t>
  </si>
  <si>
    <t>Part_PS_VLA_Ele_Cryo.Part_PS_VLA_Ele_Cryo</t>
  </si>
  <si>
    <t>Negating</t>
  </si>
  <si>
    <t>Part_PS_TOR_Material_Nurf.Part_PS_TOR_Material_Nurf</t>
  </si>
  <si>
    <t>Part_PS_VLA_Ele_Fire.Part_PS_VLA_Ele_Fire</t>
  </si>
  <si>
    <t>Molten</t>
  </si>
  <si>
    <t>Part_PS_VLA_Ele_Radiation.Part_PS_VLA_Ele_Radiation</t>
  </si>
  <si>
    <t>Part_PS_TOR_Material_RoisensThorns.Part_PS_TOR_Material_RoisensThorns</t>
  </si>
  <si>
    <t>Nuclear</t>
  </si>
  <si>
    <t>Part_PS_VLA_Ele_Shock.Part_PS_VLA_Ele_Shock</t>
  </si>
  <si>
    <t>Part_SG_Hyp_Barrel_01.Part_SG_Hyp_Barrel_01</t>
  </si>
  <si>
    <t>Part_PS_TOR_Material_Troy.Part_PS_TOR_Material_Troy</t>
  </si>
  <si>
    <t>Storming</t>
  </si>
  <si>
    <t>Collaborator</t>
  </si>
  <si>
    <t>Part_SG_Hyp_Barrel_01_A.Part_SG_Hyp_Barrel_01_A</t>
  </si>
  <si>
    <t>Part_PS_TOR_TinyTina_Material.Part_PS_TOR_TinyTina_Material</t>
  </si>
  <si>
    <t>Part_PS_VLA_GripMod_A.Part_PS_VLA_GripMod_A</t>
  </si>
  <si>
    <t>Proj per Shot +35%</t>
  </si>
  <si>
    <t>Acc Bloom +15%, Acc +10%, Dmg -5%</t>
  </si>
  <si>
    <t>Part_PS_TOR_Material_HandCannon.Part_PS_TOR_Material_HandCannon</t>
  </si>
  <si>
    <t>Part_SG_Hyp_Barrel_01_B.Part_SG_Hyp_Barrel_01_B</t>
  </si>
  <si>
    <t>Weapon Skin - Moonfire</t>
  </si>
  <si>
    <t>Part_PS_TOR_Material_Scoville.Part_PS_TOR_Material_Scoville</t>
  </si>
  <si>
    <t>Part_SG_Hyp_Barrel_01_C.Part_SG_Hyp_Barrel_01_C</t>
  </si>
  <si>
    <t>Part_PS_VLA_Grip_01.Part_PS_VLA_Grip_01</t>
  </si>
  <si>
    <t>Weapon Skin - Scoville</t>
  </si>
  <si>
    <t>Part_SG_Hyp_Barrel_02.Part_SG_Hyp_Barrel_02</t>
  </si>
  <si>
    <t>Part_PS_VLA_Grip_02.Part_PS_VLA_Grip_02</t>
  </si>
  <si>
    <t>Part_PS_TOR_IronSight.Part_PS_TOR_IronSight</t>
  </si>
  <si>
    <t>Downsizer</t>
  </si>
  <si>
    <t>Part_SG_Hyp_Barrel_02_A.Part_SG_Hyp_Barrel_02_A</t>
  </si>
  <si>
    <t>Part_PS_VLA_Grip_03.Part_PS_VLA_Grip_03</t>
  </si>
  <si>
    <t>Recoil Width -30%, Fire Rate +5%</t>
  </si>
  <si>
    <t>Part_PS_TOR_Scope_01.Part_PS_TOR_Scope_01</t>
  </si>
  <si>
    <t>Part_SG_Hyp_Barrel_02_B.Part_SG_Hyp_Barrel_02_B</t>
  </si>
  <si>
    <t>Part_PS_VLA_MagType_01.Part_PS_VLA_MagType_01</t>
  </si>
  <si>
    <t>Part_PS_TOR_Scope_02.Part_PS_TOR_Scope_02</t>
  </si>
  <si>
    <t>Part_SG_Hyp_Barrel_02_C.Part_SG_Hyp_Barrel_02_C</t>
  </si>
  <si>
    <t>Dmg +10%, Melee Dmg +60%</t>
  </si>
  <si>
    <t>Part_PS_VLA_MagType_02.Part_PS_VLA_MagType_02</t>
  </si>
  <si>
    <t>Part_PS_TOR_Scope_03.Part_PS_TOR_Scope_03</t>
  </si>
  <si>
    <t>Deep Dive</t>
  </si>
  <si>
    <t>Part_SG_Hyp_Barrel_03.Part_SG_Hyp_Barrel_03</t>
  </si>
  <si>
    <t>Part_PS_VLA_MagType_03.Part_PS_VLA_MagType_03</t>
  </si>
  <si>
    <t>Recoil Width -25%</t>
  </si>
  <si>
    <t>Part_PS_TOR_Stock_01.Part_PS_TOR_Stock_01</t>
  </si>
  <si>
    <t>Outsourcer</t>
  </si>
  <si>
    <t>Acc Bloom +20%, Acc +120%, Dmg -20%</t>
  </si>
  <si>
    <t>Part_SG_Hyp_Barrel_03_A.Part_SG_Hyp_Barrel_03_A</t>
  </si>
  <si>
    <t>Part_PS_TOR_Stock_02.Part_PS_TOR_Stock_02</t>
  </si>
  <si>
    <t>Part_PS_VLA_Mag_01_A.Part_PS_VLA_Mag_01_A</t>
  </si>
  <si>
    <t>Part_SG_Hyp_Barrel_03_B.Part_SG_Hyp_Barrel_03_B</t>
  </si>
  <si>
    <t>15 round, Dmg +10%</t>
  </si>
  <si>
    <t>Acc -7.5%</t>
  </si>
  <si>
    <t>Part_PS_VLA_Mag_01_B.Part_PS_VLA_Mag_01_B</t>
  </si>
  <si>
    <t>Part_SG_Hyp_Barrel_03_C.Part_SG_Hyp_Barrel_03_C</t>
  </si>
  <si>
    <t>Part_SG_Hyp_Barrel_Brick.Part_SG_Hyp_Barrel_Brick</t>
  </si>
  <si>
    <t>Part_SG_Hyp_Barrel_ConferenceCall.Part_SG_Hyp_Barrel_ConferenceCall</t>
  </si>
  <si>
    <t>Acc +25%</t>
  </si>
  <si>
    <t>Part_SG_Hyp_Barrel_ETECH.Part_SG_Hyp_Barrel_ETECH</t>
  </si>
  <si>
    <t>Splash Dmg Radius +300, Mag Size +20%</t>
  </si>
  <si>
    <t>Part_PS_VLA_Mag_02_A.Part_PS_VLA_Mag_02_A</t>
  </si>
  <si>
    <t>Host</t>
  </si>
  <si>
    <t>If MagSize is Greater Than 8</t>
  </si>
  <si>
    <t>Part_SG_Hyp_Barrel_ETECH_A.Part_SG_Hyp_Barrel_ETECH_A</t>
  </si>
  <si>
    <t>Packin'</t>
  </si>
  <si>
    <t>Splash Dmg Radius +20%, Reload Time -10%</t>
  </si>
  <si>
    <t>Part_PS_VLA_Mag_02_A_Infiniti.Part_PS_VLA_Mag_02_A_Infiniti</t>
  </si>
  <si>
    <t>Inf Mag</t>
  </si>
  <si>
    <t>Part_SG_Hyp_Barrel_Phebert.Part_SG_Hyp_Barrel_Phebert</t>
  </si>
  <si>
    <t>Acc -75%, Dmg +600%, Mag Size +40%</t>
  </si>
  <si>
    <t>Double-Penetrating</t>
  </si>
  <si>
    <t>Part_PS_VLA_Mag_02_B.Part_PS_VLA_Mag_02_B</t>
  </si>
  <si>
    <t>Part_SG_Hyp_Barrel_Redistributor.Part_SG_Hyp_Barrel_Redistributor</t>
  </si>
  <si>
    <t>Acc +35%, Recoil Height +10%</t>
  </si>
  <si>
    <t>Part_PS_VLA_Mag_03_A.Part_PS_VLA_Mag_03_A</t>
  </si>
  <si>
    <t>Part_SG_Hyp_Barrel_TheButcher.Part_SG_Hyp_Barrel_TheButcher</t>
  </si>
  <si>
    <t>Recoil Height -60%, Acc -25%, Dmg +100%,</t>
  </si>
  <si>
    <t>Acc Bloom +100%</t>
  </si>
  <si>
    <t>Part_PS_VLA_Mag_03_B.Part_PS_VLA_Mag_03_B</t>
  </si>
  <si>
    <t>35 round</t>
  </si>
  <si>
    <t>Part_SG_Hyp_Barrel_ETECH_Fearmonger.Part_SG_Hyp_Barrel_ETECH_Fearmonger</t>
  </si>
  <si>
    <t>Dmg -20%, Recoil Height +25%, Acc Bloom +15%, Recoil Width +20%</t>
  </si>
  <si>
    <t>Part_PS_VLA_Mag_Magnificent.Part_PS_VLA_Mag_Magnificent</t>
  </si>
  <si>
    <t>Part_SG_Hyp_Barrel_ETECH_Fearmonger_A.Part_SG_Hyp_Barrel_ETECH_Fearmonger_A</t>
  </si>
  <si>
    <t>Part_PS_VLA_Material_01_Common.Part_PS_VLA_Material_01_Common</t>
  </si>
  <si>
    <t>Part_SG_Hyp_Body_01.Part_SG_Hyp_Body_01</t>
  </si>
  <si>
    <t>Part_PS_VLA_Material_02_Uncommon.Part_PS_VLA_Material_02_Uncommon</t>
  </si>
  <si>
    <t>Part_SG_Hyp_Body_01_A.Part_SG_Hyp_Body_01_A</t>
  </si>
  <si>
    <t>Weapon Shield Cap +25%, Crit Dmg +10%</t>
  </si>
  <si>
    <t>Part_PS_VLA_Material_03_Rare.Part_PS_VLA_Material_03_Rare</t>
  </si>
  <si>
    <t>Part_SG_Hyp_Body_01_B.Part_SG_Hyp_Body_01_B</t>
  </si>
  <si>
    <t>Part_PS_VLA_Material_04_VeryRare.Part_PS_VLA_Material_04_VeryRare</t>
  </si>
  <si>
    <t>Part_SG_Hyp_Body_01_C.Part_SG_Hyp_Body_01_C</t>
  </si>
  <si>
    <t>Part_SG_JAK_Barrel_01.Part_SG_JAK_Barrel_01</t>
  </si>
  <si>
    <t>Part_PS_VLA_Material_BoneShredder.Part_PS_VLA_Material_BoneShredder</t>
  </si>
  <si>
    <t>Proj per Shot +7</t>
  </si>
  <si>
    <t>Part_SG_Hyp_Ele_Corr.Part_SG_Hyp_Ele_Corr</t>
  </si>
  <si>
    <t>Part_PS_VLA_Material_Infiniti.Part_PS_VLA_Material_Infiniti</t>
  </si>
  <si>
    <t>Scattergun</t>
  </si>
  <si>
    <t>Part_SG_JAK_Barrel_01_A.Part_SG_JAK_Barrel_01_A</t>
  </si>
  <si>
    <t>Defrauding</t>
  </si>
  <si>
    <t>Part_SG_Hyp_Ele_Cryo.Part_SG_Hyp_Ele_Cryo</t>
  </si>
  <si>
    <t>Part_PS_VLA_Material_Magnificent.Part_PS_VLA_Material_Magnificent</t>
  </si>
  <si>
    <t>Part_SG_JAK_Barrel_01_B.Part_SG_JAK_Barrel_01_B</t>
  </si>
  <si>
    <t>Auditing</t>
  </si>
  <si>
    <t>Part_SG_Hyp_Ele_Fire.Part_SG_Hyp_Ele_Fire</t>
  </si>
  <si>
    <t>Part_PS_VLA_Material_TheLeech.Part_PS_VLA_Material_TheLeech</t>
  </si>
  <si>
    <t>Hostile</t>
  </si>
  <si>
    <t>Part_SG_JAK_Barrel_01_B_Stat.Part_SG_JAK_Barrel_01_B_Stat</t>
  </si>
  <si>
    <t>Part_SG_Hyp_Ele_Radiation.Part_SG_Hyp_Ele_Radiation</t>
  </si>
  <si>
    <t>Fire Rate +10%, Melee Dmg +60%</t>
  </si>
  <si>
    <t>Undermining</t>
  </si>
  <si>
    <t>Part_SG_JAK_Barrel_01_C.Part_SG_JAK_Barrel_01_C</t>
  </si>
  <si>
    <t>Part_PS_VLA_Rail_01.Part_PS_VLA_Rail_01</t>
  </si>
  <si>
    <t>Part_SG_Hyp_Ele_Shock.Part_SG_Hyp_Ele_Shock</t>
  </si>
  <si>
    <t>Cash-Infused</t>
  </si>
  <si>
    <t>Part_PS_VLA_Rail_02.Part_PS_VLA_Rail_02</t>
  </si>
  <si>
    <t>Part_SG_JAK_Barrel_02.Part_SG_JAK_Barrel_02</t>
  </si>
  <si>
    <t>Proj per Shot +8</t>
  </si>
  <si>
    <t>Part_SG_Hyp_Foregrip_01.Part_SG_Hyp_Foregrip_01</t>
  </si>
  <si>
    <t>Stagecoach</t>
  </si>
  <si>
    <t>Part_PS_VLA_Rail_03.Part_PS_VLA_Rail_03</t>
  </si>
  <si>
    <t>Part_SG_JAK_Barrel_02_A.Part_SG_JAK_Barrel_02_A</t>
  </si>
  <si>
    <t>Part_SG_Hyp_Foregrip_02.Part_SG_Hyp_Foregrip_02</t>
  </si>
  <si>
    <t>Fire Rate +5%, Mag Size +35%</t>
  </si>
  <si>
    <t>Part_SG_JAK_Barrel_02_B.Part_SG_JAK_Barrel_02_B</t>
  </si>
  <si>
    <t>Part_PS_VLA_Rail_04.Part_PS_VLA_Rail_04</t>
  </si>
  <si>
    <t>Acc Bloom +20%, Acc +10%, Dmg -20%</t>
  </si>
  <si>
    <t>Part_SG_Hyp_Foregrip_03.Part_SG_Hyp_Foregrip_03</t>
  </si>
  <si>
    <t>Weapon Shield Cap +15%, Dmg +5%</t>
  </si>
  <si>
    <t>Part_SG_JAK_Barrel_02_C.Part_SG_JAK_Barrel_02_C</t>
  </si>
  <si>
    <t>Part_PS_VLA_Scope_01.Part_PS_VLA_Scope_01</t>
  </si>
  <si>
    <t>Reload Time -10%, Proj per Shot +50%</t>
  </si>
  <si>
    <t>Part_SG_Hyp_Foregrip_04.Part_SG_Hyp_Foregrip_04</t>
  </si>
  <si>
    <t>Recoil Height -30%, Acc -5%</t>
  </si>
  <si>
    <t>Part_PS_VLA_Scope_02.Part_PS_VLA_Scope_02</t>
  </si>
  <si>
    <t>Part_SG_JAK_Barrel_03.Part_SG_JAK_Barrel_03</t>
  </si>
  <si>
    <t>Longrider</t>
  </si>
  <si>
    <t>Part_SG_JAK_Barrel_03_A.Part_SG_JAK_Barrel_03_A</t>
  </si>
  <si>
    <t>Part_SG_Hyp_Grip_01.Part_SG_Hyp_Grip_01</t>
  </si>
  <si>
    <t>Part_PS_VLA_Scope_03.Part_PS_VLA_Scope_03</t>
  </si>
  <si>
    <t>Acc -1%, Proj per Shot +100%</t>
  </si>
  <si>
    <t>Dmg -30%, Acc Bloom +25%, Proj Cost +1</t>
  </si>
  <si>
    <t>Redundant</t>
  </si>
  <si>
    <t>Part_SG_JAK_Barrel_03_B.Part_SG_JAK_Barrel_03_B</t>
  </si>
  <si>
    <t>Part_PS_VLA_Scope_04.Part_PS_VLA_Scope_04</t>
  </si>
  <si>
    <t>Part_SG_Hyp_Grip_02.Part_SG_Hyp_Grip_02</t>
  </si>
  <si>
    <t>4.0x</t>
  </si>
  <si>
    <t>Crit Dmg +10%, Dmg +5%</t>
  </si>
  <si>
    <t>Part_SG_JAK_Barrel_03_C.Part_SG_JAK_Barrel_03_C</t>
  </si>
  <si>
    <t>Part_SG_Hyp_Grip_03.Part_SG_Hyp_Grip_03</t>
  </si>
  <si>
    <t>Recoil Height -15%, Reload Time -5%</t>
  </si>
  <si>
    <t>Part_PS_VLA_SlideCap_01.Part_PS_VLA_SlideCap_01</t>
  </si>
  <si>
    <t>Part_SG_JAK_Barrel_Garcia.Part_SG_JAK_Barrel_Garcia</t>
  </si>
  <si>
    <t>Part_SG_Hyp_Grip_04.Part_SG_Hyp_Grip_04</t>
  </si>
  <si>
    <t>Proj per Shot +6</t>
  </si>
  <si>
    <t>Part_PS_VLA_SlideCap_03.Part_PS_VLA_SlideCap_03</t>
  </si>
  <si>
    <t>Part_SG_JAK_Barrel_Hellwalker.Part_SG_JAK_Barrel_Hellwalker</t>
  </si>
  <si>
    <t>Proj per Shot +10, Reload Time -20%, Dmg +30%,</t>
  </si>
  <si>
    <t>Part_SG_Hyp_Mag_01.Part_SG_Hyp_Mag_01</t>
  </si>
  <si>
    <t>Acc Bloom +75%, Recoil Height +22%, Heat Per shot +900%</t>
  </si>
  <si>
    <t>Part_PS_VLA_Slide_01.Part_PS_VLA_Slide_01</t>
  </si>
  <si>
    <t>Part_SG_JAK_Barrel_JabberBeefcake.Part_SG_JAK_Barrel_JabberBeefcake</t>
  </si>
  <si>
    <t>Acc -20%, Proj per Shot +4</t>
  </si>
  <si>
    <t>Part_SG_Hyp_Mag_02.Part_SG_Hyp_Mag_02</t>
  </si>
  <si>
    <t>10 Round</t>
  </si>
  <si>
    <t>Part_PS_VLA_Slide_02.Part_PS_VLA_Slide_02</t>
  </si>
  <si>
    <t>Part_SG_JAK_Barrel_Mod_Sledge.Part_SG_JAK_Barrel_Mod_Sledge</t>
  </si>
  <si>
    <t>Part_SG_Hyp_Mag_03.Part_SG_Hyp_Mag_03</t>
  </si>
  <si>
    <t>6 Round, Dmg +10%</t>
  </si>
  <si>
    <t>Part_SG_JAK_Barrel_Nimble.Part_SG_JAK_Barrel_Nimble</t>
  </si>
  <si>
    <t>Part_PS_VLA_Slide_03.Part_PS_VLA_Slide_03</t>
  </si>
  <si>
    <t>Acc +30%</t>
  </si>
  <si>
    <t>Part_SG_Hyp_Material_01_Common.Part_SG_Hyp_Material_01_Common</t>
  </si>
  <si>
    <t>Part_SG_JAK_Barrel_OnePunch.Part_SG_JAK_Barrel_OnePunch</t>
  </si>
  <si>
    <t>Reload Time -20%, Proj per Shot + 1, Acc -75%, Dmg +900%</t>
  </si>
  <si>
    <t>Part_PS_VLA_Underbarrel_01.Part_PS_VLA_Underbarrel_01</t>
  </si>
  <si>
    <t>Dmg +5%, Extra fire rate +25%</t>
  </si>
  <si>
    <t>Part_SG_Hyp_Material_02_UnCommon.Part_SG_Hyp_Material_02_UnCommon</t>
  </si>
  <si>
    <t>Part_SG_JAK_Barrel_Sledge.Part_SG_JAK_Barrel_Sledge</t>
  </si>
  <si>
    <t>Dmg +60%, Mag Size +12</t>
  </si>
  <si>
    <t>Part_PS_VLA_Underbarrel_01_A.Part_PS_VLA_Underbarrel_01_A</t>
  </si>
  <si>
    <t>Acc +75%, Recoil Height +22%</t>
  </si>
  <si>
    <t>Part_SG_Hyp_Material_03_Rare.Part_SG_Hyp_Material_03_Rare</t>
  </si>
  <si>
    <t>Part_PS_VLA_Underbarrel_02.Part_PS_VLA_Underbarrel_02</t>
  </si>
  <si>
    <t>Part_SG_JAK_Barrel_TKWave.Part_SG_JAK_Barrel_TKWave</t>
  </si>
  <si>
    <t>Zip-Rocket</t>
  </si>
  <si>
    <t>Crit Dmg 45%, Dmg +50%</t>
  </si>
  <si>
    <t>Part_SG_Hyp_Material_04_Epic.Part_SG_Hyp_Material_04_Epic</t>
  </si>
  <si>
    <t>Part_PS_VLA_Underbarrel_02_A.Part_PS_VLA_Underbarrel_02_A</t>
  </si>
  <si>
    <t>Part_SG_JAK_Barrel_TidalWave.Part_SG_JAK_Barrel_TidalWave</t>
  </si>
  <si>
    <t>Crit Dmg +65%, Dmg +30%</t>
  </si>
  <si>
    <t>Part_SG_Hyp_Material_Brick.Part_SG_Hyp_Material_Brick</t>
  </si>
  <si>
    <t>5-Shot Zip-Rocket Mag</t>
  </si>
  <si>
    <t>Part_PS_VLA_Underbarrel_02_B.Part_PS_VLA_Underbarrel_02_B</t>
  </si>
  <si>
    <t>Part_SG_Hyp_Material_ConferenceCall.Part_SG_Hyp_Material_ConferenceCall</t>
  </si>
  <si>
    <t>10-Shot Zip-Rocket Mag</t>
  </si>
  <si>
    <t>Part_SG_JAK_Body.Part_SG_JAK_Body</t>
  </si>
  <si>
    <t>Part_PS_VLA_Underbarrel_03.Part_PS_VLA_Underbarrel_03</t>
  </si>
  <si>
    <t>Part_SG_Hyp_Material_Phebert.Part_SG_Hyp_Material_Phebert</t>
  </si>
  <si>
    <t>Taser, up to 2 enemies</t>
  </si>
  <si>
    <t>Part_PS_VLA_Underbarrel_TheLeech.Part_PS_VLA_Underbarrel_TheLeech</t>
  </si>
  <si>
    <t>Part_SG_JAK_Bolt_01.Part_SG_JAK_Bolt_01</t>
  </si>
  <si>
    <t>Part_SG_Hyp_Material_Redistributor.Part_SG_Hyp_Material_Redistributor</t>
  </si>
  <si>
    <t>Taser, up to 4 enemies</t>
  </si>
  <si>
    <t>Part_SG_JAK_Bolt_02.Part_SG_JAK_Bolt_02</t>
  </si>
  <si>
    <t>Part_SG_Hyp_Material_TheButcher.Part_SG_Hyp_Material_TheButcher</t>
  </si>
  <si>
    <t>Part_SG_Hyp_Material_Fearmonger.Part_SG_Hyp_Material_Fearmonger</t>
  </si>
  <si>
    <t>Part_SG_JAK_Bolt_03.Part_SG_JAK_Bolt_03</t>
  </si>
  <si>
    <t>Annexed</t>
  </si>
  <si>
    <t>Part_SG_JAK_Bolt_04.Part_SG_JAK_Bolt_04</t>
  </si>
  <si>
    <t>Part_SG_Hyp_Scope_01.Part_SG_Hyp_Scope_01</t>
  </si>
  <si>
    <t>2.7x</t>
  </si>
  <si>
    <t>If MagSize is Greater Than 35 and MagSize is Less Than 43</t>
  </si>
  <si>
    <t>Engulfing</t>
  </si>
  <si>
    <t>Part_SG_JAK_Bolt_05.Part_SG_JAK_Bolt_05</t>
  </si>
  <si>
    <t>Part_SG_Hyp_Scope_02.Part_SG_Hyp_Scope_02</t>
  </si>
  <si>
    <t>If MagSize is Greater Than 42 and MagSize is Less Than 500</t>
  </si>
  <si>
    <t>Unending</t>
  </si>
  <si>
    <t>Part_SG_JAK_Foregrip_01.Part_SG_JAK_Foregrip_01</t>
  </si>
  <si>
    <t>Part_SG_Hyp_Scope_03.Part_SG_Hyp_Scope_03</t>
  </si>
  <si>
    <t>Weapon Sway -30%, Recoil Height -30%</t>
  </si>
  <si>
    <t>Part_SG_JAK_Foregrip_02.Part_SG_JAK_Foregrip_02</t>
  </si>
  <si>
    <t>Recoil Width -15%, Fire Rate +5%</t>
  </si>
  <si>
    <t>Part_SG_Hyp_Shield_01.Part_SG_Hyp_Shield_01</t>
  </si>
  <si>
    <t>Part_SG_JAK_Foregrip_03.Part_SG_JAK_Foregrip_03</t>
  </si>
  <si>
    <t>Recoil Height -30%, Crit Dmg +10%</t>
  </si>
  <si>
    <t>Part_SG_Hyp_Shield_02.Part_SG_Hyp_Shield_02</t>
  </si>
  <si>
    <t>Incoming Dmg converted into Ammo in Mag</t>
  </si>
  <si>
    <t>Part_SG_JAK_Foregrip_04.Part_SG_JAK_Foregrip_04</t>
  </si>
  <si>
    <t>Proj per Shot +15%</t>
  </si>
  <si>
    <t>Acc Bloom +15%, Acc +4.5%, Dmg -5%</t>
  </si>
  <si>
    <t>Part_SG_Hyp_Shield_03.Part_SG_Hyp_Shield_03</t>
  </si>
  <si>
    <t>Incoming Dmg converted into Weapon Dmg</t>
  </si>
  <si>
    <t>Part_SG_JAK_Foregrip_05.Part_SG_JAK_Foregrip_05</t>
  </si>
  <si>
    <t>Part_SG_Hyp_Shield_04.Part_SG_Hyp_Shield_04</t>
  </si>
  <si>
    <t>Incoming Dmg reflected</t>
  </si>
  <si>
    <t>Part_SG_JAK_Mag_01.Part_SG_JAK_Mag_01</t>
  </si>
  <si>
    <t>No mag</t>
  </si>
  <si>
    <t>Part_SG_JAK_Mag_02.Part_SG_JAK_Mag_02</t>
  </si>
  <si>
    <t>12 Round, Dmg -10%</t>
  </si>
  <si>
    <t>If MagSize is Greater Than 10</t>
  </si>
  <si>
    <t>Subsidized</t>
  </si>
  <si>
    <t>Part_SG_JAK_Mag_03.Part_SG_JAK_Mag_03</t>
  </si>
  <si>
    <t>Part_SG_MAL_Barrel_01.Part_SG_MAL_Barrel_01</t>
  </si>
  <si>
    <t>Part_SG_JAK_Mag_04.Part_SG_JAK_Mag_04</t>
  </si>
  <si>
    <t>Terminator</t>
  </si>
  <si>
    <t>Part_SG_JAK_Mag_HellWalker.Part_SG_JAK_Mag_HellWalker</t>
  </si>
  <si>
    <t>Part_SG_MAL_Barrel_01_A.Part_SG_MAL_Barrel_01_A</t>
  </si>
  <si>
    <t>Mag Size +3, Dmg +10%</t>
  </si>
  <si>
    <t>Part_SG_MAL_Barrel_01_B.Part_SG_MAL_Barrel_01_B</t>
  </si>
  <si>
    <t>Part_SG_JAK_Material_01_Common.Part_SG_JAK_Material_01_Common</t>
  </si>
  <si>
    <t>Part_SG_MAL_Barrel_01_C.Part_SG_MAL_Barrel_01_C</t>
  </si>
  <si>
    <t>Part_SG_MAL_Barrel_02.Part_SG_MAL_Barrel_02</t>
  </si>
  <si>
    <t>Part_SG_JAK_Material_02_UnCommon.Part_SG_JAK_Material_02_UnCommon</t>
  </si>
  <si>
    <t>Shockwave</t>
  </si>
  <si>
    <t>Part_SG_MAL_Barrel_02_A.Part_SG_MAL_Barrel_02_A</t>
  </si>
  <si>
    <t>Part_SG_JAK_Material_03_Rare.Part_SG_JAK_Material_03_Rare</t>
  </si>
  <si>
    <t>Part_SG_MAL_Barrel_02_B.Part_SG_MAL_Barrel_02_B</t>
  </si>
  <si>
    <t>Part_SG_JAK_Material_04_VeryRare.Part_SG_JAK_Material_04_VeryRare</t>
  </si>
  <si>
    <t>Part_SG_JAK_Material_Fingerbiter.Part_SG_JAK_Material_Fingerbiter</t>
  </si>
  <si>
    <t>Part_SG_MAL_Barrel_02_C.Part_SG_MAL_Barrel_02_C</t>
  </si>
  <si>
    <t>Part_SG_MAL_Barrel_03.Part_SG_MAL_Barrel_03</t>
  </si>
  <si>
    <t>Part_SG_JAK_Material_Garcia.Part_SG_JAK_Material_Garcia</t>
  </si>
  <si>
    <t>Part_SG_TED_Barrel_01.Part_SG_TED_Barrel_01</t>
  </si>
  <si>
    <t>Cyclotron</t>
  </si>
  <si>
    <t>Part_SG_MAL_Barrel_03_A.Part_SG_MAL_Barrel_03_A</t>
  </si>
  <si>
    <t>Part_SG_JAK_Material_Hellwalker.Part_SG_JAK_Material_Hellwalker</t>
  </si>
  <si>
    <t>Powerblast</t>
  </si>
  <si>
    <t>Part_SG_TED_Barrel_01_A.Part_SG_TED_Barrel_01_A</t>
  </si>
  <si>
    <t>Part_SG_MAL_Barrel_03_B.Part_SG_MAL_Barrel_03_B</t>
  </si>
  <si>
    <t>Part_SG_JAK_Material_LGD_Sledge.Part_SG_JAK_Material_LGD_Sledge</t>
  </si>
  <si>
    <t>Part_SG_TED_Barrel_01_B.Part_SG_TED_Barrel_01_B</t>
  </si>
  <si>
    <t>Part_SG_MAL_Barrel_03_C.Part_SG_MAL_Barrel_03_C</t>
  </si>
  <si>
    <t>Part_SG_JAK_Material_Nimble.Part_SG_JAK_Material_Nimble</t>
  </si>
  <si>
    <t>Part_SG_TED_Barrel_01_C.Part_SG_TED_Barrel_01_C</t>
  </si>
  <si>
    <t>When Thrown project a target that double explosion</t>
  </si>
  <si>
    <t>Part_SG_MAL_Barrel_ETech.Part_SG_MAL_Barrel_ETech</t>
  </si>
  <si>
    <t>Splash Dmg Radius +210, Mag Size +50%</t>
  </si>
  <si>
    <t>Part_SG_JAK_Material_OnePunch.Part_SG_JAK_Material_OnePunch</t>
  </si>
  <si>
    <t>Part_SG_TED_Barrel_02.Part_SG_TED_Barrel_02</t>
  </si>
  <si>
    <t>Interloper</t>
  </si>
  <si>
    <t>Part_SG_MAL_Barrel_ETech_A.Part_SG_MAL_Barrel_ETech_A</t>
  </si>
  <si>
    <t>Fastblast</t>
  </si>
  <si>
    <t>Part_SG_JAK_Material_Typhon.Part_SG_JAK_Material_Typhon</t>
  </si>
  <si>
    <t>Proj Speed +30%, Ele Chance +15%</t>
  </si>
  <si>
    <t>Part_SG_TED_Barrel_02_A.Part_SG_TED_Barrel_02_A</t>
  </si>
  <si>
    <t>Part_SG_MAL_Barrel_Mouthpiece2.Part_SG_MAL_Barrel_Mouthpiece2</t>
  </si>
  <si>
    <t>Weapon Sway -20%, Dmg +17%</t>
  </si>
  <si>
    <t>Part_SG_TED_Barrel_02_B.Part_SG_TED_Barrel_02_B</t>
  </si>
  <si>
    <t>Part_SG_JAK_Normal_Wave.Part_SG_JAK_Normal_Wave</t>
  </si>
  <si>
    <t>When Thrown shoot wildy</t>
  </si>
  <si>
    <t>Part_SG_MAL_Barrel_Recursion.Part_SG_MAL_Barrel_Recursion</t>
  </si>
  <si>
    <t>Acc -75%, Dmg +500%, Mag Size +20%</t>
  </si>
  <si>
    <t>Part_SG_TED_Barrel_02_C.Part_SG_TED_Barrel_02_C</t>
  </si>
  <si>
    <t>Part_SG_JAK_Shock_Wave.Part_SG_JAK_Shock_Wave</t>
  </si>
  <si>
    <t>Part_SG_MAL_Barrel_Shriek.Part_SG_MAL_Barrel_Shriek</t>
  </si>
  <si>
    <t>Part_SG_TED_Barrel_03.Part_SG_TED_Barrel_03</t>
  </si>
  <si>
    <t>Dmg +800%</t>
  </si>
  <si>
    <t>Mag Size +2</t>
  </si>
  <si>
    <t>Part_SG_JAK_Heat_Wave.Part_SG_JAK_Heat_Wave</t>
  </si>
  <si>
    <t>Part_SG_MAL_Barrel_Trev.Part_SG_MAL_Barrel_Trev</t>
  </si>
  <si>
    <t>Everblast</t>
  </si>
  <si>
    <t>Splash Dmg Radius +75, Dmg +110%, Mag Size +3</t>
  </si>
  <si>
    <t>Part_SG_TED_Barrel_03_A.Part_SG_TED_Barrel_03_A</t>
  </si>
  <si>
    <t>Part_SG_MAL_Barrel_Wisp.Part_SG_MAL_Barrel_Wisp</t>
  </si>
  <si>
    <t>Part_SG_JAK_IronSight.Part_SG_JAK_IronSight</t>
  </si>
  <si>
    <t>Dmg +700%</t>
  </si>
  <si>
    <t>Part_SG_TED_Barrel_03_B.Part_SG_TED_Barrel_03_B</t>
  </si>
  <si>
    <t>Proj per Shot +35%, Mag Size +2</t>
  </si>
  <si>
    <t>Dmg -5%, Acc Bloom +15%, Acc +10%</t>
  </si>
  <si>
    <t>Part_SG_MAL_Barrel_DeathGrip.Part_SG_MAL_Barrel_DeathGrip</t>
  </si>
  <si>
    <t>Mag Size +6, Dmg +150%</t>
  </si>
  <si>
    <t>Part_SG_JAK_Scope_01.Part_SG_JAK_Scope_01</t>
  </si>
  <si>
    <t>Part_SG_TED_Barrel_03_C.Part_SG_TED_Barrel_03_C</t>
  </si>
  <si>
    <t>When Thrown spawn multiple child proj</t>
  </si>
  <si>
    <t>Part_SG_JAK_Scope_02.Part_SG_JAK_Scope_02</t>
  </si>
  <si>
    <t>Part_SG_TED_Barrel_ETECH.Part_SG_TED_Barrel_ETECH</t>
  </si>
  <si>
    <t>Mag Size +4, Splash Dmg Radius +300</t>
  </si>
  <si>
    <t>Elderblast</t>
  </si>
  <si>
    <t>Part_SG_JAK_Scope_03.Part_SG_JAK_Scope_03</t>
  </si>
  <si>
    <t>Part_SG_TED_Barrel_ETECH_A.Part_SG_TED_Barrel_ETECH_A</t>
  </si>
  <si>
    <t>3.5x</t>
  </si>
  <si>
    <t>Splash Dmg Radius +20%, Mag Size +10%</t>
  </si>
  <si>
    <t>Part_SG_MAL_Body.Part_SG_MAL_Body</t>
  </si>
  <si>
    <t>Part_SG_TED_Barrel_FriendZone.Part_SG_TED_Barrel_FriendZone</t>
  </si>
  <si>
    <t>Ele Dmg +100%, Crit Dmg +40%, Dmg +15%</t>
  </si>
  <si>
    <t>Part_SG_MAL_Body_A.Part_SG_MAL_Body_A</t>
  </si>
  <si>
    <t>Part_SG_JAK_Stock_01.Part_SG_JAK_Stock_01</t>
  </si>
  <si>
    <t>Weapon Sway-30%, Reload Time -5%</t>
  </si>
  <si>
    <t>Part_SG_TED_Barrel_Horizon.Part_SG_TED_Barrel_Horizon</t>
  </si>
  <si>
    <t>Dmg +110%</t>
  </si>
  <si>
    <t>Part_SG_MAL_Body_B.Part_SG_MAL_Body_B</t>
  </si>
  <si>
    <t>Part_SG_JAK_Stock_01_A.Part_SG_JAK_Stock_01_A</t>
  </si>
  <si>
    <t>Part_SG_TED_Barrel_Polybius.Part_SG_TED_Barrel_Polybius</t>
  </si>
  <si>
    <t>Recoil Height -85%, Recoil Width -85%, Dmg +15%</t>
  </si>
  <si>
    <t>Part_SG_MAL_Body_C.Part_SG_MAL_Body_C</t>
  </si>
  <si>
    <t>Part_SG_JAK_Stock_02.Part_SG_JAK_Stock_02</t>
  </si>
  <si>
    <t>Acc +40%</t>
  </si>
  <si>
    <t>Recoil Width -30%, Acc -10%</t>
  </si>
  <si>
    <t>Part_SG_TED_Barrel_Sludge.Part_SG_TED_Barrel_Sludge</t>
  </si>
  <si>
    <t>Splash Dmg Radius +300, Mag Size +4</t>
  </si>
  <si>
    <t>Part_SG_JAK_Stock_02_A.Part_SG_JAK_Stock_02_A</t>
  </si>
  <si>
    <t>Dmg -20%</t>
  </si>
  <si>
    <t>Part_SG_MAL_Elemental_Primary_Corr.Part_SG_MAL_Elemental_Primary_Corr</t>
  </si>
  <si>
    <t>Part_SG_JAK_Stock_03.Part_SG_JAK_Stock_03</t>
  </si>
  <si>
    <t>Recoil Width -30%, Recoil Height -15%</t>
  </si>
  <si>
    <t>Part_SG_TED_Body.Part_SG_TED_Body</t>
  </si>
  <si>
    <t>Part_SG_MAL_Elemental_Primary_Cryo.Part_SG_MAL_Elemental_Primary_Cryo</t>
  </si>
  <si>
    <t>Part_SG_JAK_Stock_03_A.Part_SG_JAK_Stock_03_A</t>
  </si>
  <si>
    <t>Part_SG_TED_Body_A.Part_SG_TED_Body_A</t>
  </si>
  <si>
    <t>Part_SG_MAL_Elemental_Primary_Fire.Part_SG_MAL_Elemental_Primary_Fire</t>
  </si>
  <si>
    <t>Part_SG_JAK_Stock_04.Part_SG_JAK_Stock_04</t>
  </si>
  <si>
    <t>Weapon Sway-30%, Dmg +5%</t>
  </si>
  <si>
    <t>Part_SG_TED_Body_B.Part_SG_TED_Body_B</t>
  </si>
  <si>
    <t>Part_SG_MAL_Elemental_Primary_Radiation.Part_SG_MAL_Elemental_Primary_Radiation</t>
  </si>
  <si>
    <t>Mag Size +10%, Dmg +5%</t>
  </si>
  <si>
    <t>Loaded</t>
  </si>
  <si>
    <t>Part_SG_JAK_Stock_04_A.Part_SG_JAK_Stock_04_A</t>
  </si>
  <si>
    <t>Part_SG_TED_Body_C.Part_SG_TED_Body_C</t>
  </si>
  <si>
    <t>Part_SG_MAL_Elemental_Primary_Shock.Part_SG_MAL_Elemental_Primary_Shock</t>
  </si>
  <si>
    <t>Part_SG_JAK_Stock_05.Part_SG_JAK_Stock_05</t>
  </si>
  <si>
    <t>Recoil -30%, Crit Damage +10%</t>
  </si>
  <si>
    <t>Part_SG_JAK_Stock_05_A.Part_SG_JAK_Stock_05_A</t>
  </si>
  <si>
    <t>Part_SG_MAL_Elemental_Secondary_Corr.Part_SG_MAL_Elemental_Secondary_Corr</t>
  </si>
  <si>
    <t>Part_SG_TED_Ele_Corr.Part_SG_TED_Ele_Corr</t>
  </si>
  <si>
    <t>Part_SG_MAL_Elemental_Secondary_Cryo.Part_SG_MAL_Elemental_Secondary_Cryo</t>
  </si>
  <si>
    <t>Part_SG_JAK_Trigger_01.Part_SG_JAK_Trigger_01</t>
  </si>
  <si>
    <t>Part_SG_TED_Ele_Cryo.Part_SG_TED_Ele_Cryo</t>
  </si>
  <si>
    <t>Gatlin</t>
  </si>
  <si>
    <t>Part_SG_JAK_Trigger_02.Part_SG_JAK_Trigger_02</t>
  </si>
  <si>
    <t>Part_SG_MAL_Elemental_Secondary_Fire.Part_SG_MAL_Elemental_Secondary_Fire</t>
  </si>
  <si>
    <t>Part_SG_TED_Ele_Fire.Part_SG_TED_Ele_Fire</t>
  </si>
  <si>
    <t>Part_SG_JAK_Trigger_03.Part_SG_JAK_Trigger_03</t>
  </si>
  <si>
    <t>Part_SG_MAL_Elemental_Secondary_Radiation.Part_SG_MAL_Elemental_Secondary_Radiation</t>
  </si>
  <si>
    <t>Part_SG_JAK_Trigger_Fingerbiter.Part_SG_JAK_Trigger_Fingerbiter</t>
  </si>
  <si>
    <t>Part_SG_TED_Ele_Radiation.Part_SG_TED_Ele_Radiation</t>
  </si>
  <si>
    <t>Reload Time -25%, Proj per Shot +50%, Dmg +43%</t>
  </si>
  <si>
    <t>Part_SG_MAL_Elemental_Secondary_Shock.Part_SG_MAL_Elemental_Secondary_Shock</t>
  </si>
  <si>
    <t>Acc +70%</t>
  </si>
  <si>
    <t>Part_SG_JAK_Trigger_Hellwalker.Part_SG_JAK_Trigger_Hellwalker</t>
  </si>
  <si>
    <t>Part_SG_TED_Ele_Shock.Part_SG_TED_Ele_Shock</t>
  </si>
  <si>
    <t>Part_SG_MAL_Grip_01.Part_SG_MAL_Grip_01</t>
  </si>
  <si>
    <t>Charge Duration -10%, Acc -10%</t>
  </si>
  <si>
    <t>Part_SG_MAL_Grip_02.Part_SG_MAL_Grip_02</t>
  </si>
  <si>
    <t>Part_SG_TED_ForeGrip_01.Part_SG_TED_Foregrip_01</t>
  </si>
  <si>
    <t>Reload Time -5%</t>
  </si>
  <si>
    <t>"Spooling" x2</t>
  </si>
  <si>
    <t>Part_SG_TED_Foregrip_02.Part_SG_TED_Foregrip_02</t>
  </si>
  <si>
    <t>Part_SG_MAL_Grip_03.Part_SG_MAL_Grip_03</t>
  </si>
  <si>
    <t>Recoil Height -85%, Acc -5%</t>
  </si>
  <si>
    <t>Proj Speed +15%, Dmg +5%</t>
  </si>
  <si>
    <t>Part_SG_TED_Foregrip_03.Part_SG_TED_Foregrip_03</t>
  </si>
  <si>
    <t>Splash Dmg Radius +20%, Dmg +5%</t>
  </si>
  <si>
    <t>Part_SG_MAL_Grip_04.Part_SG_MAL_Grip_04</t>
  </si>
  <si>
    <t>Part_SG_TED_Foregrip_04.Part_SG_TED_Foregrip_04</t>
  </si>
  <si>
    <t>Proj per Shot +50%, Dmg +5%</t>
  </si>
  <si>
    <t>Acc +4.5%, Acc Bloom +25%</t>
  </si>
  <si>
    <t>Part_SG_MAL_Grip_05.Part_SG_MAL_Grip_05</t>
  </si>
  <si>
    <t>Recoil Height -30%, Proj per Shot +15%</t>
  </si>
  <si>
    <t>Acc +10%, Dmg -5%, Acc Bloom +15%</t>
  </si>
  <si>
    <t>Part_SG_TED_Foregrip_05.Part_SG_TED_Foregrip_05</t>
  </si>
  <si>
    <t>Recoil Width -15%, Mag Size +2</t>
  </si>
  <si>
    <t>Part_SG_MAL_Magazine_01.Part_SG_MAL_Magazine_01</t>
  </si>
  <si>
    <t>Part_SG_TED_Grip_01.Part_SG_TED_Grip_01</t>
  </si>
  <si>
    <t>Part_SG_MAL_Magazine_02.Part_SG_MAL_Magazine_02</t>
  </si>
  <si>
    <t>Recoil Width -30%, Proj per SHot +15%</t>
  </si>
  <si>
    <t>Part_SG_TED_Grip_02.Part_SG_TED_Grip_02</t>
  </si>
  <si>
    <t>Part_SG_MAL_Magazine_03.Part_SG_MAL_Magazine_03</t>
  </si>
  <si>
    <t>Add more child proj if weapon has MIRV</t>
  </si>
  <si>
    <t>Part_SG_TED_Grip_03.Part_SG_TED_Grip_03</t>
  </si>
  <si>
    <t>Recoil Height -15%, Mag Size +2</t>
  </si>
  <si>
    <t>Part_SG_MAL_Magazine_Deathgrip.Part_SG_MAL_Magazine_Deathgrip</t>
  </si>
  <si>
    <t>Part_SG_TED_Grip_04.Part_SG_TED_Grip_04</t>
  </si>
  <si>
    <t>Splash Dmg Radius +20%, Acc -20%</t>
  </si>
  <si>
    <t>Part_SG_MAL_Material_01_Common.Part_SG_MAL_Material_01_Common</t>
  </si>
  <si>
    <t>Part_SG_TED_Grip_05.Part_SG_TED_Grip_05</t>
  </si>
  <si>
    <t>Part_SG_MAL_Material_02_UnCommon.Part_SG_MAL_Material_02_UnCommon</t>
  </si>
  <si>
    <t>Part_SG_MAL_Material_03_Rare.Part_SG_MAL_Material_03_Rare</t>
  </si>
  <si>
    <t>Part_SG_TED_Material_01_Common.Part_SG_TED_Material_01_Common</t>
  </si>
  <si>
    <t>Part_SG_Torgue_Barrel_01.Part_SG_Torgue_Barrel_01</t>
  </si>
  <si>
    <t>Balogna Poney</t>
  </si>
  <si>
    <t>Part_SG_TED_Material_02_Uncommon.Part_SG_TED_Material_02_Uncommon</t>
  </si>
  <si>
    <t>Part_SG_MAL_Material_04_VeryRare.Part_SG_MAL_Material_04_VeryRare</t>
  </si>
  <si>
    <t>Part_SG_Torgue_Barrel_01_A.Part_SG_Torgue_Barrel_01_A</t>
  </si>
  <si>
    <t>Part_SG_TED_Material_03_Rare.Part_SG_TED_Material_03_Rare</t>
  </si>
  <si>
    <t>Part_SG_MAL_Material_Mouthpiece2.Part_SG_MAL_Material_Mouthpiece2</t>
  </si>
  <si>
    <t>Part_SG_Torgue_Barrel_01_B.Part_SG_Torgue_Barrel_01_B</t>
  </si>
  <si>
    <t>Part_SG_MAL_Material_Recursion.Part_SG_MAL_Material_Recursion</t>
  </si>
  <si>
    <t>Part_SG_TED_Material_04_VeryRare.Part_SG_TED_Material_04_VeryRare</t>
  </si>
  <si>
    <t>Part_SG_Torgue_Barrel_01_C.Part_SG_Torgue_Barrel_01_C</t>
  </si>
  <si>
    <t>Part_SG_MAL_Material_Shriek.Part_SG_MAL_Material_Shriek</t>
  </si>
  <si>
    <t>Part_SG_TED_Material_FriendZone.Part_SG_TED_Material_FriendZone</t>
  </si>
  <si>
    <t>Part_SG_Torgue_Barrel_02.Part_SG_Torgue_Barrel_02</t>
  </si>
  <si>
    <t>Part_SG_MAL_Material_Trev.Part_SG_MAL_Material_Trev</t>
  </si>
  <si>
    <t>Part_SG_TED_Material_Horizon.Part_SG_TED_Material_Horizon</t>
  </si>
  <si>
    <t>Bangstick</t>
  </si>
  <si>
    <t>Part_SG_Torgue_Barrel_02_A.Part_SG_Torgue_Barrel_02_A</t>
  </si>
  <si>
    <t>Part_SG_MAL_Material_Wisp.Part_SG_MAL_Material_Wisp</t>
  </si>
  <si>
    <t>Part_SG_TED_Material_Polybius.Part_SG_TED_Material_Polybius</t>
  </si>
  <si>
    <t>Part_SG_MAL_Material_DeathGrip.Part_SG_MAL_Material_DeathGrip</t>
  </si>
  <si>
    <t>Part_SG_Torgue_Barrel_02_B.Part_SG_Torgue_Barrel_02_B</t>
  </si>
  <si>
    <t>Part_SG_TED_Material_Sludge.Part_SG_TED_Material_Sludge</t>
  </si>
  <si>
    <t>Part_SG_Torgue_Barrel_02_C.Part_SG_Torgue_Barrel_02_C</t>
  </si>
  <si>
    <t>Part_SG_MAL_Scope_01.Part_SG_MAL_Scope_01</t>
  </si>
  <si>
    <t>Part_SG_TED_Scope_01.Part_SG_TED_Scope_01</t>
  </si>
  <si>
    <t>Part_SG_Torgue_Barrel_03.Part_SG_Torgue_Barrel_03</t>
  </si>
  <si>
    <t>Part_SG_MAL_Scope_02.Part_SG_MAL_Scope_02</t>
  </si>
  <si>
    <t>Kielbasa</t>
  </si>
  <si>
    <t>Part_SG_TED_Scope_02.Part_SG_TED_Scope_02</t>
  </si>
  <si>
    <t>Part_SG_Torgue_Barrel_03_A.Part_SG_Torgue_Barrel_03_A</t>
  </si>
  <si>
    <t>Part_SG_MAL_Scope_03.Part_SG_MAL_Scope_03</t>
  </si>
  <si>
    <t>Part_SG_TED_Scope_03.Part_SG_TED_Scope_03</t>
  </si>
  <si>
    <t>Part_SG_MAL_Scope_04.Part_SG_MAL_Scope_04</t>
  </si>
  <si>
    <t>Part_SG_Torgue_Barrel_03_B.Part_SG_Torgue_Barrel_03_B</t>
  </si>
  <si>
    <t>Part_SG_TED_Scope_04.Part_SG_TED_Scope_04</t>
  </si>
  <si>
    <t>Part_SG_Torgue_Barrel_03_C.Part_SG_Torgue_Barrel_03_C</t>
  </si>
  <si>
    <t>Part_SG_MAL_Stock_01.Part_SG_MAL_Stock_01</t>
  </si>
  <si>
    <t>Reload Time -5%, Mag Size +2</t>
  </si>
  <si>
    <t>Part_SG_TED_TypeMod_01.Part_SG_TED_TypeMod_01</t>
  </si>
  <si>
    <t>When thrown detonate on impacting enemy</t>
  </si>
  <si>
    <t>Part_SG_Torgue_Barrel_Balrog.Part_SG_Torgue_Barrel_Balrog</t>
  </si>
  <si>
    <t>Part_SG_MAL_Stock_02.Part_SG_MAL_Stock_02</t>
  </si>
  <si>
    <t>Splash Dmg Radius +275, Dmg +40%</t>
  </si>
  <si>
    <t>Part_SG_TED_TypeMod_02.Part_SG_TED_TypeMod_02</t>
  </si>
  <si>
    <t>When thrown stick</t>
  </si>
  <si>
    <t>Part_SG_Torgue_Barrel_Brewha.Part_SG_Torgue_Barrel_Brewha</t>
  </si>
  <si>
    <t>Part_SG_MAL_Stock_03.Part_SG_MAL_Stock_03</t>
  </si>
  <si>
    <t>Splash Dmg Radius +300, Dmg +180%, Mag Size +8</t>
  </si>
  <si>
    <t>Part_SG_TED_TypeMod_03.Part_SG_TED_TypeMod_03</t>
  </si>
  <si>
    <t>When thrown Home in</t>
  </si>
  <si>
    <t>Part_SG_MAL_Stock_04.Part_SG_MAL_Stock_04</t>
  </si>
  <si>
    <t>Ele Dmg +10%, Charge Duration -10%</t>
  </si>
  <si>
    <t>Part_SG_Torgue_Barrel_ETech.Part_SG_Torgue_Barrel_ETech</t>
  </si>
  <si>
    <t>Part_SG_TED_TypeMod_04.Part_SG_TED_TypeMod_04</t>
  </si>
  <si>
    <t>When thrown Bounce</t>
  </si>
  <si>
    <t>Protuberance</t>
  </si>
  <si>
    <t>Part_SG_Torgue_Barrel_ETech_A.Part_SG_Torgue_Barrel_ETech_A</t>
  </si>
  <si>
    <t>Part_SG_Torgue_Barrel_ETech_TheLob.Part_SG_Torgue_Barrel_ETech_TheLob</t>
  </si>
  <si>
    <t>If MagSize is Greater Than 12</t>
  </si>
  <si>
    <t>Dmg -80%</t>
  </si>
  <si>
    <t>Abundant</t>
  </si>
  <si>
    <t>Part_SG_Torgue_Barrel_Flakker.Part_SG_Torgue_Barrel_Flakker</t>
  </si>
  <si>
    <t>If MagSize is Greater Than 9 and MagSize is Less Than 12</t>
  </si>
  <si>
    <t>Splash Dmg Radius +175, Dmg +200%</t>
  </si>
  <si>
    <t>Acc +100%</t>
  </si>
  <si>
    <t>Part_SG_Torgue_Barrel_Redline.Part_SG_Torgue_Barrel_Redline</t>
  </si>
  <si>
    <t>If MagSize is Greater Than 11 and MagSize is Less Than 14</t>
  </si>
  <si>
    <t>Acc +65%</t>
  </si>
  <si>
    <t>Part_SG_Torgue_Barrel_Thumper.Part_SG_Torgue_Barrel_Thumper</t>
  </si>
  <si>
    <t>If MagSize is Greater Than 13</t>
  </si>
  <si>
    <t>Binary</t>
  </si>
  <si>
    <t>Acc +200%</t>
  </si>
  <si>
    <t>Part_SG_TOR_Barrel_Boring.Part_SG_TOR_Barrel_Boring</t>
  </si>
  <si>
    <t>Wholesale</t>
  </si>
  <si>
    <t>Part_SG_Torgue_TiggsBoom.Part_SG_Torgue_TiggsBoom</t>
  </si>
  <si>
    <t>Splash Dmg Radius +50</t>
  </si>
  <si>
    <t>Dmg -25%, Acc +75%</t>
  </si>
  <si>
    <t>Part_SG_Torgue_Body.Part_SG_Torgue_Body</t>
  </si>
  <si>
    <t>Part_SG_Torgue_Body_A.Part_SG_Torgue_Body_A</t>
  </si>
  <si>
    <t>Part_SG_Torgue_Body_B.Part_SG_Torgue_Body_B</t>
  </si>
  <si>
    <t>Part_SG_Torgue_Ele_Corr.Part_SG_Torgue_Ele_Corr</t>
  </si>
  <si>
    <t>Part_SG_Torgue_Ele_Cryo.Part_SG_Torgue_Ele_Cryo</t>
  </si>
  <si>
    <t>Part_SG_Torgue_Ele_Fire.Part_SG_Torgue_Ele_Fire</t>
  </si>
  <si>
    <t>Part_SG_Torgue_Ele_Radiation.Part_SG_Torgue_Ele_Radiation</t>
  </si>
  <si>
    <t>Part_AR_ATL_Barrel_01.Part_AR_ATL_Barrel_01</t>
  </si>
  <si>
    <t>Part_SG_Torgue_Ele_Shock.Part_SG_Torgue_Ele_Shock</t>
  </si>
  <si>
    <t>N-System</t>
  </si>
  <si>
    <t>Part_AR_ATL_Barrel_01_A.Part_AR_ATL_Barrel_01_A</t>
  </si>
  <si>
    <t>Part_SG_Torgue_Foregrip_01.Part_SG_Torgue_Foregrip_01</t>
  </si>
  <si>
    <t>Part_AR_COV_Barrel_01.Part_AR_COV_Barrel_01</t>
  </si>
  <si>
    <t>Part_AR_ATL_Barrel_01_B.Part_AR_ATL_Barrel_01_B</t>
  </si>
  <si>
    <t>BizZurker</t>
  </si>
  <si>
    <t>Part_AR_COV_Barrel_01_A.Part_AR_COV_Barrel_01_A</t>
  </si>
  <si>
    <t>Part_SG_Torgue_Foregrip_02.Part_SG_Torgue_Foregrip_02</t>
  </si>
  <si>
    <t>Acc +10%, Dmg -0.3%</t>
  </si>
  <si>
    <t>Part_AR_COV_Barrel_01_B.Part_AR_COV_Barrel_01_B</t>
  </si>
  <si>
    <t>Part_AR_ATL_Barrel_01_C.Part_AR_ATL_Barrel_01_C</t>
  </si>
  <si>
    <t>Heat per Shot -25%</t>
  </si>
  <si>
    <t>Part_SG_Torgue_Foregrip_03.Part_SG_Torgue_Foregrip_03</t>
  </si>
  <si>
    <t>Splash Dmg Radius +20%, Acc -5%</t>
  </si>
  <si>
    <t>Part_AR_COV_Barrel_01_C.Part_AR_COV_Barrel_01_C</t>
  </si>
  <si>
    <t>Part_AR_ATL_Barrel_02.Part_AR_ATL_Barrel_02</t>
  </si>
  <si>
    <t>Q-System</t>
  </si>
  <si>
    <t>Part_AR_COV_Barrel_02.Part_AR_COV_Barrel_02</t>
  </si>
  <si>
    <t>Part_SG_Torgue_Grip_01.Part_SG_Torgue_Grip_01</t>
  </si>
  <si>
    <t>Part_AR_ATL_Barrel_02_A.Part_AR_ATL_Barrel_02_A</t>
  </si>
  <si>
    <t>Weapon Sway -30%</t>
  </si>
  <si>
    <t>Dmg -30%, Acc +10%, Acc Bloom +25%</t>
  </si>
  <si>
    <t>Ratatater</t>
  </si>
  <si>
    <t>Part_AR_COV_Barrel_02_A.Part_AR_COV_Barrel_02_A</t>
  </si>
  <si>
    <t>Part_AR_ATL_Barrel_02_B.Part_AR_ATL_Barrel_02_B</t>
  </si>
  <si>
    <t>Part_SG_Torgue_Grip_02.Part_SG_Torgue_Grip_02</t>
  </si>
  <si>
    <t>Reload Time -10%, Dmg +10%</t>
  </si>
  <si>
    <t>Part_AR_COV_Barrel_02_B.Part_AR_COV_Barrel_02_B</t>
  </si>
  <si>
    <t>Recoil Height -25%, Melee Dmg +80%</t>
  </si>
  <si>
    <t>Part_AR_ATL_Barrel_02_C.Part_AR_ATL_Barrel_02_C</t>
  </si>
  <si>
    <t>Part_SG_Torgue_Grip_03.Part_SG_Torgue_Grip_03</t>
  </si>
  <si>
    <t>Acc -10%, Dmg +5%</t>
  </si>
  <si>
    <t>Part_AR_COV_Barrel_02_C.Part_AR_COV_Barrel_02_C</t>
  </si>
  <si>
    <t>Part_AR_ATL_Barrel_03.Part_AR_ATL_Barrel_03</t>
  </si>
  <si>
    <t>Part_AR_COV_Barrel_02_D.Part_AR_COV_Barrel_02_D</t>
  </si>
  <si>
    <t>Part_SG_Torgue_Magazine_01.Part_SG_Torgue_Magazine_01</t>
  </si>
  <si>
    <t>V-System</t>
  </si>
  <si>
    <t>3 Round, Proj per Shot +0%, Proj per Shot +1, Dmg +10%</t>
  </si>
  <si>
    <t>Part_AR_ATL_Barrel_03_A.Part_AR_ATL_Barrel_03_A</t>
  </si>
  <si>
    <t>Weapon Sway -20%, Acc Bloom -25%</t>
  </si>
  <si>
    <t>Part_AR_COV_Barrel_03.Part_AR_COV_Barrel_03</t>
  </si>
  <si>
    <t>Part_SG_Torgue_Magazine_02.Part_SG_Torgue_Magazine_02</t>
  </si>
  <si>
    <t>4 Round, Proj per Shot +0%, Acc -50%, Splash Dmg Radius +300, Proj per Shot +1, Dmg +620%</t>
  </si>
  <si>
    <t>Part_AR_ATL_Barrel_03_B.Part_AR_ATL_Barrel_03_B</t>
  </si>
  <si>
    <t>Acc +15%</t>
  </si>
  <si>
    <t>Purferater</t>
  </si>
  <si>
    <t>Triple-Penetrating</t>
  </si>
  <si>
    <t>Part_AR_COV_Barrel_03_A.Part_AR_COV_Barrel_03_A</t>
  </si>
  <si>
    <t>Part_SG_Torgue_Magazine_03.Part_SG_Torgue_Magazine_03</t>
  </si>
  <si>
    <t>5 Round, Proj per Shot +1, Proj per Shot +0%</t>
  </si>
  <si>
    <t>Part_AR_ATL_Barrel_03_C.Part_AR_ATL_Barrel_03_C</t>
  </si>
  <si>
    <t>Part_AR_COV_Barrel_03_B.Part_AR_COV_Barrel_03_B</t>
  </si>
  <si>
    <t>Part_SG_Torgue_Magazine_04.Part_SG_Torgue_Magazine_04</t>
  </si>
  <si>
    <t>2 Round, Proj per Shot +1, Proj per Shot +0%</t>
  </si>
  <si>
    <t>Part_AR_ATL_Barrel_Carrier.Part_AR_ATL_Barrel_Carrier</t>
  </si>
  <si>
    <t>Acc Bloom -15%</t>
  </si>
  <si>
    <t>Part_AR_COV_Barrel_03_C.Part_AR_COV_Barrel_03_C</t>
  </si>
  <si>
    <t>Part_SG_Torgue_Magazine_Flak.Part_SG_Torgue_Magazine_Flak</t>
  </si>
  <si>
    <t>Proj per Shot +3</t>
  </si>
  <si>
    <t>Part_AR_ATL_Barrel_Portals.Part_AR_ATL_Barrel_Portals</t>
  </si>
  <si>
    <t>Part_AR_COV_Barrel_ETech.Part_AR_COV_Barrel_ETech</t>
  </si>
  <si>
    <t>Heat per Shot +100%</t>
  </si>
  <si>
    <t>Part_SG_Torgue_Magazine_Redline.Part_SG_Torgue_Magazine_Redline</t>
  </si>
  <si>
    <t>Proj per Shot +1, Proj per Shot +0%</t>
  </si>
  <si>
    <t>Part_AR_ATL_Barrel_RebelYell.Part_AR_ATL_Barrel_RebelYell</t>
  </si>
  <si>
    <t>Recoil height -25%</t>
  </si>
  <si>
    <t>Wizzperer</t>
  </si>
  <si>
    <t>Part_AR_COV_Barrel_ETech_A.Part_AR_COV_Barrel_ETech_A</t>
  </si>
  <si>
    <t>Part_SG_Torgue_Material_01_Common.Part_SG_Torgue_Material_01_Common</t>
  </si>
  <si>
    <t>Part_AR_ATL_Foregrip_01.Part_AR_ATL_Foregrip_01</t>
  </si>
  <si>
    <t>Part_SG_Torgue_Material_02_UnCommon.Part_SG_Torgue_Material_02_UnCommon</t>
  </si>
  <si>
    <t>Part_AR_COV_Barrel_HeatDamage.Part_AR_COV_Barrel_HeatDamage</t>
  </si>
  <si>
    <t>Part_AR_ATL_Foregrip_02.Part_AR_ATL_Foregrip_02</t>
  </si>
  <si>
    <t>Part_SG_Torgue_Material_03_Rare.Part_SG_Torgue_Material_03_Rare</t>
  </si>
  <si>
    <t>Part_AR_COV_Barrel_HeatFirerate.Part_AR_COV_Barrel_HeatFirerate</t>
  </si>
  <si>
    <t>Part_AR_ATL_Foregrip_03.Part_AR_ATL_Foregrip_03</t>
  </si>
  <si>
    <t>Reload Time -5%, Acc Bloom -30%</t>
  </si>
  <si>
    <t>Acc +35%</t>
  </si>
  <si>
    <t>Part_SG_Torgue_Material_04_VeryRare.Part_SG_Torgue_Material_04_VeryRare</t>
  </si>
  <si>
    <t>Part_AR_ATL_Foregrip_04.Part_AR_ATL_Foregrip_04</t>
  </si>
  <si>
    <t>Part_AR_COV_Barrel_Sawbar.Part_AR_COV_Barrel_Sawbar</t>
  </si>
  <si>
    <t>Dmg -40%</t>
  </si>
  <si>
    <t>Part_AR_COV_Barrel_Zheitsev.Part_AR_COV_Barrel_Zheitsev</t>
  </si>
  <si>
    <t>Dmg +15%</t>
  </si>
  <si>
    <t>Part_SG_Torgue_Material_Balrog.Part_SG_Torgue_Material_Balrog</t>
  </si>
  <si>
    <t>Part_AR_ATL_Grip_01.Part_AR_ATL_Grip_01</t>
  </si>
  <si>
    <t>"Zheitsev"</t>
  </si>
  <si>
    <t>Acc Bloom -20%, Fire Rate +5%</t>
  </si>
  <si>
    <t>Part_AR_COV_Barrel_Zheitsev_A.Part_AR_COV_Barrel_Zheitsev_A</t>
  </si>
  <si>
    <t>Part_AR_ATL_Grip_02.Part_AR_ATL_Grip_02</t>
  </si>
  <si>
    <t>Part_SG_Torgue_Material_Brewha.Part_SG_Torgue_Material_Brewha</t>
  </si>
  <si>
    <t>Part_AR_COV_Barrel_Zheitsev_B.Part_AR_COV_Barrel_Zheitsev_B</t>
  </si>
  <si>
    <t>Part_AR_ATL_Grip_03.Part_AR_ATL_Grip_03</t>
  </si>
  <si>
    <t>Part_SG_Torgue_Material_Flakker.Part_SG_Torgue_Material_Flakker</t>
  </si>
  <si>
    <t>Crit Dmg +10%, Dmg Size +10%</t>
  </si>
  <si>
    <t>Part_AR_COV_Barrel_Zheitsev_C.Part_AR_COV_Barrel_Zheitsev_C</t>
  </si>
  <si>
    <t>Part_AR_ATL_Grip_04.Part_AR_ATL_Grip_04</t>
  </si>
  <si>
    <t>Part_SG_Torgue_Material_Redline.Part_SG_Torgue_Material_Redline</t>
  </si>
  <si>
    <t>Recoil height -15%, Dmg +5%</t>
  </si>
  <si>
    <t>Part_SG_Torgue_Material_Thumper.Part_SG_Torgue_Material_Thumper</t>
  </si>
  <si>
    <t>Part_AR_ATL_Mag_01.Part_AR_ATL_Mag_01</t>
  </si>
  <si>
    <t>22 Round, Dmg +10%</t>
  </si>
  <si>
    <t>Part_AR_COV_Body.Part_AR_COV_Body</t>
  </si>
  <si>
    <t>Part_SG_TOR_Material_Boring.Part_SG_TOR_Material_Boring</t>
  </si>
  <si>
    <t>Part_AR_ATL_Mag_02.Part_AR_ATL_Mag_02</t>
  </si>
  <si>
    <t>28 Round</t>
  </si>
  <si>
    <t>Part_AR_COV_Body_A.Part_AR_COV_Body_A</t>
  </si>
  <si>
    <t>Part_SG_TOR_Material_TheLob.Part_SG_TOR_Material_TheLob</t>
  </si>
  <si>
    <t>Part_AR_ATL_Mag_03.Part_AR_ATL_Mag_03</t>
  </si>
  <si>
    <t>34 Round</t>
  </si>
  <si>
    <t>Part_AR_COV_Body_B.Part_AR_COV_Body_B</t>
  </si>
  <si>
    <t>Part_SG_Torgue_Material_TiggsBoom.Part_SG_Torgue_Material_TiggsBoom</t>
  </si>
  <si>
    <t>Part_AR_ATL_Material_01_Common.Part_AR_ATL_Material_01_Common</t>
  </si>
  <si>
    <t>Part_AR_COV_Body_C.Part_AR_COV_Body_C</t>
  </si>
  <si>
    <t>Part_SG_Torgue_Scope_01.Part_SG_Torgue_Scope_01</t>
  </si>
  <si>
    <t>Part_AR_ATL_Material_02_UnCommon.Part_AR_ATL_Material_02_UnCommon</t>
  </si>
  <si>
    <t>Part_AR_COV_BulletForge.Part_AR_COV_BulletForge</t>
  </si>
  <si>
    <t>Part_SG_Torgue_Scope_02.Part_SG_Torgue_Scope_02</t>
  </si>
  <si>
    <t>Part_AR_ATL_Material_03_Rare.Part_AR_ATL_Material_03_Rare</t>
  </si>
  <si>
    <t>2.6x</t>
  </si>
  <si>
    <t>Part_AR_COV_Ele_Corr.Part_AR_COV_Ele_Corr</t>
  </si>
  <si>
    <t>Part_SG_Torgue_Scope_03.Part_SG_Torgue_Scope_03</t>
  </si>
  <si>
    <t>Part_AR_ATL_Material_04_VeryRare.Part_AR_ATL_Material_04_VeryRare</t>
  </si>
  <si>
    <t>Part_AR_COV_Ele_Cryo.Part_AR_COV_Ele_Cryo</t>
  </si>
  <si>
    <t>Part_AR_ATL_Material_Carrier.Part_AR_ATL_Material_Carrier</t>
  </si>
  <si>
    <t>Part_AR_COV_Ele_Fire.Part_AR_COV_Ele_Fire</t>
  </si>
  <si>
    <t>Part_AR_ATL_Material_Portals.Part_AR_ATL_Material_Portals</t>
  </si>
  <si>
    <t>Part_AR_COV_Ele_Radiation.Part_AR_COV_Ele_Radiation</t>
  </si>
  <si>
    <t>Part_AR_ATL_Material_RebelYell.Part_AR_ATL_Material_RebelYell</t>
  </si>
  <si>
    <t>Part_AR_COV_Ele_Shock.Part_AR_COV_Ele_Shock</t>
  </si>
  <si>
    <t>Part_AR_COV_Foregrip_01.Part_AR_COV_Foregrip_01</t>
  </si>
  <si>
    <t>Part_AR_ATL_Scope_01.Part_AR_ATL_Scope_01</t>
  </si>
  <si>
    <t>Part_AR_COV_Foregrip_02.Part_AR_COV_Foregrip_02</t>
  </si>
  <si>
    <t>Part_AR_ATL_Scope_02.Part_AR_ATL_Scope_02</t>
  </si>
  <si>
    <t>Part_AR_COV_Foregrip_03.Part_AR_COV_Foregrip_03</t>
  </si>
  <si>
    <t>Proj per Shot +1, Recoil Width -15%</t>
  </si>
  <si>
    <t>Acc +10%, Heat per Shot +40%, Acc Bloom +20%, Dmg -20%</t>
  </si>
  <si>
    <t>Part_AR_ATL_Scope_03.Part_AR_ATL_Scope_03</t>
  </si>
  <si>
    <t>Part_AR_COV_Foregrip_04.Part_AR_COV_Foregrip_04</t>
  </si>
  <si>
    <t>Part_AR_ATL_Tracker_01.Part_AR_ATL_Tracker_01</t>
  </si>
  <si>
    <t>Part_AR_COV_Grip_01.Part_AR_COV_Grip_01</t>
  </si>
  <si>
    <t>Part_AR_ATL_Tracker_02.Part_AR_ATL_Tracker_02</t>
  </si>
  <si>
    <t>Recoil Heught -25%</t>
  </si>
  <si>
    <t>Grenade Tracker</t>
  </si>
  <si>
    <t>Part_AR_COV_Grip_02.Part_AR_COV_Grip_02</t>
  </si>
  <si>
    <t>Recoil Height -15%, Dmg +5%</t>
  </si>
  <si>
    <t>Part_AR_ATL_Tracker_03.Part_AR_ATL_Tracker_03</t>
  </si>
  <si>
    <t>Part_AR_COV_Grip_03.Part_AR_COV_Grip_03</t>
  </si>
  <si>
    <t>Heat per Shot -15%, Acc Bloom -20%</t>
  </si>
  <si>
    <t>Part_AR_COV_Grip_04.Part_AR_COV_Grip_04</t>
  </si>
  <si>
    <t>Part_AR_ATL_Tracker_RebelYell.Part_AR_ATL_Tracker_RebelYell</t>
  </si>
  <si>
    <t>Recoil Width -30%, Proj per Shot +1</t>
  </si>
  <si>
    <t>Part_DAL_AR_Auto_Burst.Part_DAL_AR_Auto_Burst</t>
  </si>
  <si>
    <t>Part_AR_COV_Material_01_Common.Part_AR_COV_Material_01_Common</t>
  </si>
  <si>
    <t>Part_ATL_AR_Body.Part_ATL_AR_Body</t>
  </si>
  <si>
    <t>Fire Mode Toggle Auto/Burst</t>
  </si>
  <si>
    <t>Part_DAL_AR_Auto_Single.Part_DAL_AR_Auto_Single</t>
  </si>
  <si>
    <t>Part_AR_COV_Material_02_UnCommon.Part_AR_COV_Material_02_UnCommon</t>
  </si>
  <si>
    <t>Part_ATL_AR_Body_A.Part_ATL_AR_Body_A</t>
  </si>
  <si>
    <t>Fire Mode Toggle Auto/Single</t>
  </si>
  <si>
    <t>Part_DAL_AR_Burst_Single.Part_DAL_AR_Burst_Single</t>
  </si>
  <si>
    <t>Part_AR_COV_Material_03_rare.Part_AR_COV_Material_03_Rare</t>
  </si>
  <si>
    <t>Part_ATL_AR_Body_B.Part_ATL_AR_Body_B</t>
  </si>
  <si>
    <t>Fire Mode Toggle Burst/Single</t>
  </si>
  <si>
    <t>Part_AR_COV_Material_04_VeryRare.Part_AR_COV_Material_04_VeryRare</t>
  </si>
  <si>
    <t>Part_ATL_AR_Body_C.Part_ATL_AR_Body_C</t>
  </si>
  <si>
    <t>Part_DAL_AR_BOTD.Part_DAL_AR_BOTD</t>
  </si>
  <si>
    <t>Reload Time -10%, Acc -15%</t>
  </si>
  <si>
    <t>Part_AR_COV_Material_KriegAR.Part_AR_COV_Material_KriegAR</t>
  </si>
  <si>
    <t>Part_DAL_AR_Barrel_01.Part_DAL_AR_Barrel_01</t>
  </si>
  <si>
    <t>Part_AR_COV_Material_Sawbar.Part_AR_COV_Material_Sawbar</t>
  </si>
  <si>
    <t>Caracal</t>
  </si>
  <si>
    <t>If MagSize Greater Than 34</t>
  </si>
  <si>
    <t>Part_DAL_AR_Barrel_01_A.Part_DAL_AR_Barrel_01_A</t>
  </si>
  <si>
    <t>Overencumbered</t>
  </si>
  <si>
    <t>Part_AR_COV_Material_Zheitsev.Part_AR_COV_Material_Zheitsev</t>
  </si>
  <si>
    <t>Weapon Skin - Zheitsev</t>
  </si>
  <si>
    <t>Part_DAL_AR_Barrel_01_B.Part_DAL_AR_Barrel_01_B</t>
  </si>
  <si>
    <t>Cost-Effective</t>
  </si>
  <si>
    <t>Part_DAL_AR_Barrel_01_C.Part_DAL_AR_Barrel_01_C</t>
  </si>
  <si>
    <t>Part_AR_COV_Bottle.Part_AR_COV_Bottle</t>
  </si>
  <si>
    <t>Bottle Scope</t>
  </si>
  <si>
    <t>Part_DAL_AR_Barrel_02.Part_DAL_AR_Barrel_02</t>
  </si>
  <si>
    <t>Part_AR_COV_ScopeMount.Part_AR_COV_ScopeMount</t>
  </si>
  <si>
    <t>Jaguar</t>
  </si>
  <si>
    <t>Part_DAL_AR_Barrel_02_A.Part_DAL_AR_Barrel_02_A</t>
  </si>
  <si>
    <t>Part_AR_COV_Scope_01.Part_AR_COV_Scope_01</t>
  </si>
  <si>
    <t>3.3x</t>
  </si>
  <si>
    <t>Part_DAL_AR_Barrel_02_B.Part_DAL_AR_Barrel_02_B</t>
  </si>
  <si>
    <t>Part_AR_COV_Scope_02.Part_AR_COV_Scope_02</t>
  </si>
  <si>
    <t>Part_DAL_AR_Barrel_02_C.Part_DAL_AR_Barrel_02_C</t>
  </si>
  <si>
    <t>Part_AR_COV_Scope_03.Part_AR_COV_Scope_03</t>
  </si>
  <si>
    <t>Part_DAL_AR_Barrel_03.Part_DAL_AR_Barrel_03</t>
  </si>
  <si>
    <t>Puma</t>
  </si>
  <si>
    <t>Part_DAL_AR_Barrel_03_A.Part_DAL_AR_Barrel_03_A</t>
  </si>
  <si>
    <t>Part_AR_COV_Starter_01.Part_AR_COV_Starter_01</t>
  </si>
  <si>
    <t>Part_DAL_AR_Barrel_03_B.Part_DAL_AR_Barrel_03_B</t>
  </si>
  <si>
    <t>Part_AR_COV_Starter_02.Part_AR_COV_Starter_02</t>
  </si>
  <si>
    <t>Part_AR_JAK_Barrel_01.Part_AR_JAK_Barrel_01</t>
  </si>
  <si>
    <t>Part_DAL_AR_Barrel_03_C.Part_DAL_AR_Barrel_03_C</t>
  </si>
  <si>
    <t>Part_AR_COV_Starter_03.Part_AR_COV_Starter_03</t>
  </si>
  <si>
    <t>Carbine</t>
  </si>
  <si>
    <t>Part_AR_JAK_Barrel_01_A.Part_AR_JAK_Barrel_01_A</t>
  </si>
  <si>
    <t>Part_DAL_AR_Barrel_Barrage.Part_DAL_AR_Barrel_Barrage</t>
  </si>
  <si>
    <t>Mag Size +10, Crit Dmg +15%, Recoil Width -75%, Acc Bloom -50%</t>
  </si>
  <si>
    <t>Part_DAL_AR_Barrel_ETech.Part_DAL_AR_Barrel_ETech</t>
  </si>
  <si>
    <t>Part_AR_JAK_Barrel_01_B.Part_AR_JAK_Barrel_01_B</t>
  </si>
  <si>
    <t>Mag Size +20%</t>
  </si>
  <si>
    <t>Mngwa</t>
  </si>
  <si>
    <t>Part_DAL_AR_Barrel_ETech_A.Part_DAL_AR_Barrel_ETech_A</t>
  </si>
  <si>
    <t>Part_AR_JAK_Barrel_01_C.Part_AR_JAK_Barrel_01_C</t>
  </si>
  <si>
    <t>Part_AR_JAK_Barrel_02.Part_AR_JAK_Barrel_02</t>
  </si>
  <si>
    <t>Part_DAL_AR_Barrel_Earworm.Part_DAL_AR_Barrel_Earworm</t>
  </si>
  <si>
    <t>Clipper</t>
  </si>
  <si>
    <t>Part_AR_JAK_Barrel_02_A.Part_AR_JAK_Barrel_02_A</t>
  </si>
  <si>
    <t>Part_DAL_AR_Barrel_Hail.Part_DAL_AR_Barrel_Hail</t>
  </si>
  <si>
    <t>Fire Rate +10</t>
  </si>
  <si>
    <t>Crit Dmg +150%</t>
  </si>
  <si>
    <t>Part_AR_JAK_Barrel_02_B.Part_AR_JAK_Barrel_02_B</t>
  </si>
  <si>
    <t>Part_DAL_AR_Barrel_Kaos.Part_DAL_AR_Barrel_Kaos</t>
  </si>
  <si>
    <t>Acc Bloom -25%, Melee Dmg +60%</t>
  </si>
  <si>
    <t>Acc +60%</t>
  </si>
  <si>
    <t>Part_DAL_AR_Barrel_StarHelix.Part_DAL_AR_Barrel_StarHelix</t>
  </si>
  <si>
    <t>Part_AR_JAK_Barrel_02_C.Part_AR_JAK_Barrel_02_C</t>
  </si>
  <si>
    <t>Part_DAL_AR_Barrel_Warlord.Part_DAL_AR_Barrel_Warlord</t>
  </si>
  <si>
    <t>Part_AR_JAK_Barrel_03.Part_AR_JAK_Barrel_03</t>
  </si>
  <si>
    <t>Part_DAL_AR_Barrel_ETech_Juju.Part_DAL_AR_Barrel_ETech_Juju</t>
  </si>
  <si>
    <t>Fire Rate +1250%, Dmg +125%</t>
  </si>
  <si>
    <t>Crit Dmg -50%</t>
  </si>
  <si>
    <t>Repeater</t>
  </si>
  <si>
    <t>Part_AR_JAK_Barrel_03_A.Part_AR_JAK_Barrel_03_A</t>
  </si>
  <si>
    <t>Part_DAL_AR_Barrel_ETech_Juju_A.Part_DAL_AR_Barrel_ETech_Juju_A</t>
  </si>
  <si>
    <t>Part_AR_JAK_Barrel_03_B.Part_AR_JAK_Barrel_03_B</t>
  </si>
  <si>
    <t>Crit Dmg +10%, Melee Dmg +60%</t>
  </si>
  <si>
    <t>Part_DAL_AR_Barrel_Digby.Part_DAL_AR_Barrel_Digby</t>
  </si>
  <si>
    <t>Digby</t>
  </si>
  <si>
    <t>Part_AR_JAK_Barrel_03_C.Part_AR_JAK_Barrel_03_C</t>
  </si>
  <si>
    <t>Part_DAL_AR_Body.Part_DAL_AR_Body</t>
  </si>
  <si>
    <t>Part_AR_TOR_Barrel_01.Part_AR_TOR_Barrel_01</t>
  </si>
  <si>
    <t>Part_AR_JAK_Barrel_Bekah.Part_AR_JAK_Barrel_Bekah</t>
  </si>
  <si>
    <t>Recoil Height +45%</t>
  </si>
  <si>
    <t>Polisher</t>
  </si>
  <si>
    <t>Part_DAL_AR_Body_A.Part_DAL_AR_Body_A</t>
  </si>
  <si>
    <t>Part_AR_TOR_Barrel_01_A.Part_AR_TOR_Barrel_01_A</t>
  </si>
  <si>
    <t>Part_AR_JAK_Barrel_GatlingGun.Part_AR_JAK_Barrel_GatlingGun</t>
  </si>
  <si>
    <t>Recoil Height -25%, Mag Size +25, Acc Bloom -15%, Recoild Width -25%</t>
  </si>
  <si>
    <t>Acc +150%</t>
  </si>
  <si>
    <t>Part_DAL_AR_Body_B.Part_DAL_AR_Body_B</t>
  </si>
  <si>
    <t>Part_AR_TOR_Barrel_01_B.Part_AR_TOR_Barrel_01_B</t>
  </si>
  <si>
    <t>Part_AR_JAK_Barrel_HandOfGlory.Part_AR_JAK_Barrel_HandOfGlory</t>
  </si>
  <si>
    <t>Mag Size +4, Dmg -10%</t>
  </si>
  <si>
    <t>Part_DAL_AR_Body_C.Part_DAL_AR_Body_C</t>
  </si>
  <si>
    <t>Part_AR_JAK_Barrel_LeadSprinkler.Part_AR_JAK_Barrel_LeadSprinkler</t>
  </si>
  <si>
    <t>Part_AR_TOR_Barrel_01_C.Part_AR_TOR_Barrel_01_C</t>
  </si>
  <si>
    <t>Recoil Height -25%, Heat per Shot -90%, Acc Bloom -15%</t>
  </si>
  <si>
    <t>Crit Cmg -25%, Acc +50%, Dmg -25%</t>
  </si>
  <si>
    <t>Part_AR_JAK_Barrel_PasRifle.Part_AR_JAK_Barrel_PasRifle</t>
  </si>
  <si>
    <t>Part_AR_TOR_Barrel_02.Part_AR_TOR_Barrel_02</t>
  </si>
  <si>
    <t>Mag Size +6</t>
  </si>
  <si>
    <t>Part_DAL_AR_Bolt_01.Part_DAL_AR_Bolt_01</t>
  </si>
  <si>
    <t>Stranger</t>
  </si>
  <si>
    <t>Part_AR_JAK_Barrel_RowansCall.Part_AR_JAK_Barrel_RowansCall</t>
  </si>
  <si>
    <t>Part_AR_TOR_Barrel_02_A.Part_AR_TOR_Barrel_02_A</t>
  </si>
  <si>
    <t>Part_DAL_AR_Bolt_02.Part_DAL_AR_Bolt_02</t>
  </si>
  <si>
    <t>Part_AR_JAK_Barrel_TraitorsDeath.Part_AR_JAK_Barrel_TraitorsDeath</t>
  </si>
  <si>
    <t>Part_AR_TOR_Barrel_02_AmberManagement.Part_AR_TOR_Barrel_02_AmberManagement</t>
  </si>
  <si>
    <t>Acc Bloom -75%</t>
  </si>
  <si>
    <t>Part_AR_TOR_Barrel_02_B.Part_AR_TOR_Barrel_02_B</t>
  </si>
  <si>
    <t>Part_DAL_AR_Ele_Corr.Part_DAL_AR_Ele_Corr</t>
  </si>
  <si>
    <t>Part_AR_JAK_Body.Part_AR_JAK_Body</t>
  </si>
  <si>
    <t>Part_AR_TOR_Barrel_02_C.Part_AR_TOR_Barrel_02_C</t>
  </si>
  <si>
    <t>Part_DAL_AR_Ele_Cryo.Part_DAL_AR_Ele_Cryo</t>
  </si>
  <si>
    <t>Part_AR_JAK_Bolt_01.Part_AR_JAK_Bolt_01</t>
  </si>
  <si>
    <t>Part_AR_TOR_Barrel_03.Part_AR_TOR_Barrel_03</t>
  </si>
  <si>
    <t>Part_DAL_AR_Ele_Fire.Part_DAL_AR_Ele_Fire</t>
  </si>
  <si>
    <t>Flogger</t>
  </si>
  <si>
    <t>Part_AR_JAK_Bolt_02.Part_AR_JAK_Bolt_02</t>
  </si>
  <si>
    <t>Part_AR_TOR_Barrel_03_A.Part_AR_TOR_Barrel_03_A</t>
  </si>
  <si>
    <t>Part_DAL_AR_Ele_Radiation.Part_DAL_AR_Ele_Radiation</t>
  </si>
  <si>
    <t>Part_AR_JAK_Bolt_03.Part_AR_JAK_Bolt_03</t>
  </si>
  <si>
    <t>Part_AR_TOR_Barrel_03_B.Part_AR_TOR_Barrel_03_B</t>
  </si>
  <si>
    <t>Part_DAL_AR_Ele_Shock.Part_DAL_AR_Ele_Shock</t>
  </si>
  <si>
    <t>Part_AR_TOR_Barrel_03_C.Part_AR_TOR_Barrel_03_C</t>
  </si>
  <si>
    <t>Part_AR_JAK_Foregrip_01.Part_AR_JAK_Foregrip_01</t>
  </si>
  <si>
    <t>Part_AR_TOR_Barrel_Alchemist.Part_AR_TOR_Barrel_Alchemist</t>
  </si>
  <si>
    <t>Part_AR_JAK_Foregrip_02.Part_AR_JAK_Foregrip_02</t>
  </si>
  <si>
    <t>Part_DAL_AR_Foregrip_01.Part_DAL_AR_Foregrip_01</t>
  </si>
  <si>
    <t>Acc -10%, Crit Dmg +10%</t>
  </si>
  <si>
    <t>Recoil Height -30%, Reload Time -5%</t>
  </si>
  <si>
    <t>Part_AR_TOR_Barrel_Bearcat.Part_AR_TOR_Barrel_Bearcat</t>
  </si>
  <si>
    <t>Part_AR_JAK_Foregrip_03.Part_AR_JAK_Foregrip_03</t>
  </si>
  <si>
    <t>Reload Time -25%</t>
  </si>
  <si>
    <t>Part_DAL_AR_Foregrip_02.Part_DAL_AR_Foregrip_02</t>
  </si>
  <si>
    <t>Weapon Sway -30%, Acc Bloom -30%</t>
  </si>
  <si>
    <t>Part_AR_JAK_Foregrip_04.Part_AR_JAK_Foregrip_04</t>
  </si>
  <si>
    <t>Part_AR_TOR_Barrel_ETech.Part_AR_TOR_Barrel_ETech</t>
  </si>
  <si>
    <t>Recoil Height -30%, Dmg +5%</t>
  </si>
  <si>
    <t>Mag Size +25%</t>
  </si>
  <si>
    <t>Part_DAL_AR_Foregrip_03.Part_DAL_AR_Foregrip_03</t>
  </si>
  <si>
    <t>Recoil Height -30%, Acc -10%</t>
  </si>
  <si>
    <t>Blister</t>
  </si>
  <si>
    <t>Part_AR_TOR_Barrel_ETech_A.Part_AR_TOR_Barrel_ETech_A</t>
  </si>
  <si>
    <t>Part_AR_JAK_Mag_01.Part_AR_JAK_Mag_01</t>
  </si>
  <si>
    <t>8 Round, Dmg +20%</t>
  </si>
  <si>
    <t>Part_DAL_AR_Foregrip_04.Part_DAL_AR_Foregrip_04</t>
  </si>
  <si>
    <t>Part_AR_TOR_Barrel_LaserSploder.Part_AR_TOR_Barrel_LaserSploder</t>
  </si>
  <si>
    <t>Part_AR_JAK_Mag_02.Part_AR_JAK_Mag_02</t>
  </si>
  <si>
    <t>10 Round, Dmg +10%</t>
  </si>
  <si>
    <t>Part_DAL_AR_Foregrip_05.Part_DAL_AR_Foregrip_05</t>
  </si>
  <si>
    <t>Part_AR_TOR_Barrel_TryBolt.Part_AR_TOR_Barrel_TryBolt</t>
  </si>
  <si>
    <t>Dmg +60%</t>
  </si>
  <si>
    <t>Part_AR_JAK_Mag_03.Part_AR_JAK_Mag_03</t>
  </si>
  <si>
    <t>20 Round</t>
  </si>
  <si>
    <t>Part_AR_TOR_Barrel_Warden.Part_AR_TOR_Barrel_Warden</t>
  </si>
  <si>
    <t>Part_DAL_AR_Grip_01.Part_DAL_AR_Grip_01</t>
  </si>
  <si>
    <t>Acc +800%</t>
  </si>
  <si>
    <t>Part_AR_JAK_Mag_04.Part_AR_JAK_Mag_04</t>
  </si>
  <si>
    <t>14 Round</t>
  </si>
  <si>
    <t>Part_AR_TOR_Barrel_Juliet.Part_AR_TOR_Barrel_Juliet</t>
  </si>
  <si>
    <t>Recoil Width -50%, Recoil Height -50%, Splash Dmg Radius +50, Dmg +30%</t>
  </si>
  <si>
    <t>Part_DAL_AR_Grip_02.Part_DAL_AR_Grip_02</t>
  </si>
  <si>
    <t>Weapon Sway -30%, Recoil Height -15%</t>
  </si>
  <si>
    <t>"Juliet"</t>
  </si>
  <si>
    <t>Part_AR_TOR_Barrel_Varlope.Part_AR_TOR_Barrel_Varlope</t>
  </si>
  <si>
    <t>Part_AR_JAK_Material_01_Common.Part_AR_JAK_Material_01_Common</t>
  </si>
  <si>
    <t>Splash Dmg Radius +30%, Dmg +10%, Mag Size +4</t>
  </si>
  <si>
    <t>Part_DAL_AR_Grip_03.Part_DAL_AR_Grip_03</t>
  </si>
  <si>
    <t>Part_AR_JAK_Material_02_UnCommon.Part_AR_JAK_Material_02_UnCommon</t>
  </si>
  <si>
    <t>Part_DAL_AR_Grip_04.Part_DAL_AR_Grip_04</t>
  </si>
  <si>
    <t>Acc Bloom -20%, Dmg +5%</t>
  </si>
  <si>
    <t>Part_AR_JAK_Material_03_Rare.Part_AR_JAK_Material_03_Rare</t>
  </si>
  <si>
    <t>La Varlope</t>
  </si>
  <si>
    <t>Part_AR_JAK_Material_04_VeryRare.Part_AR_JAK_Material_04_VeryRare</t>
  </si>
  <si>
    <t>Part_DAL_AR_Grip_05.Part_DAL_AR_Grip_05</t>
  </si>
  <si>
    <t>Part_AR_TOR_Body.Part_AR_TOR_Body</t>
  </si>
  <si>
    <t>Part_AR_JAK_Material_Bekah.Part_AR_JAK_Material_Bekah</t>
  </si>
  <si>
    <t>Part_DAL_AR_Grip_06.Part_DAL_AR_Grip_06</t>
  </si>
  <si>
    <t>Recoil Height -15%, Acc -20%</t>
  </si>
  <si>
    <t>Part_AR_TOR_Body_A.Part_AR_TOR_Body_A</t>
  </si>
  <si>
    <t>Part_AR_JAK_Material_GatlingGun.Part_AR_JAK_Material_GatlingGun</t>
  </si>
  <si>
    <t>Part_DAL_AR_Magazine_01.Part_DAL_AR_Magazine_01</t>
  </si>
  <si>
    <t>Part_AR_TOR_Body_B.Part_AR_TOR_Body_B</t>
  </si>
  <si>
    <t>24 Round, Dmg +10%</t>
  </si>
  <si>
    <t>Part_AR_JAK_Material_HandOfGlory.Part_AR_JAK_Material_HandOfGlory</t>
  </si>
  <si>
    <t>Part_AR_TOR_Body_C.Part_AR_TOR_Body_C</t>
  </si>
  <si>
    <t>Part_DAL_AR_Magazine_02.Part_DAL_AR_Magazine_02</t>
  </si>
  <si>
    <t>Part_AR_JAK_Material_LeadSprinkler.Part_AR_JAK_Material_LeadSprinkler</t>
  </si>
  <si>
    <t>32 Round</t>
  </si>
  <si>
    <t>Part_DAL_AR_Magazine_03.Part_DAL_AR_Magazine_03</t>
  </si>
  <si>
    <t>Part_AR_JAK_Material_PasRifle.Part_AR_JAK_Material_PasRifle</t>
  </si>
  <si>
    <t>Part_AR_TOR_Ele_Corr.Part_AR_TOR_Ele_Corr</t>
  </si>
  <si>
    <t>45 Round</t>
  </si>
  <si>
    <t>Part_AR_JAK_Material_RowansCall.Part_AR_JAK_Material_RowansCall</t>
  </si>
  <si>
    <t>Part_DAL_AR_Magazine_Warlord.Part_DAL_AR_Magazine_Warlord</t>
  </si>
  <si>
    <t>Part_AR_TOR_Ele_Cryo.Part_AR_TOR_Ele_Cryo</t>
  </si>
  <si>
    <t>Part_AR_JAK_Material_TraitorsDeath.Part_AR_JAK_Material_TraitorsDeath</t>
  </si>
  <si>
    <t>Part_AR_TOR_Ele_Fire.Part_AR_TOR_Ele_Fire</t>
  </si>
  <si>
    <t>Part_DAL_AR_Material_01_Common.Part_DAL_AR_Material_01_Common</t>
  </si>
  <si>
    <t>Part_AR_TOR_Ele_Radiation.Part_AR_TOR_Ele_Radiation</t>
  </si>
  <si>
    <t>Part_AR_JAK_Rowan_Ele_Fire.Part_AR_JAK_Rowan_Ele_Fire</t>
  </si>
  <si>
    <t>Part_DAL_AR_Material_02_Uncommon.Part_DAL_AR_Material_02_Uncommon</t>
  </si>
  <si>
    <t>Part_AR_TOR_Ele_Shock.Part_AR_TOR_Ele_Shock</t>
  </si>
  <si>
    <t>Part_AR_JAK_Rowan_Ele_Radiation.Part_AR_JAK_Rowan_Ele_Radiation</t>
  </si>
  <si>
    <t>Part_DAL_AR_Material_03_Rare.Part_DAL_AR_Material_03_Rare</t>
  </si>
  <si>
    <t>Part_AR_JAK_Rowan_Ele_Shock.Part_AR_JAK_Rowan_Ele_Shock</t>
  </si>
  <si>
    <t>Part_AR_TOR_Exhaust_01.Part_AR_TOR_Exhaust_01</t>
  </si>
  <si>
    <t>Part_DAL_AR_Material_04_VeryRare.Part_DAL_AR_Material_04_VeryRare</t>
  </si>
  <si>
    <t>Part_AR_JAK_Scope_01.Part_AR_JAK_Scope_01</t>
  </si>
  <si>
    <t>Part_DAL_AR_Material_BOTD.Part_DAL_AR_Material_BOTD</t>
  </si>
  <si>
    <t>Part_AR_TOR_Exhaust_02.Part_AR_TOR_Exhaust_02</t>
  </si>
  <si>
    <t>1.7x</t>
  </si>
  <si>
    <t>Part_AR_JAK_Scope_02.Part_AR_JAK_Scope_02</t>
  </si>
  <si>
    <t>Part_AR_TOR_Exhaust_03.Part_AR_TOR_Exhaust_03</t>
  </si>
  <si>
    <t>Part_DAL_AR_Material_Barrage.Part_DAL_AR_Material_Barrage</t>
  </si>
  <si>
    <t>Part_AR_JAK_Scope_03.Part_AR_JAK_Scope_03</t>
  </si>
  <si>
    <t>Part_DAL_AR_Material_DigiClone.Part_DAL_AR_Material_DigiClone</t>
  </si>
  <si>
    <t>Part_AR_TOR_ForeGrip_01.Part_AR_TOR_ForeGrip_01</t>
  </si>
  <si>
    <t>Acc Bloom -30%, Fire Rate +5%</t>
  </si>
  <si>
    <t>Part_DAL_AR_Material_Earworm.Part_DAL_AR_Material_Earworm</t>
  </si>
  <si>
    <t>Part_AR_JAK_StockMod_01.Part_AR_JAK_StockMod_01</t>
  </si>
  <si>
    <t>Part_AR_TOR_ForeGrip_02.Part_AR_TOR_ForeGrip_02</t>
  </si>
  <si>
    <t>Proj Speed +15%, Acc -10%</t>
  </si>
  <si>
    <t>Part_DAL_AR_Material_Gaige.Part_DAL_AR_Material_Gaige</t>
  </si>
  <si>
    <t>Part_AR_JAK_StockMod_02.Part_AR_JAK_StockMod_02</t>
  </si>
  <si>
    <t>Part_AR_TOR_ForeGrip_03.Part_AR_TOR_ForeGrip_03</t>
  </si>
  <si>
    <t>Splash Dmg Radius +20%, Recoil Width -15%</t>
  </si>
  <si>
    <t>Part_DAL_AR_Material_Hail.Part_DAL_AR_Material_Hail</t>
  </si>
  <si>
    <t>Part_AR_JAK_StockMod_03.Part_AR_JAK_StockMod_03</t>
  </si>
  <si>
    <t>Part_AR_TOR_ForeGrip_04.Part_AR_TOR_ForeGrip_04</t>
  </si>
  <si>
    <t>Part_DAL_AR_Material_Kaos.Part_DAL_AR_Material_Kaos</t>
  </si>
  <si>
    <t>Part_AR_JAK_StockMod_04.Part_AR_JAK_StockMod_04</t>
  </si>
  <si>
    <t>Part_AR_TOR_ForeGrip_05.Part_AR_TOR_ForeGrip_05</t>
  </si>
  <si>
    <t>Part_DAL_AR_Material_StarHelix.Part_DAL_AR_Material_StarHelix</t>
  </si>
  <si>
    <t>Part_AR_JAK_StockMod_05.Part_AR_JAK_StockMod_05</t>
  </si>
  <si>
    <t>Part_DAL_AR_Material_Warlord.Part_DAL_AR_Material_Warlord</t>
  </si>
  <si>
    <t>Part_AR_TOR_Grip_01.Part_AR_TOR_Grip_01</t>
  </si>
  <si>
    <t>Proj Speed +15%, Acc -20%</t>
  </si>
  <si>
    <t>Part_AR_JAK_Stock_01.Part_AR_JAK_Stock_01</t>
  </si>
  <si>
    <t>Part_DAL_AR_Material_Juju.Part_DAL_AR_Material_Juju</t>
  </si>
  <si>
    <t>Part_AR_TOR_Grip_02.Part_AR_TOR_Grip_02</t>
  </si>
  <si>
    <t>Splash Dmg Radius +20%, Weapon Sway -30%</t>
  </si>
  <si>
    <t>Weapon Skin - Juju</t>
  </si>
  <si>
    <t>Part_AR_JAK_Stock_02.Part_AR_JAK_Stock_02</t>
  </si>
  <si>
    <t>Reload Time -5%, Fire Rate +5%</t>
  </si>
  <si>
    <t>Part_DAL_AR_Material_Digby.Part_DAL_AR_Material_Digby</t>
  </si>
  <si>
    <t>Part_AR_TOR_Grip_03.Part_AR_TOR_Grip_03</t>
  </si>
  <si>
    <t>Reload Time -5%, Mag Size +10%</t>
  </si>
  <si>
    <t>Weapon Skin - Digby</t>
  </si>
  <si>
    <t>Part_AR_JAK_Stock_03.Part_AR_JAK_Stock_03</t>
  </si>
  <si>
    <t>Part_AR_TOR_Grip_04.Part_AR_TOR_Grip_04</t>
  </si>
  <si>
    <t>Part_DAL_AR_Rail_01.Part_DAL_AR_Rail_01</t>
  </si>
  <si>
    <t>Part_AR_JAK_Stock_04.Part_AR_JAK_Stock_04</t>
  </si>
  <si>
    <t>Weapon Sway -30%, Reload Time -5%</t>
  </si>
  <si>
    <t>Part_AR_TOR_Grip_05.Part_AR_TOR_Grip_05</t>
  </si>
  <si>
    <t>Recoil Width -30%</t>
  </si>
  <si>
    <t>Part_AR_JAK_Stock_05.Part_AR_JAK_Stock_05</t>
  </si>
  <si>
    <t>Part_DAL_AR_Rail_02.Part_DAL_AR_Rail_02</t>
  </si>
  <si>
    <t>Part_AR_TOR_Magazine_01.Part_AR_TOR_Magazine_01</t>
  </si>
  <si>
    <t>Part_DAL_AR_Rail_03.Part_DAL_AR_Rail_03</t>
  </si>
  <si>
    <t>Part_AR_JAK_Trigger_01.Part_AR_JAK_Trigger_01</t>
  </si>
  <si>
    <t>22 Round</t>
  </si>
  <si>
    <t>Part_AR_TOR_Magazine_02.Part_AR_TOR_Magazine_02</t>
  </si>
  <si>
    <t>Part_AR_JAK_Trigger_02.Part_AR_JAK_Trigger_02</t>
  </si>
  <si>
    <t>16 Round, Dmg +10%</t>
  </si>
  <si>
    <t>Part_DAL_AR_Rail_04.Part_DAL_AR_Rail_04</t>
  </si>
  <si>
    <t>Iron Sights</t>
  </si>
  <si>
    <t>Part_AR_TOR_Magazine_03.Part_AR_TOR_Magazine_03</t>
  </si>
  <si>
    <t>Part_AR_JAK_Trigger_03.Part_AR_JAK_Trigger_03</t>
  </si>
  <si>
    <t>Part_AR_TOR_Magazine_03_AmberManagement.Part_AR_TOR_Magazine_03_AmberManagement</t>
  </si>
  <si>
    <t>Part_DAL_AR_Scope_01.Part_DAL_AR_Scope_01</t>
  </si>
  <si>
    <t>Part_AR_JAK_Trigger_04.Part_AR_JAK_Trigger_04</t>
  </si>
  <si>
    <t>2.2x,5x</t>
  </si>
  <si>
    <t>Acc Bloom +25%, Fire Rate -30%, Dmg -58%, Acc +120%, Recoil Hight +55%</t>
  </si>
  <si>
    <t>Part_AR_TOR_Magazine_BearCat.Part_AR_TOR_Magazine_BearCat</t>
  </si>
  <si>
    <t>48 Round</t>
  </si>
  <si>
    <t>Part_DAL_AR_Scope_02.Part_DAL_AR_Scope_02</t>
  </si>
  <si>
    <t>2.9x.4x</t>
  </si>
  <si>
    <t>Part_AR_TOR_Material_01_Common.Part_AR_TOR_Material_01_Common</t>
  </si>
  <si>
    <t>Part_DAL_AR_Scope_03.Part_DAL_AR_Scope_03</t>
  </si>
  <si>
    <t>1.5x,6.0x</t>
  </si>
  <si>
    <t>Part_AR_TOR_Material_02_UnCommon.Part_AR_TOR_Material_02_UnCommon</t>
  </si>
  <si>
    <t>Part_AR_TOR_Material_03_Rare.Part_AR_TOR_Material_03_Rare</t>
  </si>
  <si>
    <t>If MagSize is Greater Than 45</t>
  </si>
  <si>
    <t>High Capacity</t>
  </si>
  <si>
    <t>Part_AR_TOR_Material_04_VeryRare.Part_AR_TOR_Material_04_VeryRare</t>
  </si>
  <si>
    <t>Part_AR_TOR_Material_Alchemist.Part_AR_TOR_Material_Alchemist</t>
  </si>
  <si>
    <t>Part_AR_TOR_Material_AmberManagement.Part_AR_TOR_Material_AmberManagement</t>
  </si>
  <si>
    <t>Part_AR_TOR_Material_Bearcat.Part_AR_TOR_Material_Bearcat</t>
  </si>
  <si>
    <t>Part_AR_TOR_Material_LaserSploder.Part_AR_TOR_Material_LaserSploder</t>
  </si>
  <si>
    <t>Part_AR_TOR_Material_TryBolt.Part_AR_TOR_Material_TryBolt</t>
  </si>
  <si>
    <t>Part_AR_TOR_Material_Juliet.Part_AR_TOR_Material_Juliet</t>
  </si>
  <si>
    <t>Weapon Skin - Juliet</t>
  </si>
  <si>
    <t>Part_AR_TOR_Material_Varlope.Part_AR_TOR_Material_Varlope</t>
  </si>
  <si>
    <t>Weapon Skin - La Varlope</t>
  </si>
  <si>
    <t>Part_AR_VLA_Barrel_01.Part_AR_VLA_Barrel_01</t>
  </si>
  <si>
    <t>Part_AR_TOR_Scope_01.Part_AR_TOR_Scope_01</t>
  </si>
  <si>
    <t>Shlaga</t>
  </si>
  <si>
    <t>Part_AR_VLA_Barrel_01_A.Part_AR_VLA_Barrel_01_A</t>
  </si>
  <si>
    <t>Part_AR_TOR_Scope_02.Part_AR_TOR_Scope_02</t>
  </si>
  <si>
    <t>Part_AR_VLA_Barrel_01_A_FS.Part_AR_VLA_Barrel_01_A_FS</t>
  </si>
  <si>
    <t>Part_AR_TOR_Scope_03.Part_AR_TOR_Scope_03</t>
  </si>
  <si>
    <t>Part_SM_DAL_Auto_Burst.Part_SM_DAL_Auto_Burst</t>
  </si>
  <si>
    <t>Part_AR_VLA_Barrel_01_B.Part_AR_VLA_Barrel_01_B</t>
  </si>
  <si>
    <t>Part_SM_DAL_Auto_Single.Part_SM_DAL_Auto_Single</t>
  </si>
  <si>
    <t>Part_AR_VLA_Barrel_01_C.Part_AR_VLA_Barrel_01_C</t>
  </si>
  <si>
    <t>Part_AR_VLA_Barrel_01_FrontSight.Part_AR_VLA_Barrel_01_FrontSight</t>
  </si>
  <si>
    <t>Part_SM_DAL_Burst_Single.Part_SM_DAL_Burst_Single</t>
  </si>
  <si>
    <t>Part_AR_VLA_Barrel_01_FrontSight2.Part_AR_VLA_Barrel_01_FrontSight2</t>
  </si>
  <si>
    <t>Part_SM_DAL_Barrel_01.Part_SM_DAL_Barrel_01</t>
  </si>
  <si>
    <t>Part_AR_VLA_Barrel_02.Part_AR_VLA_Barrel_02</t>
  </si>
  <si>
    <t>Jackal</t>
  </si>
  <si>
    <t>Part_SM_DAL_Barrel_01_A.Part_SM_DAL_Barrel_01_A</t>
  </si>
  <si>
    <t>Bezoomy</t>
  </si>
  <si>
    <t>Part_AR_VLA_Barrel_02_A.Part_AR_VLA_Barrel_02_A</t>
  </si>
  <si>
    <t>Part_SM_DAL_Barrel_01_B.Part_SM_DAL_Barrel_01_B</t>
  </si>
  <si>
    <t>Part_AR_VLA_Barrel_02_B.Part_AR_VLA_Barrel_02_B</t>
  </si>
  <si>
    <t>Acc Bloom -25%, Melee Dmg +40%</t>
  </si>
  <si>
    <t>Part_SM_DAL_Barrel_01_C.Part_SM_DAL_Barrel_01_C</t>
  </si>
  <si>
    <t>Part_AR_VLA_Barrel_02_C.Part_AR_VLA_Barrel_02_C</t>
  </si>
  <si>
    <t>Part_SM_DAL_Barrel_02.Part_SM_DAL_Barrel_02</t>
  </si>
  <si>
    <t>Part_AR_VLA_Barrel_03.Part_AR_VLA_Barrel_03</t>
  </si>
  <si>
    <t>Hyena</t>
  </si>
  <si>
    <t>Maslo</t>
  </si>
  <si>
    <t>Part_SM_DAL_Barrel_02_A.Part_SM_DAL_Barrel_02_A</t>
  </si>
  <si>
    <t>Part_AR_VLA_Barrel_03_A.Part_AR_VLA_Barrel_03_A</t>
  </si>
  <si>
    <t>Nozh</t>
  </si>
  <si>
    <t>Part_SM_DAL_Barrel_02_B.Part_SM_DAL_Barrel_02_B</t>
  </si>
  <si>
    <t>Part_AR_VLA_Barrel_03_B.Part_AR_VLA_Barrel_03_B</t>
  </si>
  <si>
    <t>Acc Bloom -25%, Melee +60%</t>
  </si>
  <si>
    <t>Part_SM_DAL_Barrel_02_C.Part_SM_DAL_Barrel_02_C</t>
  </si>
  <si>
    <t>Acc -5%, Fire Rate +5%, Recoil Height -25%, Dmg +5%</t>
  </si>
  <si>
    <t>Part_AR_VLA_Barrel_03_C.Part_AR_VLA_Barrel_03_C</t>
  </si>
  <si>
    <t>Part_SM_HYP_Barrel_01.Part_SM_HYP_Barrel_01</t>
  </si>
  <si>
    <t>Part_SM_DAL_Barrel_03.Part_SM_DAL_Barrel_03</t>
  </si>
  <si>
    <t>Part_AR_VLA_Barrel_04.Part_AR_VLA_Barrel_04</t>
  </si>
  <si>
    <t>Wolfhound</t>
  </si>
  <si>
    <t>Part_SM_HYP_Barrel_01_A.Part_SM_HYP_Barrel_01_A</t>
  </si>
  <si>
    <t>Part_SM_DAL_Barrel_03_A.Part_SM_DAL_Barrel_03_A</t>
  </si>
  <si>
    <t>Oddy-knocky</t>
  </si>
  <si>
    <t>Part_AR_VLA_Barrel_04_A.Part_AR_VLA_Barrel_04_A</t>
  </si>
  <si>
    <t>Part_SM_DAL_Barrel_03_B.Part_SM_DAL_Barrel_03_B</t>
  </si>
  <si>
    <t>Part_SM_HYP_Barrel_01_B.Part_SM_HYP_Barrel_01_B</t>
  </si>
  <si>
    <t>Part_AR_VLA_Barrel_04_B.Part_AR_VLA_Barrel_04_B</t>
  </si>
  <si>
    <t>Part_SM_DAL_Barrel_03_C.Part_SM_DAL_Barrel_03_C</t>
  </si>
  <si>
    <t>Part_AR_VLA_Barrel_04_C.Part_AR_VLA_Barrel_04_C</t>
  </si>
  <si>
    <t>Part_SM_HYP_Barrel_01_C.Part_SM_HYP_Barrel_01_C</t>
  </si>
  <si>
    <t>Part_SM_DAL_Barrel_Demoskag.Part_SM_DAL_Barrel_Demoskag</t>
  </si>
  <si>
    <t>Part_AR_VLA_Barrel_Damn.Part_AR_VLA_Barrel_Damn</t>
  </si>
  <si>
    <t>Night Hawk</t>
  </si>
  <si>
    <t>Part_SM_HYP_Barrel_02.Part_SM_HYP_Barrel_02</t>
  </si>
  <si>
    <t>Part_SM_DAL_Barrel_ETech.Part_SM_DAL_Barrel_ETech</t>
  </si>
  <si>
    <t>Powerplay</t>
  </si>
  <si>
    <t>Part_SM_HYP_Barrel_02_A.Part_SM_HYP_Barrel_02_A</t>
  </si>
  <si>
    <t>Part_AR_VLA_Barrel_Dictator.Part_AR_VLA_Barrel_Dictator</t>
  </si>
  <si>
    <t>Cadejo</t>
  </si>
  <si>
    <t>Dmg -10%, Acc +125%</t>
  </si>
  <si>
    <t>Part_SM_DAL_Barrel_ETech_A.Part_SM_DAL_Barrel_ETech_A</t>
  </si>
  <si>
    <t>Maslo Barrel</t>
  </si>
  <si>
    <t>Proj Speed +30%, Reload Time -10%</t>
  </si>
  <si>
    <t>Part_SM_HYP_Barrel_02_B.Part_SM_HYP_Barrel_02_B</t>
  </si>
  <si>
    <t>Part_AR_VLA_Barrel_ETech.Part_AR_VLA_Barrel_ETech</t>
  </si>
  <si>
    <t>Part_SM_DAL_Barrel_HellFire.Part_SM_DAL_Barrel_HellFire</t>
  </si>
  <si>
    <t>Burzum</t>
  </si>
  <si>
    <t>Splash Dmg Radius +60, Ele Chance +200%, Ele Dmg +150%</t>
  </si>
  <si>
    <t>Part_SM_HYP_Barrel_02_C.Part_SM_HYP_Barrel_02_C</t>
  </si>
  <si>
    <t>Dmg -35%</t>
  </si>
  <si>
    <t>Part_AR_VLA_Barrel_ETech_A.Part_AR_VLA_Barrel_ETech_A</t>
  </si>
  <si>
    <t>Part_SM_DAL_Barrel_JabberWeaponGunslinger.Part_SM_DAL_Barrel_JabberWeaponGunslinger</t>
  </si>
  <si>
    <t>Part_SM_HYP_Barrel_03.Part_SM_HYP_Barrel_03</t>
  </si>
  <si>
    <t>Part_AR_VLA_Barrel_Faisor.Part_AR_VLA_Barrel_Faisor</t>
  </si>
  <si>
    <t>Part_SM_DAL_Barrel_NineVolt.Part_SM_DAL_Barrel_NineVolt</t>
  </si>
  <si>
    <t>Boardroom</t>
  </si>
  <si>
    <t>Recoil Height -75%, Re coild Width -75%, Ele Chance +150%</t>
  </si>
  <si>
    <t>Part_SM_HYP_Barrel_03_A.Part_SM_HYP_Barrel_03_A</t>
  </si>
  <si>
    <t>Acc +70%, Dmg -37.5%</t>
  </si>
  <si>
    <t>Part_AR_VLA_Barrel_LuciansCall.Part_AR_VLA_Barrel_LuciansCall</t>
  </si>
  <si>
    <t>Part_SM_DAL_Barrel_Ripper.Part_SM_DAL_Barrel_Ripper</t>
  </si>
  <si>
    <t>Bleeding Edge</t>
  </si>
  <si>
    <t>Part_SM_HYP_Barrel_03_B.Part_SM_HYP_Barrel_03_B</t>
  </si>
  <si>
    <t>Part_AR_VLA_Barrel_Ogre.Part_AR_VLA_Barrel_Ogre</t>
  </si>
  <si>
    <t>Dmg -25%, Acc Bloom +35%</t>
  </si>
  <si>
    <t>Bezoomy Barrel</t>
  </si>
  <si>
    <t>Part_SM_HYP_Barrel_03_C.Part_SM_HYP_Barrel_03_C</t>
  </si>
  <si>
    <t>Part_SM_DAL_Barrel_RockNRoll.Part_SM_DAL_Barrel_RockNRoll</t>
  </si>
  <si>
    <t>Part_AR_VLA_Barrel_Shredifier.Part_AR_VLA_Barrel_Shredifier</t>
  </si>
  <si>
    <t>Weapon Sway -75%, Dmg +75%, Recoil Width -50%, Crit Dmg +200%, Mag Size +10, Reload Time -50%, Recoil Height -50%</t>
  </si>
  <si>
    <t>Acc +220%</t>
  </si>
  <si>
    <t>Part_SM_HYP_Barrel_Bitch.Part_SM_HYP_Barrel_Bitch</t>
  </si>
  <si>
    <t>Crit Dmg +50%, Mag Size +5, Melee Dmg +60%</t>
  </si>
  <si>
    <t xml:space="preserve">Dmg -35%, Acc Bloom +150%, </t>
  </si>
  <si>
    <t>Part_AR_VLA_Body.Part_AR_VLA_Body</t>
  </si>
  <si>
    <t>Part_SM_HYP_Barrel_Crossroad.Part_SM_HYP_Barrel_Crossroad</t>
  </si>
  <si>
    <t>Acc Bloom +15%, Acc +70%, Dmg -20%</t>
  </si>
  <si>
    <t>Part_AR_VLA_Body_A.Part_AR_VLA_Body_A</t>
  </si>
  <si>
    <t>Part_SM_HYP_Barrel_ETech.Part_SM_HYP_Barrel_ETech</t>
  </si>
  <si>
    <t>Part_SM_DAL_Barrel_SleepingGiant.Part_SM_DAL_Barrel_SleepingGiant</t>
  </si>
  <si>
    <t>Part_AR_VLA_Body_C.Part_AR_VLA_Body_C</t>
  </si>
  <si>
    <t>Hivemind</t>
  </si>
  <si>
    <t>Part_SM_HYP_Barrel_ETech_A.Part_SM_HYP_Barrel_ETech_A</t>
  </si>
  <si>
    <t>Weapon Shield Cap +25%, Proj Speed +30%</t>
  </si>
  <si>
    <t>Part_SM_DAL_Barrel_Vanquisher.Part_SM_DAL_Barrel_Vanquisher</t>
  </si>
  <si>
    <t>Part_AR_VLA_Body_D.Part_AR_VLA_Body_D</t>
  </si>
  <si>
    <t>Part_SM_HYP_Barrel_Fork.Part_SM_HYP_Barrel_Fork</t>
  </si>
  <si>
    <t>Part_SM_DAL_Barrel_CraderMP5.Part_SM_DAL_Barrel_CraderMP5</t>
  </si>
  <si>
    <t>Part_SM_HYP_Barrel_Handsome.Part_SM_HYP_Barrel_Handsome</t>
  </si>
  <si>
    <t>Part_AR_VLA_BoomSickle.Part_AR_VLA_BoomSickle</t>
  </si>
  <si>
    <t>Splash Dmg Radius +150</t>
  </si>
  <si>
    <t>Reload Time -50%</t>
  </si>
  <si>
    <t>Part_SM_DAL_Body.Part_SM_DAL_Body</t>
  </si>
  <si>
    <t>Part_SM_HYP_Barrel_L0V3M4CH1N3.Part_SM_HYP_Barrel_L0V3M4CH1N3</t>
  </si>
  <si>
    <t>Recoil Height -75%, Dmg +25%, Mag Size +25%</t>
  </si>
  <si>
    <t>Part_SM_HYP_Barrel_PredatoryLending.Part_SM_HYP_Barrel_PredatoryLending</t>
  </si>
  <si>
    <t>Part_SM_DAL_Body_A.Part_SM_DAL_Body_A</t>
  </si>
  <si>
    <t>Part_AR_VLA_Ele_Corr.Part_AR_VLA_Ele_Corr</t>
  </si>
  <si>
    <t>Dmg -20%, Acc +50%</t>
  </si>
  <si>
    <t>Part_SM_HYP_Barrel_XZ.Part_SM_HYP_Barrel_XZ</t>
  </si>
  <si>
    <t>Part_SM_DAL_Body_B.Part_SM_DAL_Body_B</t>
  </si>
  <si>
    <t>Part_AR_VLA_Ele_Cryo.Part_AR_VLA_Ele_Cryo</t>
  </si>
  <si>
    <t>Part_SM_HYP_Barrel_Fork2.Part_SM_HYP_Barrel_Fork2</t>
  </si>
  <si>
    <t>Part_AR_VLA_Ele_Fire.Part_AR_VLA_Ele_Fire</t>
  </si>
  <si>
    <t>Part_SM_DAL_Body_C.Part_SM_DAL_Body_C</t>
  </si>
  <si>
    <t>Redistributor</t>
  </si>
  <si>
    <t>Part_SM_HYP_Barrel_JustCaustic.Part_SM_HYP_Barrel_JustCaustic</t>
  </si>
  <si>
    <t>Part_AR_VLA_Ele_Radiation.Part_AR_VLA_Ele_Radiation</t>
  </si>
  <si>
    <t>Mag Size +12, Elemental Dmg +100%, Elemental Chance +100%</t>
  </si>
  <si>
    <t>Part_SM_DAL_Bolt_01.Part_SM_DAL_Bolt_01</t>
  </si>
  <si>
    <t>Just Kaus</t>
  </si>
  <si>
    <t>Part_AR_VLA_Ele_Shock.Part_AR_VLA_Ele_Shock</t>
  </si>
  <si>
    <t>Part_SM_HYP_Body.Part_SM_HYP_Body</t>
  </si>
  <si>
    <t>Part_SM_DAL_Bolt_02.Part_SM_DAL_Bolt_02</t>
  </si>
  <si>
    <t>Part_SM_HYP_Body_A.Part_SM_HYP_Body_A</t>
  </si>
  <si>
    <t>Part_AR_VLA_Foregrip_01.Part_AR_VLA_Foregrip_01</t>
  </si>
  <si>
    <t>Recoil Width -15%, Acc Bloom -30%</t>
  </si>
  <si>
    <t>Part_SM_DAL_Ele_Corr.Part_SM_DAL_Ele_Corr</t>
  </si>
  <si>
    <t>Part_SM_HYP_Body_B.Part_SM_HYP_Body_B</t>
  </si>
  <si>
    <t>Part_AR_VLA_Foregrip_02.Part_AR_VLA_Foregrip_02</t>
  </si>
  <si>
    <t>Weapon Shield Cap +25%</t>
  </si>
  <si>
    <t>Acc -10%, Fire Rate +5%</t>
  </si>
  <si>
    <t>Part_SM_DAL_Ele_Cryo.Part_SM_DAL_Ele_Cryo</t>
  </si>
  <si>
    <t>Part_SM_HYP_Body_C.Part_SM_HYP_Body_C</t>
  </si>
  <si>
    <t>Part_AR_VLA_Foregrip_03.Part_AR_VLA_Foregrip_03</t>
  </si>
  <si>
    <t>Part_SM_DAL_Ele_Fire.Part_SM_DAL_Ele_Fire</t>
  </si>
  <si>
    <t>Part_SM_HYP_Elemental_Corr.Part_SM_HYP_Elemental_Corr</t>
  </si>
  <si>
    <t>Part_AR_VLA_Grip_01.Part_AR_VLA_Grip_01</t>
  </si>
  <si>
    <t>Part_SM_DAL_Ele_Radiation.Part_SM_DAL_Ele_Radiation</t>
  </si>
  <si>
    <t>Part_SM_HYP_Elemental_Cryo.Part_SM_HYP_Elemental_Cryo</t>
  </si>
  <si>
    <t>Part_AR_VLA_Grip_02.Part_AR_VLA_Grip_02</t>
  </si>
  <si>
    <t>Part_SM_DAL_Ele_Shock.Part_SM_DAL_Ele_Shock</t>
  </si>
  <si>
    <t>Part_SM_HYP_Elemental_Fire.Part_SM_HYP_Elemental_Fire</t>
  </si>
  <si>
    <t>Part_AR_VLA_Grip_03.Part_AR_VLA_Grip_03</t>
  </si>
  <si>
    <t>Acc -12%, Mag Size +10%</t>
  </si>
  <si>
    <t>Part_SM_HYP_Elemental_Radiation.Part_SM_HYP_Elemental_Radiation</t>
  </si>
  <si>
    <t>Part_SM_DAL_EndGame_Test.Part_SM_DAL_EndGame_Test</t>
  </si>
  <si>
    <t>Part_AR_VLA_Grip_03_A.Part_AR_VLA_Grip_03_A</t>
  </si>
  <si>
    <t>Acc -20%</t>
  </si>
  <si>
    <t>Part_SM_HYP_Elemental_Shock.Part_SM_HYP_Elemental_Shock</t>
  </si>
  <si>
    <t>Part_SM_DAL_Foregrip_01.Part_SM_DAL_Foregrip_01</t>
  </si>
  <si>
    <t>Part_AR_VLA_Grip_03_B.Part_AR_VLA_Grip_03_B</t>
  </si>
  <si>
    <t>Part_SM_HYP_Grip_01.Part_SM_HYP_Grip_01</t>
  </si>
  <si>
    <t>Part_SM_DAL_Foregrip_02.Part_SM_DAL_Foregrip_02</t>
  </si>
  <si>
    <t>Part_AR_VLA_Grip_04.Part_AR_VLA_Grip_04</t>
  </si>
  <si>
    <t>Reload Time -5%, +1 Proj</t>
  </si>
  <si>
    <t>Acc Bloom +35%, Acc +10%, Dmg -30%</t>
  </si>
  <si>
    <t>Part_SM_HYP_Grip_02.Part_SM_HYP_Grip_02</t>
  </si>
  <si>
    <t>Part_SM_DAL_Foregrip_03.Part_SM_DAL_Foregrip_03</t>
  </si>
  <si>
    <t>Part_AR_VLA_Grip_05.Part_AR_VLA_Grip_05</t>
  </si>
  <si>
    <t>Part_SM_HYP_Grip_03.Part_SM_HYP_Grip_03</t>
  </si>
  <si>
    <t>Part_AR_VLA_Grip_06.Part_AR_VLA_Grip_06</t>
  </si>
  <si>
    <t>Part_SM_DAL_Foregrip_04.Part_SM_DAL_Foregrip_04</t>
  </si>
  <si>
    <t>Part_SM_HYP_Mag_01.Part_SM_HYP_Mag_01</t>
  </si>
  <si>
    <t>25 Round, Dmg +10%</t>
  </si>
  <si>
    <t>Part_AR_VLA_Magazine_01.Part_AR_VLA_Magazine_01</t>
  </si>
  <si>
    <t>40 Round, Dmg +10%</t>
  </si>
  <si>
    <t>Part_SM_DAL_Foregrip_05.Part_SM_DAL_Foregrip_05</t>
  </si>
  <si>
    <t>Part_SM_HYP_Mag_02.Part_SM_HYP_Mag_02</t>
  </si>
  <si>
    <t>45 Round, Dmg -10%</t>
  </si>
  <si>
    <t>Part_AR_VLA_Magazine_02.Part_AR_VLA_Magazine_02</t>
  </si>
  <si>
    <t>60 Round</t>
  </si>
  <si>
    <t>Part_SM_HYP_Mag_03.Part_SM_HYP_Mag_03</t>
  </si>
  <si>
    <t>Part_SM_DAL_Grip_01.Part_SM_DAL_Grip_01</t>
  </si>
  <si>
    <t>35 Round</t>
  </si>
  <si>
    <t>"Adapting"</t>
  </si>
  <si>
    <t>Part_AR_VLA_Magazine_03.Part_AR_VLA_Magazine_03</t>
  </si>
  <si>
    <t>Part_SM_DAL_Grip_02.Part_SM_DAL_Grip_02</t>
  </si>
  <si>
    <t>Part_SM_HYP_Material_01_Common.Part_SM_HYP_Material_01_Common</t>
  </si>
  <si>
    <t>Part_AR_VLA_Magazine_Shredifier.Part_AR_VLA_Magazine_Shredifier</t>
  </si>
  <si>
    <t>100 Round</t>
  </si>
  <si>
    <t>Part_SM_DAL_Grip_03.Part_SM_DAL_Grip_03</t>
  </si>
  <si>
    <t>Part_SM_HYP_Material_02_UnCommon.Part_SM_HYP_Material_02_UnCommon</t>
  </si>
  <si>
    <t>Part_AR_VLA_Magazine_Sickle.Part_AR_VLA_Magazine_Sickle</t>
  </si>
  <si>
    <t>Part_SM_HYP_Material_03_Rare.Part_SM_HYP_Material_03_Rare</t>
  </si>
  <si>
    <t>Part_SM_HYP_Material_04_VeryRare.Part_SM_HYP_Material_04_VeryRare</t>
  </si>
  <si>
    <t>Part_SM_DAL_Mag_01.Part_SM_DAL_Mag_01</t>
  </si>
  <si>
    <t>Part_AR_VLA_Material_01_Common.Part_AR_VLA_Material_01_Common</t>
  </si>
  <si>
    <t>18 Round, Dmg +10%</t>
  </si>
  <si>
    <t>Part_AR_VLA_Material_02_UnCommon.Part_AR_VLA_Material_02_UnCommon</t>
  </si>
  <si>
    <t>Part_SM_DAL_Mag_02.Part_SM_DAL_Mag_02</t>
  </si>
  <si>
    <t>Part_SM_HYP_Material_Bitch.Part_SM_HYP_Material_Bitch</t>
  </si>
  <si>
    <t>25 Round</t>
  </si>
  <si>
    <t>Part_AR_VLA_Material_03_Rare.Part_AR_VLA_Material_03_Rare</t>
  </si>
  <si>
    <t>Part_SM_DAL_Mag_03.Part_SM_DAL_Mag_03</t>
  </si>
  <si>
    <t>Part_SM_HYP_Material_Crossroad.Part_SM_HYP_Material_Crossroad</t>
  </si>
  <si>
    <t>Part_AR_VLA_Material_04_Epic.Part_AR_VLA_Material_04_Epic</t>
  </si>
  <si>
    <t>Part_SM_DAL_Mag_NineVolt.Part_SM_DAL_Mag_NineVolt</t>
  </si>
  <si>
    <t>Part_SM_HYP_Material_Fork.Part_SM_HYP_Material_Fork</t>
  </si>
  <si>
    <t>Part_AR_VLA_Material_BigSucc.Part_AR_VLA_Material_BigSucc</t>
  </si>
  <si>
    <t>Part_SM_HYP_Material_Handsome.Part_SM_HYP_Material_Handsome</t>
  </si>
  <si>
    <t>Part_SM_DAL_Material_01_Common.Part_SM_DAL_Material_01_Common</t>
  </si>
  <si>
    <t>Part_AR_VLA_Material_Damn.Part_AR_VLA_Material_Damn</t>
  </si>
  <si>
    <t>Part_SM_HYP_Material_L0V3M4CH1N3.Part_SM_HYP_Material_L0V3M4CH1N3</t>
  </si>
  <si>
    <t>Part_SM_DAL_Material_02_UnCommon.Part_SM_DAL_Material_02_UnCommon</t>
  </si>
  <si>
    <t>Part_AR_VLA_Material_Dictator.Part_AR_VLA_Material_Dictator</t>
  </si>
  <si>
    <t>Part_SM_HYP_Material_Lilith.Part_SM_HYP_Material_Lilith</t>
  </si>
  <si>
    <t>Part_AR_VLA_Material_Faisor.Part_AR_VLA_Material_Faisor</t>
  </si>
  <si>
    <t>Part_SM_DAL_Material_03_Rare.Part_SM_DAL_Material_03_Rare</t>
  </si>
  <si>
    <t>Part_SM_HYP_Material_PredatoryLending.Part_SM_HYP_Material_PredatoryLending</t>
  </si>
  <si>
    <t>Part_AR_VLA_Material_Lorelei.Part_AR_VLA_Material_Lorelei</t>
  </si>
  <si>
    <t>Part_SM_DAL_Material_04_Epic.Part_SM_DAL_Material_04_Epic</t>
  </si>
  <si>
    <t>Part_SM_HYP_Material_XZ.Part_SM_HYP_Material_XZ</t>
  </si>
  <si>
    <t>Part_AR_VLA_Material_LuciansCall.Part_AR_VLA_Material_LuciansCall</t>
  </si>
  <si>
    <t>Part_SM_DAL_Material_Demoskag.Part_SM_DAL_Material_Demoskag</t>
  </si>
  <si>
    <t>Part_SM_HYP_Material_Fork2.Part_SM_HYP_Material_Fork2</t>
  </si>
  <si>
    <t>Part_AR_VLA_Material_Ogre.Part_AR_VLA_Material_Ogre</t>
  </si>
  <si>
    <t>Weapon Skin - Redistributor</t>
  </si>
  <si>
    <t>Part_SM_DAL_Material_HellFire.Part_SM_DAL_Material_HellFire</t>
  </si>
  <si>
    <t>Part_SM_HYP_Material_JustCaustic.Part_SM_HYP_Material_JustCaustic</t>
  </si>
  <si>
    <t>Part_AR_VLA_Material_Shredifier.Part_AR_VLA_Material_Shredifier</t>
  </si>
  <si>
    <t>Weapon Skin - Just Kaus</t>
  </si>
  <si>
    <t>Part_SM_DAL_Material_NineVolt.Part_SM_DAL_Material_NineVolt</t>
  </si>
  <si>
    <t>Part_AR_VLA_Material_Sickel.Part_AR_VLA_Material_Sickel</t>
  </si>
  <si>
    <t>Part_SM_HYP_Rail_01.Part_SM_HYP_Rail_01</t>
  </si>
  <si>
    <t>Weapon Shield Cap +15%</t>
  </si>
  <si>
    <t>Part_SM_DAL_Material_Ripper.Part_SM_DAL_Material_Ripper</t>
  </si>
  <si>
    <t>Part_AR_VLA_Rail_01.Part_AR_VLA_Rail_01</t>
  </si>
  <si>
    <t>Part_SM_DAL_Material_SleepingGiant.Part_SM_DAL_Material_SleepingGiant</t>
  </si>
  <si>
    <t>Acc -10%</t>
  </si>
  <si>
    <t>Part_SM_HYP_Rail_02.Part_SM_HYP_Rail_02</t>
  </si>
  <si>
    <t>Part_AR_VLA_Rail_02.Part_AR_VLA_Rail_02</t>
  </si>
  <si>
    <t>Part_SM_DAL_Material_Vanquisher.Part_SM_DAL_Material_Vanquisher</t>
  </si>
  <si>
    <t>Part_SM_HYP_Rail_03.Part_SM_HYP_Rail_03</t>
  </si>
  <si>
    <t>Part_AR_VLA_Rail_03.Part_AR_VLA_Rail_03</t>
  </si>
  <si>
    <t>Part_SM_DAL_Material_CraderMP5.Part_SM_DAL_Material_CraderMP5</t>
  </si>
  <si>
    <t>Part_SM_HYP_Scope_01.Part_SM_HYP_Scope_01</t>
  </si>
  <si>
    <t>Part_AR_VLA_Scope_01.Part_AR_VLA_Scope_01</t>
  </si>
  <si>
    <t>Part_SM_DAL_Rail_01.Part_SM_DAL_Rail_01</t>
  </si>
  <si>
    <t>Part_SM_HYP_Scope_02.Part_SM_HYP_Scope_02</t>
  </si>
  <si>
    <t>Part_AR_VLA_Scope_02.Part_AR_VLA_Scope_02</t>
  </si>
  <si>
    <t>Part_SM_DAL_Rail_02.Part_SM_DAL_Rail_02</t>
  </si>
  <si>
    <t>Part_SM_HYP_Scope_03.Part_SM_HYP_Scope_03</t>
  </si>
  <si>
    <t>Part_AR_VLA_Scope_03.Part_AR_VLA_Scope_03</t>
  </si>
  <si>
    <t>Part_SM_DAL_Rail_03.Part_SM_DAL_Rail_03</t>
  </si>
  <si>
    <t>Part_SM_DAL_Rail_04.Part_SM_DAL_Rail_04</t>
  </si>
  <si>
    <t>Part_SM_HYP_Shield_01.Part_SM_HYP_Shield_01</t>
  </si>
  <si>
    <t>iron Sights</t>
  </si>
  <si>
    <t>Weapon Shield Cap +15%, Reload Time -5%</t>
  </si>
  <si>
    <t>Part_AR_VLA_UnderbarrelShield.Part_AR_VLA_UnderbarrelShield</t>
  </si>
  <si>
    <t>Shield, Reflect</t>
  </si>
  <si>
    <t>Part_SM_HYP_Shield_02.Part_SM_HYP_Shield_02</t>
  </si>
  <si>
    <t>Part_SM_DAL_Scope_01.Part_SM_DAL_Scope_01</t>
  </si>
  <si>
    <t>Shield convert Dmg in Mag Ammo</t>
  </si>
  <si>
    <t>Part_AR_VLA_Underbarrel_01.Part_AR_VLA_Underbarrel_01</t>
  </si>
  <si>
    <t>Bipod</t>
  </si>
  <si>
    <t>Part_SM_HYP_Shield_03.Part_SM_HYP_Shield_03</t>
  </si>
  <si>
    <t>Part_SM_DAL_Scope_02.Part_SM_DAL_Scope_02</t>
  </si>
  <si>
    <t>Shield convert Dmg in Weapon Dmg</t>
  </si>
  <si>
    <t>Part_AR_VLA_Underbarrel_02.Part_AR_VLA_Underbarrel_02</t>
  </si>
  <si>
    <t>Grenade Launcher, 2-shot</t>
  </si>
  <si>
    <t>Part_SM_HYP_Shield_04.Part_SM_HYP_Shield_04</t>
  </si>
  <si>
    <t>Part_SM_DAL_Scope_03.Part_SM_DAL_Scope_03</t>
  </si>
  <si>
    <t>Part_AR_VLA_Underbarrel_02_A.Part_AR_VLA_Underbarrel_02_A</t>
  </si>
  <si>
    <t>Twice Grenade Launcher Mag Size</t>
  </si>
  <si>
    <t>Shield Reflect</t>
  </si>
  <si>
    <t>Part_AR_VLA_Underbarrel_03.Part_AR_VLA_Underbarrel_03</t>
  </si>
  <si>
    <t>Part_SM_HYP_Stock_01.Part_SM_HYP_Stock_01</t>
  </si>
  <si>
    <t>Shotgun, 4- Shot Mag</t>
  </si>
  <si>
    <t>Part_SM_DAL_Stock_01.Part_SM_DAL_Stock_01</t>
  </si>
  <si>
    <t>Recoil Width -30%, Acc Bloom -20%</t>
  </si>
  <si>
    <t>Part_AR_VLA_Underbarrel_03_A.Part_AR_VLA_Underbarrel_03_A</t>
  </si>
  <si>
    <t>Part_SM_HYP_Stock_02.Part_SM_HYP_Stock_02</t>
  </si>
  <si>
    <t>Increase Shotgun Mag Size by 50%</t>
  </si>
  <si>
    <t>Part_SM_DAL_Stock_02.Part_SM_DAL_Stock_02</t>
  </si>
  <si>
    <t>Part_AR_VLA_Underbarrel_04.Part_AR_VLA_Underbarrel_04</t>
  </si>
  <si>
    <t>Part_SM_HYP_Stock_03.Part_SM_HYP_Stock_03</t>
  </si>
  <si>
    <t>Fire Rate +15%</t>
  </si>
  <si>
    <t>Part_SM_DAL_Stock_03.Part_SM_DAL_Stock_03</t>
  </si>
  <si>
    <t>Acc -20%, Crit Dmg +10%</t>
  </si>
  <si>
    <t>Double-Bezoomy</t>
  </si>
  <si>
    <t>Part_AR_VLA_Underbarrel_04_A.Part_AR_VLA_Underbarrel_04_A</t>
  </si>
  <si>
    <t>Part_AR_VLA_Underbarrel_04_B.Part_AR_VLA_Underbarrel_04_B</t>
  </si>
  <si>
    <t>Accuracy -15%</t>
  </si>
  <si>
    <t>If MagSize is Greater Than 55</t>
  </si>
  <si>
    <t>Bankrolled</t>
  </si>
  <si>
    <t>Part_AR_VLA_Underbarrel_Dictator.Part_AR_VLA_Underbarrel_Dictator</t>
  </si>
  <si>
    <t>Value Add</t>
  </si>
  <si>
    <t>Part_AR_VLA_Underbarrel_DoubleShredifier.Part_AR_VLA_Underbarrel_DoubleShredifier</t>
  </si>
  <si>
    <t>Adapting</t>
  </si>
  <si>
    <t>2 barrels, Fire Rate +15%</t>
  </si>
  <si>
    <t>Part_AR_VLA_Underbarrel_Faisor.Part_AR_VLA_Underbarrel_Faisor</t>
  </si>
  <si>
    <t>Part_AR_VLA_Underbarrel_Sickle.Part_AR_VLA_Underbarrel_Sickle</t>
  </si>
  <si>
    <t>Dmg +50%</t>
  </si>
  <si>
    <t>Acc Bloom +300%, Acc +700%</t>
  </si>
  <si>
    <t>If MagSize is Greater Than 60 and MagSize is Less Than 100</t>
  </si>
  <si>
    <t>Part_SM_MAL_Barrel_01.Part_SM_MAL_Barrel_01</t>
  </si>
  <si>
    <t>Part_SM_TED_Barrel_01.Part_SM_TED_Barrel_01</t>
  </si>
  <si>
    <t>Pulsar</t>
  </si>
  <si>
    <t>Kill-O-Matic</t>
  </si>
  <si>
    <t>Part_SM_MAL_Barrel_01_A.Part_SM_MAL_Barrel_01_A</t>
  </si>
  <si>
    <t>Part_SM_TED_Barrel_01_A.Part_SM_TED_Barrel_01_A</t>
  </si>
  <si>
    <t>Part_SM_MAL_Barrel_01_B.Part_SM_MAL_Barrel_01_B</t>
  </si>
  <si>
    <t>Part_SM_TED_Barrel_01_B.Part_SM_TED_Barrel_01_B</t>
  </si>
  <si>
    <t>When thrown, project a target, if shot double explosion Dmg</t>
  </si>
  <si>
    <t>Part_SR_DAL_Auto_Burst.Part_SR_DAL_Auto_Burst</t>
  </si>
  <si>
    <t>Part_SM_MAL_Barrel_01_C.Part_SM_MAL_Barrel_01_C</t>
  </si>
  <si>
    <t>Part_SM_TED_Barrel_01_C.Part_SM_TED_Barrel_01_C</t>
  </si>
  <si>
    <t>Part_SM_MAL_Barrel_02.Part_SM_MAL_Barrel_02</t>
  </si>
  <si>
    <t>Part_SR_DAL_Auto_Single.Part_SR_DAL_Auto_Single</t>
  </si>
  <si>
    <t>Part_SM_TED_Barrel_02.Part_SM_TED_Barrel_02</t>
  </si>
  <si>
    <t>Splash Dmg Radius +75</t>
  </si>
  <si>
    <t>Beam</t>
  </si>
  <si>
    <t>Nebula</t>
  </si>
  <si>
    <t>Excellerator</t>
  </si>
  <si>
    <t>Part_SM_MAL_Barrel_02_A.Part_SM_MAL_Barrel_02_A</t>
  </si>
  <si>
    <t>Part_SR_DAL_Burst_Single.Part_SR_DAL_Burst_Single</t>
  </si>
  <si>
    <t>Part_SM_TED_Barrel_02_A.Part_SM_TED_Barrel_02_A</t>
  </si>
  <si>
    <t>Part_SM_MAL_Barrel_02_B.Part_SM_MAL_Barrel_02_B</t>
  </si>
  <si>
    <t>Part_SM_TED_Barrel_02_B.Part_SM_TED_Barrel_02_B</t>
  </si>
  <si>
    <t>Part_SR_DAL_Barrel_01.Part_SR_DAL_Barrel_01</t>
  </si>
  <si>
    <t>Part_SM_TED_Barrel_02_C.Part_SM_TED_Barrel_02_C</t>
  </si>
  <si>
    <t>Part_SM_MAL_Barrel_02_C.Part_SM_MAL_Barrel_02_C</t>
  </si>
  <si>
    <t>Proj Speed +30%, Melee Dmg +60%</t>
  </si>
  <si>
    <t>Asp</t>
  </si>
  <si>
    <t>Part_SM_TED_Barrel_03.Part_SM_TED_Barrel_03</t>
  </si>
  <si>
    <t>Eviscerating</t>
  </si>
  <si>
    <t>Part_SR_DAL_Barrel_01_A.Part_SR_DAL_Barrel_01_A</t>
  </si>
  <si>
    <t>Part_SM_MAL_Barrel_03.Part_SM_MAL_Barrel_03</t>
  </si>
  <si>
    <t>Keenfire</t>
  </si>
  <si>
    <t>Part_SM_TED_Barrel_03_A.Part_SM_TED_Barrel_03_A</t>
  </si>
  <si>
    <t>Quasar</t>
  </si>
  <si>
    <t>Part_SR_DAL_Barrel_01_B.Part_SR_DAL_Barrel_01_B</t>
  </si>
  <si>
    <t>Part_SM_MAL_Barrel_03_A.Part_SM_MAL_Barrel_03_A</t>
  </si>
  <si>
    <t>Part_SM_MAL_Barrel_03_B.Part_SM_MAL_Barrel_03_B</t>
  </si>
  <si>
    <t>Part_SM_TED_Barrel_03_B.Part_SM_TED_Barrel_03_B</t>
  </si>
  <si>
    <t>Part_SR_DAL_Barrel_01_C.Part_SR_DAL_Barrel_01_C</t>
  </si>
  <si>
    <t>When thrown, Spawn Child Proj</t>
  </si>
  <si>
    <t>Part_SM_MAL_Barrel_03_C.Part_SM_MAL_Barrel_03_C</t>
  </si>
  <si>
    <t>Part_SM_TED_Barrel_03_C.Part_SM_TED_Barrel_03_C</t>
  </si>
  <si>
    <t>Part_SR_DAL_Barrel_02.Part_SR_DAL_Barrel_02</t>
  </si>
  <si>
    <t>Part_SM_MAL_Barrel_CloudKill.Part_SM_MAL_Barrel_CloudKill</t>
  </si>
  <si>
    <t>Part_SM_TED_Barrel_Beans.Part_SM_TED_Barrel_Beans</t>
  </si>
  <si>
    <t>Diamondback</t>
  </si>
  <si>
    <t>Part_SR_DAL_Barrel_02_A.Part_SR_DAL_Barrel_02_A</t>
  </si>
  <si>
    <t>Part_SM_TED_Barrel_ETech.Part_SM_TED_Barrel_ETech</t>
  </si>
  <si>
    <t>Part_SM_MAL_Barrel_Crit.Part_SM_MAL_Barrel_Crit</t>
  </si>
  <si>
    <t>Suppressed</t>
  </si>
  <si>
    <t>Crit Dmg +150%, Dmg +25%</t>
  </si>
  <si>
    <t>Part_SR_DAL_Barrel_02_B.Part_SR_DAL_Barrel_02_B</t>
  </si>
  <si>
    <t>Gibbergun</t>
  </si>
  <si>
    <t>Part_SM_TED_Barrel_ETech_A.Part_SM_TED_Barrel_ETech_A</t>
  </si>
  <si>
    <t>Proj Speed +30%, Mag Size +10%</t>
  </si>
  <si>
    <t>Part_SR_DAL_Barrel_02_C.Part_SR_DAL_Barrel_02_C</t>
  </si>
  <si>
    <t>Part_SM_MAL_Barrel_Cutsman.Part_SM_MAL_Barrel_Cutsman</t>
  </si>
  <si>
    <t>Splash Dmg Radius +5, Dmg +300%</t>
  </si>
  <si>
    <t>Part_SM_TED_Barrel_NotAFlamethrower.Part_SM_TED_Barrel_NotAFlamethrower</t>
  </si>
  <si>
    <t>Part_SR_DAL_Barrel_03.Part_SR_DAL_Barrel_03</t>
  </si>
  <si>
    <t>Part_SM_MAL_Barrel_DestructoSpin.Part_SM_MAL_Barrel_DestructoSpin</t>
  </si>
  <si>
    <t>Part_SM_TED_Barrel_SpiderMind.Part_SM_TED_Barrel_SpiderMind</t>
  </si>
  <si>
    <t>Rattler</t>
  </si>
  <si>
    <t>Dmg +100%, Mag Size +40%</t>
  </si>
  <si>
    <t>Part_SR_DAL_Barrel_03_A.Part_SR_DAL_Barrel_03_A</t>
  </si>
  <si>
    <t>Part_SM_MAL_Barrel_Devoted.Part_SM_MAL_Barrel_Devoted</t>
  </si>
  <si>
    <t>Part_SM_TED_Barrel_TenGallon.Part_SM_TED_Barrel_TenGallon</t>
  </si>
  <si>
    <t>Acc +80%, Dmg -20%, Reload Time +50%</t>
  </si>
  <si>
    <t>Acc -40%, Dmg +70%</t>
  </si>
  <si>
    <t>Part_SR_DAL_Barrel_03_B.Part_SR_DAL_Barrel_03_B</t>
  </si>
  <si>
    <t>Weapon Sway -20%, Recoild Width -25%</t>
  </si>
  <si>
    <t>Part_SM_MAL_Barrel_ETech.Part_SM_MAL_Barrel_ETech</t>
  </si>
  <si>
    <t>Part_SR_DAL_Barrel_03_C.Part_SR_DAL_Barrel_03_C</t>
  </si>
  <si>
    <t>Part_SM_TED_Body.Part_SM_TED_Body</t>
  </si>
  <si>
    <t>Heliophage</t>
  </si>
  <si>
    <t>Part_SM_MAL_Barrel_ETech_A.Part_SM_MAL_Barrel_ETech_A</t>
  </si>
  <si>
    <t>Proj Speed +20%, Recoil Width -25%, Recoil Height -25%</t>
  </si>
  <si>
    <t>Part_SR_DAL_Barrel_BrashisDedication.Part_SR_DAL_Barrel_BrashisDedication</t>
  </si>
  <si>
    <t>Part_SM_TED_Body_A.Part_SM_TED_Body_A</t>
  </si>
  <si>
    <t>Part_SM_MAL_Barrel_Egon.Part_SM_MAL_Barrel_Egon</t>
  </si>
  <si>
    <t>Part_SR_DAL_Barrel_ETech.Part_SR_DAL_Barrel_ETech</t>
  </si>
  <si>
    <t>Part_SM_TED_Body_B.Part_SM_TED_Body_B</t>
  </si>
  <si>
    <t>Part_SM_MAL_Barrel_Emporer.Part_SM_MAL_Barrel_Emporer</t>
  </si>
  <si>
    <t>Wyrm</t>
  </si>
  <si>
    <t>Part_SR_DAL_Barrel_ETech_A.Part_SR_DAL_Barrel_ETech_A</t>
  </si>
  <si>
    <t>Part_SM_TED_Body_C.Part_SM_TED_Body_C</t>
  </si>
  <si>
    <t>Part_SM_MAL_Barrel_Tsunami.Part_SM_MAL_Barrel_Tsunami</t>
  </si>
  <si>
    <t>Ele Dmg +50%, Weapon Sway -20%, Ele Chance +50%, Acc Bloom -35%</t>
  </si>
  <si>
    <t>Part_SR_DAL_Barrel_ETech_MalaksBane.Part_SR_DAL_Barrel_ETech_MalaksBane</t>
  </si>
  <si>
    <t>Part_SM_MAL_Barrel_VibraPulse.Part_SM_MAL_Barrel_VibraPulse</t>
  </si>
  <si>
    <t>Part_SM_TED_Ele_Corr.Part_SM_TED_Ele_Corr</t>
  </si>
  <si>
    <t>Part_SR_DAL_Barrel_WorldDestroyer.Part_SR_DAL_Barrel_WorldDestroyer</t>
  </si>
  <si>
    <t>Part_SM_TED_Ele_Cryo.Part_SM_TED_Ele_Cryo</t>
  </si>
  <si>
    <t>Part_SM_MAL_Barrel_westergun.Part_SM_MAL_Barrel_westergun</t>
  </si>
  <si>
    <t>Part_SR_DAL_Barrel_FBolt.Part_SR_DAL_Barrel_FBolt</t>
  </si>
  <si>
    <t>Mag Size +5, Elemental Dmg +70%</t>
  </si>
  <si>
    <t>"Stalker"</t>
  </si>
  <si>
    <t>Part_SM_TED_Ele_Fire.Part_SM_TED_Ele_Fire</t>
  </si>
  <si>
    <t>Part_SM_MAL_Barrel_KybsWorth.Part_SM_MAL_Barrel_KybsWorth</t>
  </si>
  <si>
    <t>Splash Dmg Radius +75, Reload Time -10%, Ele Dmg +10%, Ele Chance +15%, Dmg +10%</t>
  </si>
  <si>
    <t>Part_SR_DAL_Body.Part_SR_DAL_Body</t>
  </si>
  <si>
    <t>Part_SM_MAL_Barrel_KybsWorth_Shield.Part_SM_MAL_Barrel_KybsWorth_Shield</t>
  </si>
  <si>
    <t>Part_SM_TED_Ele_Radiation.Part_SM_TED_Ele_Radiation</t>
  </si>
  <si>
    <t>Part_SR_DAL_Body_A.Part_SR_DAL_Body_A</t>
  </si>
  <si>
    <t>Part_SM_TED_Ele_Shock.Part_SM_TED_Ele_Shock</t>
  </si>
  <si>
    <t>Part_SM_MAL_Barrel_IonLaser.Part_SM_MAL_Barrel_IonLaser</t>
  </si>
  <si>
    <t>Melee Dmg +40%</t>
  </si>
  <si>
    <t>Part_SR_DAL_Body_B.Part_SR_DAL_Body_B</t>
  </si>
  <si>
    <t>ION LASER</t>
  </si>
  <si>
    <t>Part_SM_MAL_Barrel_EmbersPurge.Part_SM_MAL_Barrel_EmbersPurge</t>
  </si>
  <si>
    <t>Ember's Purge</t>
  </si>
  <si>
    <t>Part_SM_TED_Foregrip_01.Part_SM_TED_Foregrip_01</t>
  </si>
  <si>
    <t>Recoil Width -15%, Mag Size +10%</t>
  </si>
  <si>
    <t>Part_SM_MAL_Body.Part_SM_MAL_Body</t>
  </si>
  <si>
    <t>Part_SR_DAL_Body_C.Part_SR_DAL_Body_C</t>
  </si>
  <si>
    <t>Part_SM_TED_Foregrip_02.Part_SM_TED_Foregrip_02</t>
  </si>
  <si>
    <t>Splash Dmg Radius +20%, Acc -10%</t>
  </si>
  <si>
    <t>Part_SM_MAL_Body_A.Part_SM_MAL_Body_A</t>
  </si>
  <si>
    <t>Part_SM_TED_Foregrip_03.Part_SM_TED_Foregrip_03</t>
  </si>
  <si>
    <t>Part_SM_MAL_Body_B.Part_SM_MAL_Body_B</t>
  </si>
  <si>
    <t>Part_SR_DAL_Bolt_A.Part_SR_DAL_Bolt_A</t>
  </si>
  <si>
    <t>Proj Speed +30%, Acc -15%</t>
  </si>
  <si>
    <t>Part_SM_TED_Foregrip_04.Part_SM_TED_Foregrip_04</t>
  </si>
  <si>
    <t>Fire Rate +5%, Dmg +5%</t>
  </si>
  <si>
    <t>Part_SM_MAL_Body_C.Part_SM_MAL_Body_C</t>
  </si>
  <si>
    <t>Part_SR_DAL_Bolt_B.Part_SR_DAL_Bolt_B</t>
  </si>
  <si>
    <t>Part_SM_TED_Grip_01.Part_SM_TED_Grip_01</t>
  </si>
  <si>
    <t>Part_SM_MAL_Grip_01.Part_SM_MAL_Grip_01</t>
  </si>
  <si>
    <t>Part_SR_DAL_Ele_Corr.Part_SR_DAL_Ele_Corr</t>
  </si>
  <si>
    <t>Part_SM_TED_Grip_02.Part_SM_TED_Grip_02</t>
  </si>
  <si>
    <t>Part_SM_MAL_Grip_02.Part_SM_MAL_Grip_02</t>
  </si>
  <si>
    <t>Acc -20%, Dmg +5%</t>
  </si>
  <si>
    <t>Ele Dmg +10%, Weapon Sway -30%</t>
  </si>
  <si>
    <t>When thrown, Rocket Booster</t>
  </si>
  <si>
    <t>Part_SR_DAL_Ele_Cryo.Part_SR_DAL_Ele_Cryo</t>
  </si>
  <si>
    <t>Part_SM_TED_Grip_03.Part_SM_TED_Grip_03</t>
  </si>
  <si>
    <t>Part_SM_MAL_Grip_03.Part_SM_MAL_Grip_03</t>
  </si>
  <si>
    <t>Part_SR_DAL_Ele_Fire.Part_SR_DAL_Ele_Fire</t>
  </si>
  <si>
    <t>When thrown, Adds Child Proj if MIRV</t>
  </si>
  <si>
    <t>Part_SM_TED_Grip_04.Part_SM_TED_Grip_04</t>
  </si>
  <si>
    <t>Splash Dmg Radius +20%, Proj per Shot +1</t>
  </si>
  <si>
    <t>Part_SM_MAL_Grip_03_A.Part_SM_MAL_Grip_03_A</t>
  </si>
  <si>
    <t>Proj per Shot +1, Mag Size +10%</t>
  </si>
  <si>
    <t>Part_SR_DAL_Ele_Radiation.Part_SR_DAL_Ele_Radiation</t>
  </si>
  <si>
    <t>Dmg -24%, Acc Bloom +20%, Acc +21%</t>
  </si>
  <si>
    <t>Part_SM_TED_Grip_05.Part_SM_TED_Grip_05</t>
  </si>
  <si>
    <t>Part_SR_DAL_Ele_Shock.Part_SR_DAL_Ele_Shock</t>
  </si>
  <si>
    <t>Part_SM_MAL_Mag_01.Part_SM_MAL_Mag_01</t>
  </si>
  <si>
    <t>Part_SM_MAL_Mag_02.Part_SM_MAL_Mag_02</t>
  </si>
  <si>
    <t>Part_SR_DAL_FiringMode_BrashisDedication.Part_SR_DAL_FiringMode_BrashisDedication</t>
  </si>
  <si>
    <t>Part_SM_TED_Material_01_Common.Part_SM_TED_Material_01_Common</t>
  </si>
  <si>
    <t>Part_SM_MAL_Mag_03.Part_SM_MAL_Mag_03</t>
  </si>
  <si>
    <t>Part_SR_DAL_FiringMode_MalaksBane.Part_SR_DAL_FiringMode_MalaksBane</t>
  </si>
  <si>
    <t>Part_SM_TED_Material_02_UnCommon.Part_SM_TED_Material_02_UnCommon</t>
  </si>
  <si>
    <t>44 Round, Dmg -10%</t>
  </si>
  <si>
    <t>Part_SM_MAL_Mag_Cutsman.Part_SM_MAL_Mag_Cutsman</t>
  </si>
  <si>
    <t>Part_SM_TED_Material_03_Rare.Part_SM_TED_Material_03_Rare</t>
  </si>
  <si>
    <t>Part_SR_DAL_Foregrip_01.Part_SR_DAL_Foregrip_01</t>
  </si>
  <si>
    <t>Recoil Height -30%, Mag Size +10</t>
  </si>
  <si>
    <t>Part_SM_TED_Material_04_VeryRare.Part_SM_TED_Material_04_VeryRare</t>
  </si>
  <si>
    <t>Part_SM_MAL_Material_01_Common.Part_SM_MAL_Material_01_Common</t>
  </si>
  <si>
    <t>Part_SR_DAL_Foregrip_02.Part_SR_DAL_Foregrip_02</t>
  </si>
  <si>
    <t>Part_SM_TED_Material_Beans.Part_SM_TED_Material_Beans</t>
  </si>
  <si>
    <t>Part_SR_DAL_Foregrip_03.Part_SR_DAL_Foregrip_03</t>
  </si>
  <si>
    <t>Part_SM_MAL_Material_02_Uncommon.Part_SM_MAL_Material_02_Uncommon</t>
  </si>
  <si>
    <t>Part_SM_TED_Material_NotAFlamethrower.Part_SM_TED_Material_NotAFlamethrower</t>
  </si>
  <si>
    <t>Part_SR_DAL_Foregrip_04.Part_SR_DAL_Foregrip_04</t>
  </si>
  <si>
    <t>Part_SM_MAL_Material_03_Rare.Part_SM_MAL_Material_03_Rare</t>
  </si>
  <si>
    <t>Part_SM_TED_Material_SpiderMind.Part_SM_TED_Material_SpiderMind</t>
  </si>
  <si>
    <t>Part_SR_DAL_Foregrip_05.Part_SR_DAL_Foregrip_05</t>
  </si>
  <si>
    <t>Part_SM_MAL_Material_04_Epic.Part_SM_MAL_Material_04_Epic</t>
  </si>
  <si>
    <t>Part_SM_TED_Material_TenGallon.Part_SM_TED_Material_TenGallon</t>
  </si>
  <si>
    <t>Part_SM_MAL_Material_CloudKill.Part_SM_MAL_Material_CloudKill</t>
  </si>
  <si>
    <t>Part_SR_DAL_Grip_01.Part_SR_DAL_Grip_01</t>
  </si>
  <si>
    <t>Recoil Width -15%, Recoil Height -15%</t>
  </si>
  <si>
    <t>Part_SM_MAL_Material_Crit.Part_SM_MAL_Material_Crit</t>
  </si>
  <si>
    <t>Part_SR_DAL_Grip_02.Part_SR_DAL_Grip_02</t>
  </si>
  <si>
    <t>Part_SM_TED_Scope_01.Part_SM_TED_Scope_01</t>
  </si>
  <si>
    <t>Part_SM_MAL_Material_Cutsman.Part_SM_MAL_Material_Cutsman</t>
  </si>
  <si>
    <t>Part_SR_DAL_Grip_03.Part_SR_DAL_Grip_03</t>
  </si>
  <si>
    <t>Part_SM_TED_Scope_02.Part_SM_TED_Scope_02</t>
  </si>
  <si>
    <t>Part_SM_MAL_Material_DestructoSpin.Part_SM_MAL_Material_DestructoSpin</t>
  </si>
  <si>
    <t>Part_SR_DAL_Grip_03_A.Part_SR_DAL_Grip_03_A</t>
  </si>
  <si>
    <t>Part_SM_TED_Scope_03.Part_SM_TED_Scope_03</t>
  </si>
  <si>
    <t>Part_SM_MAL_Material_Devoted.Part_SM_MAL_Material_Devoted</t>
  </si>
  <si>
    <t>Part_SR_DAL_Grip_04.Part_SR_DAL_Grip_04</t>
  </si>
  <si>
    <t>Part_SM_TED_Scope_04.Part_SM_TED_Scope_04</t>
  </si>
  <si>
    <t>Part_SM_MAL_Material_E3.Part_SM_MAL_Material_E3</t>
  </si>
  <si>
    <t>Part_SR_DAL_Grip_05.Part_SR_DAL_Grip_05</t>
  </si>
  <si>
    <t>Weapon Sway -30%, Recoil Width -30%</t>
  </si>
  <si>
    <t>Part_SM_MAL_Material_Egon.Part_SM_MAL_Material_Egon</t>
  </si>
  <si>
    <t>Part_SM_TED_TypeMod_01.Part_SM_TED_TypeMod_01</t>
  </si>
  <si>
    <t>When thrown, Home in</t>
  </si>
  <si>
    <t>Part_SR_DAL_Mag_01.Part_SR_DAL_Mag_01</t>
  </si>
  <si>
    <t>Part_SM_MAL_Material_Emporer.Part_SM_MAL_Material_Emporer</t>
  </si>
  <si>
    <t>Part_SM_TED_TypeMod_02.Part_SM_TED_TypeMod_02</t>
  </si>
  <si>
    <t>Part_SR_DAL_Mag_02.Part_SR_DAL_Mag_02</t>
  </si>
  <si>
    <t>When thrown, Stick</t>
  </si>
  <si>
    <t>Part_SM_MAL_Material_Kevins.Part_SM_MAL_Material_Kevins</t>
  </si>
  <si>
    <t>Part_SR_DAL_Mag_03.Part_SR_DAL_Mag_03</t>
  </si>
  <si>
    <t>Part_SM_TED_TypeMod_03.Part_SM_TED_TypeMod_03</t>
  </si>
  <si>
    <t>Part_SM_MAL_Material_Maya.Part_SM_MAL_Material_Maya</t>
  </si>
  <si>
    <t>When thrown, Detonate when impacting enemy</t>
  </si>
  <si>
    <t>Part_SM_TED_TypeMod_04.Part_SM_TED_TypeMod_04</t>
  </si>
  <si>
    <t>When thrown, Bounce</t>
  </si>
  <si>
    <t>Part_SM_MAL_Material_Tsunami.Part_SM_MAL_Material_Tsunami</t>
  </si>
  <si>
    <t>Part_SR_DAL_Material_BrashisDedication.Part_SR_DAL_Material_BrashisDedication</t>
  </si>
  <si>
    <t>Part_SM_MAL_Material_VibraPulse.Part_SM_MAL_Material_VibraPulse</t>
  </si>
  <si>
    <t>Part_SR_DAL_Material_MalaksBane.Part_SR_DAL_Material_MalaksBane</t>
  </si>
  <si>
    <t>Part_SR_DAL_WorldDestroyer.Part_SR_DAL_WorldDestroyer</t>
  </si>
  <si>
    <t>Part_SM_MAL_Material_westergun.Part_SM_MAL_Material_westergun</t>
  </si>
  <si>
    <t>If MagSize is Greater Than 23 and MagSize is Less Than 26</t>
  </si>
  <si>
    <t>Part_SR_DAL_01_Common.Part_SR_DAL_01_Common</t>
  </si>
  <si>
    <t>Part_SM_MAL_Material_KybsWorth.Part_SM_MAL_Material_KybsWorth</t>
  </si>
  <si>
    <t>If MagSize is Greater Than 25 and MagSize is Less Than 28</t>
  </si>
  <si>
    <t>Part_SR_DAL_02_Uncommon.Part_SR_DAL_02_Uncommon</t>
  </si>
  <si>
    <t>If MagSize is Greater Than 28</t>
  </si>
  <si>
    <t>Part_SM_MAL_Material_IonLaser.Part_SM_MAL_Material_IonLaser</t>
  </si>
  <si>
    <t>Part_SR_DAL_03_Rare.Part_SR_DAL_03_Rare</t>
  </si>
  <si>
    <t>Weapon Skin - ION LASER</t>
  </si>
  <si>
    <t>Clearance</t>
  </si>
  <si>
    <t>Part_SM_MAL_Material_EmbersPurge.Part_SM_MAL_Material_EmbersPurge</t>
  </si>
  <si>
    <t>Part_SR_DAL_04_VeryRare.Part_SR_DAL_04_VeryRare</t>
  </si>
  <si>
    <t>Weapon Skin - Ember's Purge</t>
  </si>
  <si>
    <t>Part_SR_DAL_Mat_Fbolt.Part_SR_DAL_Mat_Fbolt</t>
  </si>
  <si>
    <t>Part_SM_MAL_Scope_01.Part_SM_MAL_Scope_01</t>
  </si>
  <si>
    <t>Weapon Skin - Stalker</t>
  </si>
  <si>
    <t>Part_SM_MAL_Scope_02.Part_SM_MAL_Scope_02</t>
  </si>
  <si>
    <t>Part_SR_DAL_Rail_01.Part_SR_DAL_Rail_01</t>
  </si>
  <si>
    <t>Part_SM_MAL_Scope_03.Part_SM_MAL_Scope_03</t>
  </si>
  <si>
    <t>Part_SR_DAL_Rail_02.Part_SR_DAL_Rail_02</t>
  </si>
  <si>
    <t>2.9x, Proj Speed +15%</t>
  </si>
  <si>
    <t>Part_SM_MAL_Scope_04.Part_SM_MAL_Scope_04</t>
  </si>
  <si>
    <t>Part_SR_DAL_Rail_03.Part_SR_DAL_Rail_03</t>
  </si>
  <si>
    <t>Ironsights</t>
  </si>
  <si>
    <t>Part_SM_MAL_Stock_01.Part_SM_MAL_Stock_01</t>
  </si>
  <si>
    <t>Part_SR_DAL_Scope_01.Part_SR_DAL_Scope_01</t>
  </si>
  <si>
    <t>7.4x,16x</t>
  </si>
  <si>
    <t>Charge Duration -10%, Fire Rate +5%</t>
  </si>
  <si>
    <t>Part_SR_DAL_Scope_01_A.Part_SR_DAL_Scope_01_A</t>
  </si>
  <si>
    <t>Part_SM_MAL_Stock_02.Part_SM_MAL_Stock_02</t>
  </si>
  <si>
    <t>Part_SR_HYP_Barrel_01.Part_SR_HYP_Barrel_01</t>
  </si>
  <si>
    <t>Mogul</t>
  </si>
  <si>
    <t>Part_SM_MAL_Stock_03.Part_SM_MAL_Stock_03</t>
  </si>
  <si>
    <t>Part_SR_DAL_Scope_01_B.Part_SR_DAL_Scope_01_B</t>
  </si>
  <si>
    <t>Part_SR_HYP_Barrel_01_A.Part_SR_HYP_Barrel_01_A</t>
  </si>
  <si>
    <t>Part_SR_DAL_Scope_02.Part_SR_DAL_Scope_02</t>
  </si>
  <si>
    <t>Part_SR_HYP_Barrel_01_B.Part_SR_HYP_Barrel_01_B</t>
  </si>
  <si>
    <t>Part_SM_Mal_ElemPrimary_01_Fire.Part_SM_Mal_ElemPrimary_01_Fire</t>
  </si>
  <si>
    <t>Part_SR_DAL_Scope_02_A.Part_SR_DAL_Scope_02_A</t>
  </si>
  <si>
    <t>Part_SR_HYP_Barrel_01_C.Part_SR_HYP_Barrel_01_C</t>
  </si>
  <si>
    <t>Part_SM_Mal_ElemPrimary_02_Cryo.Part_SM_Mal_ElemPrimary_02_Cryo</t>
  </si>
  <si>
    <t>Part_SR_DAL_Scope_02_B.Part_SR_DAL_Scope_02_B</t>
  </si>
  <si>
    <t>Acc Bloom +20%</t>
  </si>
  <si>
    <t>Part_SR_HYP_Barrel_02.Part_SR_HYP_Barrel_02</t>
  </si>
  <si>
    <t>Part_SM_Mal_ElemPrimary_03_Shock.Part_SM_Mal_ElemPrimary_03_Shock</t>
  </si>
  <si>
    <t>Part_SR_DAL_Scope_03.Part_SR_DAL_Scope_03</t>
  </si>
  <si>
    <t>Entrepeneur</t>
  </si>
  <si>
    <t>Part_SR_HYP_Barrel_02_A.Part_SR_HYP_Barrel_02_A</t>
  </si>
  <si>
    <t>Part_SM_Mal_ElemPrimary_04_Radiation.Part_SM_Mal_ElemPrimary_04_Radiation</t>
  </si>
  <si>
    <t>Part_SR_DAL_Scope_03_A.Part_SR_DAL_Scope_03_A</t>
  </si>
  <si>
    <t>Part_SR_HYP_Barrel_02_B.Part_SR_HYP_Barrel_02_B</t>
  </si>
  <si>
    <t>Part_SM_Mal_ElemPrimary_05_Corrosive.Part_SM_Mal_ElemPrimary_05_Corrosive</t>
  </si>
  <si>
    <t>Part_SR_DAL_Scope_03_B.Part_SR_DAL_Scope_03_B</t>
  </si>
  <si>
    <t>Part_SR_HYP_Barrel_02_C.Part_SR_HYP_Barrel_02_C</t>
  </si>
  <si>
    <t>Part_SR_DAL_Scope_MalaksBane.Part_SR_DAL_Scope_MalaksBane</t>
  </si>
  <si>
    <t>Crit Dmg +10%, Melee Dmg +80%</t>
  </si>
  <si>
    <t>Part_SM_Mal_ElemSecondary_01_Fire.Part_SM_Mal_ElemSecondary_01_Fire</t>
  </si>
  <si>
    <t>Part_SR_HYP_Barrel_02_TwoTime.Part_SR_HYP_Barrel_02_TwoTime</t>
  </si>
  <si>
    <t>Recoil Height -50%, Weapon Shield Cap +50%</t>
  </si>
  <si>
    <t>Part_SM_Mal_ElemSecondary_02_Cryo.Part_SM_Mal_ElemSecondary_02_Cryo</t>
  </si>
  <si>
    <t>Part_SR_HYP_Barrel_03.Part_SR_HYP_Barrel_03</t>
  </si>
  <si>
    <t>Part_SM_Mal_ElemSecondary_03_Shock.Part_SM_Mal_ElemSecondary_03_Shock</t>
  </si>
  <si>
    <t>Techspert</t>
  </si>
  <si>
    <t>Part_SR_HYP_Barrel_03_A.Part_SR_HYP_Barrel_03_A</t>
  </si>
  <si>
    <t>If MagSize is Greater Than 18</t>
  </si>
  <si>
    <t>Part_SM_Mal_ElemSecondary_04_Radiation.Part_SM_Mal_ElemSecondary_04_Radiation</t>
  </si>
  <si>
    <t>Part_SR_HYP_Barrel_03_B.Part_SR_HYP_Barrel_03_B</t>
  </si>
  <si>
    <t>Part_SM_Mal_ElemSecondary_05_Corrosive.Part_SM_Mal_ElemSecondary_05_Corrosive</t>
  </si>
  <si>
    <t>Part_SR_HYP_Barrel_03_C.Part_SR_HYP_Barrel_03_C</t>
  </si>
  <si>
    <t>Part_SR_HYP_Barrel_ETech.Part_SR_HYP_Barrel_ETech</t>
  </si>
  <si>
    <t>Mag Size +8</t>
  </si>
  <si>
    <t>Broodmother</t>
  </si>
  <si>
    <t>Part_SR_HYP_Barrel_ETech_A.Part_SR_HYP_Barrel_ETech_A</t>
  </si>
  <si>
    <t>If MagSize is Greater Than 44</t>
  </si>
  <si>
    <t>Bountiful</t>
  </si>
  <si>
    <t>Part_SR_HYP_Barrel_Masterwork.Part_SR_HYP_Barrel_Masterwork</t>
  </si>
  <si>
    <t>Acc -50%, Crit Dmg +50%, Reload Time -50%, Dmg +250%</t>
  </si>
  <si>
    <t>Part_SR_HYP_Barrel_Woodblocks.Part_SR_HYP_Barrel_Woodblocks</t>
  </si>
  <si>
    <t>Part_SR_HYP_Barrel_Tankman.Part_SR_HYP_Barrel_Tankman</t>
  </si>
  <si>
    <t>Part_SR_HYP_Body.Part_SR_HYP_Body</t>
  </si>
  <si>
    <t>Part_SR_HYP_Body_A.Part_SR_HYP_Body_A</t>
  </si>
  <si>
    <t>Part_SR_JAK_Barrel_01.Part_SR_JAK_Barrel_01</t>
  </si>
  <si>
    <t>Part_SR_HYP_Body_B.Part_SR_HYP_Body_B</t>
  </si>
  <si>
    <t>Cheechako</t>
  </si>
  <si>
    <t>Part_SR_JAK_Barrel_01_A.Part_SR_JAK_Barrel_01_A</t>
  </si>
  <si>
    <t>Part_SR_HYP_Body_C.Part_SR_HYP_Body_C</t>
  </si>
  <si>
    <t>Part_SR_JAK_Barrel_01_B.Part_SR_JAK_Barrel_01_B</t>
  </si>
  <si>
    <t>Weapon Sway -20%, Recoil Width -25%, Recoil Height -25%</t>
  </si>
  <si>
    <t>Part_SR_HYP_Ele_Corr.Part_SR_HYP_Ele_Corr</t>
  </si>
  <si>
    <t>Part_SR_JAK_Barrel_01_C.Part_SR_JAK_Barrel_01_C</t>
  </si>
  <si>
    <t>Part_SR_HYP_Ele_Cryo.Part_SR_HYP_Ele_Cryo</t>
  </si>
  <si>
    <t>Part_SR_JAK_Barrel_02.Part_SR_JAK_Barrel_02</t>
  </si>
  <si>
    <t>Part_MAL_SR_Barrel_01.Part_MAL_SR_Barrel_01</t>
  </si>
  <si>
    <t>Part_SR_HYP_Ele_Fire.Part_SR_HYP_Ele_Fire</t>
  </si>
  <si>
    <t>Callipeen</t>
  </si>
  <si>
    <t>Part_SR_JAK_Barrel_02_A.Part_SR_JAK_Barrel_02_A</t>
  </si>
  <si>
    <t>Multiplex</t>
  </si>
  <si>
    <t>Melee Dmg +10%, Melee Dmg +80%</t>
  </si>
  <si>
    <t>Part_MAL_SR_Barrel_01_A.Part_MAL_SR_Barrel_01_A</t>
  </si>
  <si>
    <t>Part_SR_HYP_Ele_Radiation.Part_SR_HYP_Ele_Radiation</t>
  </si>
  <si>
    <t>Part_SR_JAK_Barrel_02_B.Part_SR_JAK_Barrel_02_B</t>
  </si>
  <si>
    <t>Part_MAL_SR_Barrel_01_B.Part_MAL_SR_Barrel_01_B</t>
  </si>
  <si>
    <t>Part_SR_HYP_Ele_Shock.Part_SR_HYP_Ele_Shock</t>
  </si>
  <si>
    <t>Part_SR_JAK_Barrel_02_C.Part_SR_JAK_Barrel_02_C</t>
  </si>
  <si>
    <t>Weapon Sway -20%, Acc -15%</t>
  </si>
  <si>
    <t>Part_MAL_SR_Barrel_01_C.Part_MAL_SR_Barrel_01_C</t>
  </si>
  <si>
    <t>Charge Duration -20%, Melee Dmg +80%</t>
  </si>
  <si>
    <t>Part_SR_JAK_Barrel_03.Part_SR_JAK_Barrel_03</t>
  </si>
  <si>
    <t>Part_SR_HYP_Grip_01.Part_SR_HYP_Grip_01</t>
  </si>
  <si>
    <t>Part_MAL_SR_Barrel_02.Part_MAL_SR_Barrel_02</t>
  </si>
  <si>
    <t>Muckamuck</t>
  </si>
  <si>
    <t>Part_SR_JAK_Barrel_03_A.Part_SR_JAK_Barrel_03_A</t>
  </si>
  <si>
    <t>Part_SR_HYP_Grip_02.Part_SR_HYP_Grip_02</t>
  </si>
  <si>
    <t>Particle Rifle</t>
  </si>
  <si>
    <t>Part_MAL_SR_Barrel_02_A.Part_MAL_SR_Barrel_02_A</t>
  </si>
  <si>
    <t>Part_SR_JAK_Barrel_03_B.Part_SR_JAK_Barrel_03_B</t>
  </si>
  <si>
    <t>Part_SR_HYP_Grip_03.Part_SR_HYP_Grip_03</t>
  </si>
  <si>
    <t>Part_MAL_SR_Barrel_02_B.Part_MAL_SR_Barrel_02_B</t>
  </si>
  <si>
    <t>Part_SR_JAK_Barrel_03_C.Part_SR_JAK_Barrel_03_C</t>
  </si>
  <si>
    <t>Part_SR_HYP_Grip_04.Part_SR_HYP_Grip_04</t>
  </si>
  <si>
    <t>Part_MAL_SR_Barrel_02_C.Part_MAL_SR_Barrel_02_C</t>
  </si>
  <si>
    <t>Part_MAL_SR_Barrel_03.Part_MAL_SR_Barrel_03</t>
  </si>
  <si>
    <t>Splash Dmg Radius +80</t>
  </si>
  <si>
    <t>Part_SR_HYP_Mag_01.Part_SR_HYP_Mag_01</t>
  </si>
  <si>
    <t>Part_SR_JAK_Barrel_Hunted.Part_SR_JAK_Barrel_Hunted</t>
  </si>
  <si>
    <t>Proton Rifle</t>
  </si>
  <si>
    <t>Dmg -20%, Fire Rate -20%</t>
  </si>
  <si>
    <t>Part_MAL_SR_Barrel_03_A.Part_MAL_SR_Barrel_03_A</t>
  </si>
  <si>
    <t>Part_SR_HYP_Mag_02.Part_SR_HYP_Mag_02</t>
  </si>
  <si>
    <t>Part_SR_JAK_Barrel_Hunter.Part_SR_JAK_Barrel_Hunter</t>
  </si>
  <si>
    <t>7 Round, Dmg +10%</t>
  </si>
  <si>
    <t>Fire Rate -20%</t>
  </si>
  <si>
    <t>Part_SR_HYP_Mag_03.Part_SR_HYP_Mag_03</t>
  </si>
  <si>
    <t>Part_SR_JAK_Barrel_Huntress.Part_SR_JAK_Barrel_Huntress</t>
  </si>
  <si>
    <t>Part_MAL_SR_Barrel_03_B.Part_MAL_SR_Barrel_03_B</t>
  </si>
  <si>
    <t>Part_SR_JAK_Barrel_Monocle.Part_SR_JAK_Barrel_Monocle</t>
  </si>
  <si>
    <t>Part_SR_HYP_Mag_MasterworkCrossbow.Part_SR_HYP_Mag_MasterworkCrossbow</t>
  </si>
  <si>
    <t>Acc -75%, Recoil Height -50%</t>
  </si>
  <si>
    <t>Part_MAL_SR_Barrel_03_C.Part_MAL_SR_Barrel_03_C</t>
  </si>
  <si>
    <t>1 Round</t>
  </si>
  <si>
    <t>Part_MAL_SR_Barrel_ASMD.Part_MAL_SR_Barrel_ASMD</t>
  </si>
  <si>
    <t>Part_SR_JAK_Body.Part_SR_JAK_Body</t>
  </si>
  <si>
    <t>Acc -75%, Splash Dmg Radius +80</t>
  </si>
  <si>
    <t>Part_SR_HYP_Masterwork.Part_SR_HYP_Masterwork</t>
  </si>
  <si>
    <t>Part_MAL_SR_Barrel_ETech.Part_MAL_SR_Barrel_ETech</t>
  </si>
  <si>
    <t>Part_SR_JAK_Body_A.Part_SR_JAK_Body_A</t>
  </si>
  <si>
    <t>Part_SR_HYP_Mat_TwoTime.Part_SR_HYP_Mat_TwoTime</t>
  </si>
  <si>
    <t>Antimatter Rifle</t>
  </si>
  <si>
    <t>Part_MAL_SR_Barrel_ETech_A.Part_MAL_SR_Barrel_ETech_A</t>
  </si>
  <si>
    <t>Part_SR_JAK_Body_B.Part_SR_JAK_Body_B</t>
  </si>
  <si>
    <t>Part_SR_HYP_Woodblocks.Part_SR_HYP_Woodblocks</t>
  </si>
  <si>
    <t>Part_MAL_SR_Barrel_FireStorm.Part_MAL_SR_Barrel_FireStorm</t>
  </si>
  <si>
    <t>Part_SR_JAK_Body_C.Part_SR_JAK_Body_C</t>
  </si>
  <si>
    <t>Part_SR_HYP_Zero.Part_SR_HYP_Zero</t>
  </si>
  <si>
    <t>Splash Dmg Radius +300</t>
  </si>
  <si>
    <t>Part_MAL_SR_Barrel_Krakatoa.Part_MAL_SR_Barrel_Krakatoa</t>
  </si>
  <si>
    <t>Part_SR_JAK_Bolt_01.Part_SR_JAK_Bolt_01</t>
  </si>
  <si>
    <t>Ele Chance -100%</t>
  </si>
  <si>
    <t>Part_SR_HYP_ZeroForPlayer.Part_SR_HYP_ZeroForPlayer</t>
  </si>
  <si>
    <t>Part_MAL_SR_Barrel_Soleki.Part_MAL_SR_Barrel_Soleki</t>
  </si>
  <si>
    <t>Part_SR_JAK_Bolt_02.Part_SR_JAK_Bolt_02</t>
  </si>
  <si>
    <t>Ele Chance +25%</t>
  </si>
  <si>
    <t>Part_SR_JAK_Bolt_03.Part_SR_JAK_Bolt_03</t>
  </si>
  <si>
    <t>Part_SR_HYP_01_Common.Part_SR_HYP_01_Common</t>
  </si>
  <si>
    <t>Part_MAL_SR_Barrel_Storm.Part_MAL_SR_Barrel_Storm</t>
  </si>
  <si>
    <t>Splash Dmg Radius +300, Dmg -30%</t>
  </si>
  <si>
    <t>Part_SR_JAK_Bolt_Headsplosion.Part_SR_JAK_Bolt_Headsplosion</t>
  </si>
  <si>
    <t>Part_SR_HYP_02_Uncommon.Part_SR_HYP_02_Uncommon</t>
  </si>
  <si>
    <t>Splash Dmg Radius +100</t>
  </si>
  <si>
    <t>Dmg -6.2%, Crit Dmg -50%</t>
  </si>
  <si>
    <t>Part_MAL_SR_Body.Part_MAL_SR_Body</t>
  </si>
  <si>
    <t>Part_SR_JAK_Bolt_IceQueen.Part_SR_JAK_Bolt_IceQueen</t>
  </si>
  <si>
    <t>Ele Dmg +50%, Dmg +25%</t>
  </si>
  <si>
    <t>Part_SR_HYP_03_Rare.Part_SR_HYP_03_Rare</t>
  </si>
  <si>
    <t>Part_MAL_SR_Body_A.Part_MAL_SR_Body_A</t>
  </si>
  <si>
    <t>Part_SR_JAK_Foregrip_01.Part_SR_JAK_Foregrip_01</t>
  </si>
  <si>
    <t>Part_SR_HYP_04_VeryRare.Part_SR_HYP_04_VeryRare</t>
  </si>
  <si>
    <t>Part_MAL_SR_Body_B.Part_MAL_SR_Body_B</t>
  </si>
  <si>
    <t>Part_SR_JAK_Foregrip_02.Part_SR_JAK_Foregrip_02</t>
  </si>
  <si>
    <t>Part_SR_HYP_Tankman.Part_SR_HYP_Tankman</t>
  </si>
  <si>
    <t>Recoil Width -15%, Recoil Height -30%</t>
  </si>
  <si>
    <t>Part_MAL_SR_Body_C.Part_MAL_SR_Body_C</t>
  </si>
  <si>
    <t>Part_SR_JAK_Foregrip_03.Part_SR_JAK_Foregrip_03</t>
  </si>
  <si>
    <t>Part_SR_HYP_Rail_01.Part_SR_HYP_Rail_01</t>
  </si>
  <si>
    <t>Part_SR_JAK_Foregrip_04.Part_SR_JAK_Foregrip_04</t>
  </si>
  <si>
    <t>Weapon Sway -30%, Damage +5%</t>
  </si>
  <si>
    <t>Part_MAL_SR_Ele_Primary_Corr.Part_MAL_SR_Ele_Primary_Corr</t>
  </si>
  <si>
    <t>Part_SR_HYP_Rail_02.Part_SR_HYP_Rail_02</t>
  </si>
  <si>
    <t>Part_SR_JAK_Foregrip_05.Part_SR_JAK_Foregrip_05</t>
  </si>
  <si>
    <t>Part_MAL_SR_Ele_Primary_Cryo.Part_MAL_SR_Ele_Primary_Cryo</t>
  </si>
  <si>
    <t>Part_SR_HYP_Rail_03.Part_SR_HYP_Rail_03</t>
  </si>
  <si>
    <t>Part_SR_JAK_IceQueen.Part_SR_JAK_IceQueen</t>
  </si>
  <si>
    <t>Part_MAL_SR_Ele_Primary_Fire.Part_MAL_SR_Ele_Primary_Fire</t>
  </si>
  <si>
    <t>Part_SR_HYP_Scope_01.Part_SR_HYP_Scope_01</t>
  </si>
  <si>
    <t>Part_SR_JAK_MAT_Monocle.Part_SR_JAK_MAT_Monocle</t>
  </si>
  <si>
    <t>Part_MAL_SR_Ele_Primary_Radiation.Part_MAL_SR_Ele_Primary_Radiation</t>
  </si>
  <si>
    <t>Part_SR_HYP_Scope_01_A.Part_SR_HYP_Scope_01_A</t>
  </si>
  <si>
    <t>Part_MAL_SR_Ele_Primary_Shock.Part_MAL_SR_Ele_Primary_Shock</t>
  </si>
  <si>
    <t>Part_SR_JAK_MAterial_Hunter.Part_SR_JAK_MAterial_Hunter</t>
  </si>
  <si>
    <t>Part_SR_HYP_Scope_01_B.Part_SR_HYP_Scope_01_B</t>
  </si>
  <si>
    <t>Part_SR_JAK_Material_Hammerlock.Part_SR_JAK_Material_Hammerlock</t>
  </si>
  <si>
    <t>Part_MAL_SR_Ele_Secondary_Corr.Part_MAL_SR_Ele_Secondary_Corr</t>
  </si>
  <si>
    <t>Part_SR_HYP_Scope_01_TwoTime.Part_SR_HYP_Scope_01_TwoTime</t>
  </si>
  <si>
    <t>Part_SR_JAK_Material_Headsplosion.Part_SR_JAK_Material_Headsplosion</t>
  </si>
  <si>
    <t>Part_MAL_SR_Ele_Secondary_Cryo.Part_MAL_SR_Ele_Secondary_Cryo</t>
  </si>
  <si>
    <t>Part_SR_HYP_Scope_02.Part_SR_HYP_Scope_02</t>
  </si>
  <si>
    <t>Part_SR_JAK_01_Common.Part_SR_JAK_01_Common</t>
  </si>
  <si>
    <t>Part_MAL_SR_Ele_Secondary_Fire.Part_MAL_SR_Ele_Secondary_Fire</t>
  </si>
  <si>
    <t>Part_SR_HYP_Scope_02_A.Part_SR_HYP_Scope_02_A</t>
  </si>
  <si>
    <t>Part_SR_JAK_02_Uncommon.Part_SR_JAK_02_Uncommon</t>
  </si>
  <si>
    <t>Part_SR_HYP_Scope_02_B.Part_SR_HYP_Scope_02_B</t>
  </si>
  <si>
    <t>Part_MAL_SR_Ele_Secondary_Radiation.Part_MAL_SR_Ele_Secondary_Radiation</t>
  </si>
  <si>
    <t>Part_SR_JAK_03_Rare.Part_SR_JAK_03_Rare</t>
  </si>
  <si>
    <t>Part_SR_HYP_Scope_03.Part_SR_HYP_Scope_03</t>
  </si>
  <si>
    <t>Part_MAL_SR_Ele_Secondary_Shock.Part_MAL_SR_Ele_Secondary_Shock</t>
  </si>
  <si>
    <t>6.6x</t>
  </si>
  <si>
    <t>Part_SR_JAK_04_VeryRare.Part_SR_JAK_04_VeryRare</t>
  </si>
  <si>
    <t>Part_SR_HYP_Scope_03_A.Part_SR_HYP_Scope_03_A</t>
  </si>
  <si>
    <t>Part_SR_JAK_Mag_01.Part_SR_JAK_Mag_01</t>
  </si>
  <si>
    <t>Part_MAL_SR_Ele_Secondary_Shock_Storm.Part_MAL_SR_Ele_Secondary_Shock_Storm</t>
  </si>
  <si>
    <t>Part_SR_HYP_Scope_03_B.Part_SR_HYP_Scope_03_B</t>
  </si>
  <si>
    <t>Part_SR_JAK_Mag_02.Part_SR_JAK_Mag_02</t>
  </si>
  <si>
    <t>Part_MAL_SR_Foregrip_01.Part_MAL_SR_Foregrip_01</t>
  </si>
  <si>
    <t>Part_SR_HYP_Shield_01.Part_SR_HYP_Shield_01</t>
  </si>
  <si>
    <t>Charge Duration -10%</t>
  </si>
  <si>
    <t>Fire Rate +5%, Shield</t>
  </si>
  <si>
    <t>Part_SR_JAK_Mag_03.Part_SR_JAK_Mag_03</t>
  </si>
  <si>
    <t>8 Round, Dmg +10%</t>
  </si>
  <si>
    <t>Part_MAL_SR_Foregrip_02.Part_MAL_SR_Foregrip_02</t>
  </si>
  <si>
    <t>Part_SR_HYP_Shield_02.Part_SR_HYP_Shield_02</t>
  </si>
  <si>
    <t>Part_SR_JAK_Scope_01.Part_SR_JAK_Scope_01</t>
  </si>
  <si>
    <t>Shield incoming Dmg converted in Weapon Dmg</t>
  </si>
  <si>
    <t>Part_SR_HYP_Shield_03.Part_SR_HYP_Shield_03</t>
  </si>
  <si>
    <t>Part_MAL_SR_Foregrip_03.Part_MAL_SR_Foregrip_03</t>
  </si>
  <si>
    <t>Ele Chance +10%</t>
  </si>
  <si>
    <t>Part_SR_JAK_Scope_01_A.Part_SR_JAK_Scope_01_A</t>
  </si>
  <si>
    <t>Shield reflects</t>
  </si>
  <si>
    <t>Part_SR_HYP_Shield_04.Part_SR_HYP_Shield_04</t>
  </si>
  <si>
    <t>Part_MAL_SR_Foregrip_04.Part_MAL_SR_Foregrip_04</t>
  </si>
  <si>
    <t>Shield incoming Dmg converted into Mag Ammo</t>
  </si>
  <si>
    <t>Part_SR_JAK_Scope_01_B.Part_SR_JAK_Scope_01_B</t>
  </si>
  <si>
    <t>Part_SR_HYP_Stock_01.Part_SR_HYP_Stock_01</t>
  </si>
  <si>
    <t>Part_MAL_SR_Foregrip_05.Part_MAL_SR_Foregrip_05</t>
  </si>
  <si>
    <t>Part_SR_JAK_Scope_02.Part_SR_JAK_Scope_02</t>
  </si>
  <si>
    <t>Part_SR_HYP_Stock_02.Part_SR_HYP_Stock_02</t>
  </si>
  <si>
    <t>Part_MAL_SR_Foregrip_06.Part_MAL_SR_Foregrip_06</t>
  </si>
  <si>
    <t>Recoil Width -15%</t>
  </si>
  <si>
    <t>Part_SR_JAK_Scope_02_A.Part_SR_JAK_Scope_02_A</t>
  </si>
  <si>
    <t>Part_SR_HYP_Stock_03.Part_SR_HYP_Stock_03</t>
  </si>
  <si>
    <t>Part_MAL_SR_Grip_01.Part_MAL_SR_Grip_01</t>
  </si>
  <si>
    <t>Part_SR_JAK_Scope_02_B.Part_SR_JAK_Scope_02_B</t>
  </si>
  <si>
    <t>Part_SR_HYP_Stock_04.Part_SR_HYP_Stock_04</t>
  </si>
  <si>
    <t>Part_MAL_SR_Grip_02.Part_MAL_SR_Grip_02</t>
  </si>
  <si>
    <t>Part_SR_JAK_Scope_03.Part_SR_JAK_Scope_03</t>
  </si>
  <si>
    <t>Charge Duration -10%, Acc -20%</t>
  </si>
  <si>
    <t>Part_MAL_SR_Grip_02_A.Part_MAL_SR_Grip_02_A</t>
  </si>
  <si>
    <t>Part_SR_JAK_Scope_03_A.Part_SR_JAK_Scope_03_A</t>
  </si>
  <si>
    <t>Acc Blom -20%</t>
  </si>
  <si>
    <t>Recoil Width -25%, Recoil Height -25%</t>
  </si>
  <si>
    <t>Part_MAL_SR_Grip_03.Part_MAL_SR_Grip_03</t>
  </si>
  <si>
    <t>If MagSize is Greater Than 22</t>
  </si>
  <si>
    <t>Part_SR_JAK_Scope_03_B.Part_SR_JAK_Scope_03_B</t>
  </si>
  <si>
    <t>Part_MAL_SR_Grip_03_A.Part_MAL_SR_Grip_03_A</t>
  </si>
  <si>
    <t>If Shot Cost Greater Than 2</t>
  </si>
  <si>
    <t>Part_SR_JAK_Stock_01.Part_SR_JAK_Stock_01</t>
  </si>
  <si>
    <t>Part_MAL_SR_Grip_04.Part_MAL_SR_Grip_04</t>
  </si>
  <si>
    <t>Ele Dmg +10%, Recoil Width -30%</t>
  </si>
  <si>
    <t>Part_MAL_SR_Grip_05.Part_MAL_SR_Grip_05</t>
  </si>
  <si>
    <t>Part_SR_JAK_Stock_01_A.Part_SR_JAK_Stock_01_A</t>
  </si>
  <si>
    <t>Recoil Height -15%</t>
  </si>
  <si>
    <t>Part_MAL_SR_Grip_05_A.Part_MAL_SR_Grip_05_A</t>
  </si>
  <si>
    <t>Part_SR_JAK_Stock_02.Part_SR_JAK_Stock_02</t>
  </si>
  <si>
    <t>Part_MAL_SR_Grip_06.Part_MAL_SR_Grip_06</t>
  </si>
  <si>
    <t>Part_SR_JAK_Stock_02_A.Part_SR_JAK_Stock_02_A</t>
  </si>
  <si>
    <t>Ele Chance +10%, Recoil Width -30%</t>
  </si>
  <si>
    <t>Part_MAL_SR_Grip_07.Part_MAL_SR_Grip_07</t>
  </si>
  <si>
    <t>Part_SR_JAK_Stock_03.Part_SR_JAK_Stock_03</t>
  </si>
  <si>
    <t>Part_SR_JAK_Stock_03_A.Part_SR_JAK_Stock_03_A</t>
  </si>
  <si>
    <t>Part_MAL_SR_Mag_01.Part_MAL_SR_Mag_01</t>
  </si>
  <si>
    <t>Part_SR_JAK_Stock_04.Part_SR_JAK_Stock_04</t>
  </si>
  <si>
    <t>Part_MAL_SR_Mag_02.Part_MAL_SR_Mag_02</t>
  </si>
  <si>
    <t>Part_SR_JAK_Stock_04_A.Part_SR_JAK_Stock_04_A</t>
  </si>
  <si>
    <t>Part_MAL_SR_Mag_03.Part_MAL_SR_Mag_03</t>
  </si>
  <si>
    <t>Part_SR_JAK_Stock_05.Part_SR_JAK_Stock_05</t>
  </si>
  <si>
    <t>Part_SR_JAK_Stock_05_A.Part_SR_JAK_Stock_05_A</t>
  </si>
  <si>
    <t>Part_MAL_SR_Material_01_Common.Part_MAL_SR_Material_01_Common</t>
  </si>
  <si>
    <t>Part_SR_VLA_Barrel_01.Part_SR_VLA_Barrel_01</t>
  </si>
  <si>
    <t>Droog</t>
  </si>
  <si>
    <t>Part_SR_VLA_Barrel_01_A.Part_SR_VLA_Barrel_01_A</t>
  </si>
  <si>
    <t>Part_MAL_SR_Material_02_UnCommon.Part_MAL_SR_Material_02_UnCommon</t>
  </si>
  <si>
    <t>Part_SR_VLA_Barrel_01_B.Part_SR_VLA_Barrel_01_B</t>
  </si>
  <si>
    <t>Part_MAL_SR_Material_03_Rare.Part_MAL_SR_Material_03_Rare</t>
  </si>
  <si>
    <t>Part_SR_VLA_Barrel_01_C.Part_SR_VLA_Barrel_01_C</t>
  </si>
  <si>
    <t>Part_MAL_SR_Material_04_VeryRare.Part_MAL_SR_Material_04_VeryRare</t>
  </si>
  <si>
    <t>Part_SR_VLA_Barrel_02.Part_SR_VLA_Barrel_02</t>
  </si>
  <si>
    <t>Part_MAL_SR_Material_ASMD.Part_MAL_SR_Material_ASMD</t>
  </si>
  <si>
    <t>Pooshka</t>
  </si>
  <si>
    <t>Part_SR_VLA_Barrel_02_A.Part_SR_VLA_Barrel_02_A</t>
  </si>
  <si>
    <t>Part_MAL_SR_Material_Krakatoa.Part_MAL_SR_Material_Krakatoa</t>
  </si>
  <si>
    <t>Reload Time -10%, Acc Bloom -25%</t>
  </si>
  <si>
    <t>Part_SR_VLA_Barrel_02_B.Part_SR_VLA_Barrel_02_B</t>
  </si>
  <si>
    <t>Part_MAL_SR_Material_LGD_FireStorm.Part_MAL_SR_Material_LGD_FireStorm</t>
  </si>
  <si>
    <t>Acc Bloom -25%, Mag Size +10%</t>
  </si>
  <si>
    <t>Part_SR_VLA_Barrel_02_C.Part_SR_VLA_Barrel_02_C</t>
  </si>
  <si>
    <t>Part_MAL_SR_Material_LGD_Storm.Part_MAL_SR_Material_LGD_Storm</t>
  </si>
  <si>
    <t>Part_MAL_SR_Material_Soleki.Part_MAL_SR_Material_Soleki</t>
  </si>
  <si>
    <t>Part_SR_VLA_Barrel_03.Part_SR_VLA_Barrel_03</t>
  </si>
  <si>
    <t>Bratchny</t>
  </si>
  <si>
    <t>Part_SR_VLA_Barrel_03_A.Part_SR_VLA_Barrel_03_A</t>
  </si>
  <si>
    <t>Part_MAL_SR_Scope_01.Part_MAL_SR_Scope_01</t>
  </si>
  <si>
    <t>4.2x</t>
  </si>
  <si>
    <t>Part_SR_VLA_Barrel_03_B.Part_SR_VLA_Barrel_03_B</t>
  </si>
  <si>
    <t>Part_MAL_SR_Scope_01_A.Part_MAL_SR_Scope_01_A</t>
  </si>
  <si>
    <t>Part_SR_VLA_Barrel_03_C.Part_SR_VLA_Barrel_03_C</t>
  </si>
  <si>
    <t>Part_MAL_SR_Scope_01_B.Part_MAL_SR_Scope_01_B</t>
  </si>
  <si>
    <t>Part_SR_VLA_Barrel_ETech.Part_SR_VLA_Barrel_ETech</t>
  </si>
  <si>
    <t>Part_MAL_SR_Scope_02.Part_MAL_SR_Scope_02</t>
  </si>
  <si>
    <t>Mag Size +12</t>
  </si>
  <si>
    <t>Ghaash</t>
  </si>
  <si>
    <t>Part_SR_VLA_Barrel_ETech_A.Part_SR_VLA_Barrel_ETech_A</t>
  </si>
  <si>
    <t>Part_MAL_SR_Scope_02_A.Part_MAL_SR_Scope_02_A</t>
  </si>
  <si>
    <t>Part_MAL_SR_Scope_02_B.Part_MAL_SR_Scope_02_B</t>
  </si>
  <si>
    <t>Part_ATL_Barrel_01.Part_ATL_Barrel_01</t>
  </si>
  <si>
    <t>Part_MAL_SR_Scope_03.Part_MAL_SR_Scope_03</t>
  </si>
  <si>
    <t>Splash Dmg Radius +202</t>
  </si>
  <si>
    <t>Part_SR_VLA_Barrel_Lyuda.Part_SR_VLA_Barrel_Lyuda</t>
  </si>
  <si>
    <t>7.7x</t>
  </si>
  <si>
    <t>Crit Dmg +40%</t>
  </si>
  <si>
    <t>Pattern [NULL]</t>
  </si>
  <si>
    <t>Part_MAL_SR_Scope_03_A.Part_MAL_SR_Scope_03_A</t>
  </si>
  <si>
    <t>Part_SR_VLA_Barrel_Prison.Part_SR_VLA_Barrel_Prison</t>
  </si>
  <si>
    <t>Part_ATL_Barrel_01_A.Part_ATL_Barrel_01_A</t>
  </si>
  <si>
    <t>Ele Dmg +20%, Dmg +20%</t>
  </si>
  <si>
    <t>Part_MAL_SR_Scope_03_B.Part_MAL_SR_Scope_03_B</t>
  </si>
  <si>
    <t>Part_ATL_Barrel_01_B.Part_ATL_Barrel_01_B</t>
  </si>
  <si>
    <t>Part_SR_VLA_Body.Part_SR_VLA_Body</t>
  </si>
  <si>
    <t>Part_MAL_SR_Scope_Soleki.Part_MAL_SR_Scope_Soleki</t>
  </si>
  <si>
    <t>Part_SR_VLA_Body_A.Part_SR_VLA_Body_A</t>
  </si>
  <si>
    <t>Part_ATL_Barrel_01_C.Part_ATL_Barrel_01_C</t>
  </si>
  <si>
    <t>Part_SR_VLA_Body_B.Part_SR_VLA_Body_B</t>
  </si>
  <si>
    <t>Part_ATL_Barrel_02.Part_ATL_Barrel_02</t>
  </si>
  <si>
    <t>Splash Dmg Radius +163</t>
  </si>
  <si>
    <t>If MagSize is Greater Than 14</t>
  </si>
  <si>
    <t>Part_SR_VLA_Body_C.Part_SR_VLA_Body_C</t>
  </si>
  <si>
    <t>Adundant</t>
  </si>
  <si>
    <t>Pattern Black</t>
  </si>
  <si>
    <t>Part_ATL_Barrel_02_A.Part_ATL_Barrel_02_A</t>
  </si>
  <si>
    <t>Proj per Shot +1, Acc -15%</t>
  </si>
  <si>
    <t>Part_SR_VLA_Elemental_Corr.Part_SR_VLA_Elemental_Corr</t>
  </si>
  <si>
    <t>Part_ATL_Barrel_02_B.Part_ATL_Barrel_02_B</t>
  </si>
  <si>
    <t>Part_SR_VLA_Elemental_Cryo.Part_SR_VLA_Elemental_Cryo</t>
  </si>
  <si>
    <t>Part_SR_VLA_Elemental_Fire.Part_SR_VLA_Elemental_Fire</t>
  </si>
  <si>
    <t>Part_ATL_Barrel_02_C.Part_ATL_Barrel_02_C</t>
  </si>
  <si>
    <t>Part_SR_VLA_Elemental_Radiation.Part_SR_VLA_Elemental_Radiation</t>
  </si>
  <si>
    <t>Part_ATL_Barrel_03.Part_ATL_Barrel_03</t>
  </si>
  <si>
    <t>Part_SR_VLA_Elemental_Shock.Part_SR_VLA_Elemental_Shock</t>
  </si>
  <si>
    <t>Splash Dmg Radius +176</t>
  </si>
  <si>
    <t>Pattern Red</t>
  </si>
  <si>
    <t>Part_SR_VLA_Foregrip_01.Part_SR_VLA_Foregrip_01</t>
  </si>
  <si>
    <t>Part_ATL_Barrel_03_A.Part_ATL_Barrel_03_A</t>
  </si>
  <si>
    <t>Splash Dmg Radius +20%, Recoil Height -25%</t>
  </si>
  <si>
    <t>Part_SR_VLA_Foregrip_02.Part_SR_VLA_Foregrip_02</t>
  </si>
  <si>
    <t>Recoil Height -30%, Mag Size +10%</t>
  </si>
  <si>
    <t>Part_SR_VLA_Foregrip_03.Part_SR_VLA_Foregrip_03</t>
  </si>
  <si>
    <t>Part_ATL_Barrel_03_B.Part_ATL_Barrel_03_B</t>
  </si>
  <si>
    <t>Part_HW_COV_Barrel_01.Part_HW_COV_Barrel_01</t>
  </si>
  <si>
    <t>Part_SR_VLA_Foregrip_04.Part_SR_VLA_Foregrip_04</t>
  </si>
  <si>
    <t>Weapon Sway -30%, Recoil Width -15%</t>
  </si>
  <si>
    <t>Part_ATL_Barrel_03_C.Part_ATL_Barrel_03_C</t>
  </si>
  <si>
    <t>Chucka</t>
  </si>
  <si>
    <t>Mag Size +2, Dmg +10%</t>
  </si>
  <si>
    <t>Part_HW_COV_Barrel_01_A.Part_HW_COV_Barrel_01_A</t>
  </si>
  <si>
    <t>Part_SR_VLA_Foregrip_05.Part_SR_VLA_Foregrip_05</t>
  </si>
  <si>
    <t>Part_ATL_Barrel_Freeman.Part_ATL_Barrel_Freeman</t>
  </si>
  <si>
    <t>Splash Dmg Radius +176, Dmg +70%</t>
  </si>
  <si>
    <t>Part_HW_COV_Barrel_01_AI_UseONLY.Part_HW_COV_Barrel_01_AI_UseONLY</t>
  </si>
  <si>
    <t>Acc +50%</t>
  </si>
  <si>
    <t>Part_SR_VLA_Grip_01.Part_SR_VLA_Grip_01</t>
  </si>
  <si>
    <t>Part_HW_COV_Barrel_01_B.Part_HW_COV_Barrel_01_B</t>
  </si>
  <si>
    <t>Part_ATL_Barrel_RubysWrath.Part_ATL_Barrel_RubysWrath</t>
  </si>
  <si>
    <t>Splash Dmg Radius +163, Mag Size +7</t>
  </si>
  <si>
    <t>Reload Time +50%</t>
  </si>
  <si>
    <t>Part_SR_VLA_Grip_02.Part_SR_VLA_Grip_02</t>
  </si>
  <si>
    <t>Part_HW_COV_Barrel_01_C.Part_HW_COV_Barrel_01_C</t>
  </si>
  <si>
    <t>Part_ATL_Body.Part_ATL_Body</t>
  </si>
  <si>
    <t>Part_HW_COV_Barrel_02.Part_HW_COV_Barrel_02</t>
  </si>
  <si>
    <t>Part_SR_VLA_Grip_03.Part_SR_VLA_Grip_03</t>
  </si>
  <si>
    <t>Part_ATL_Body_A.Part_ATL_Body_A</t>
  </si>
  <si>
    <t>Zooka</t>
  </si>
  <si>
    <t>Part_HW_COV_Barrel_02_A.Part_HW_COV_Barrel_02_A</t>
  </si>
  <si>
    <t>Part_SR_VLA_Grip_04.Part_SR_VLA_Grip_04</t>
  </si>
  <si>
    <t>Part_ATL_Body_B.Part_ATL_Body_B</t>
  </si>
  <si>
    <t>Part_HW_COV_Barrel_02_AI_UseONLY.Part_HW_COV_Barrel_02_AI_UseONLY</t>
  </si>
  <si>
    <t>Part_SR_VLA_Grip_05.Part_SR_VLA_Grip_05</t>
  </si>
  <si>
    <t>Part_ATL_Body_C.Part_ATL_Body_C</t>
  </si>
  <si>
    <t>Part_HW_COV_Barrel_02_B.Part_HW_COV_Barrel_02_B</t>
  </si>
  <si>
    <t>Dmg +10%, Melee Dmg +80%</t>
  </si>
  <si>
    <t>Part_SR_VLA_Mag_01.Part_SR_VLA_Mag_01</t>
  </si>
  <si>
    <t>Part_HW_COV_Barrel_02_C.Part_HW_COV_Barrel_02_C</t>
  </si>
  <si>
    <t>15 Round, Dmg +5%</t>
  </si>
  <si>
    <t>Part_ATL_Foregrip_01.Part_ATL_Foregrip_01</t>
  </si>
  <si>
    <t>Part_SR_VLA_Mag_02.Part_SR_VLA_Mag_02</t>
  </si>
  <si>
    <t>Part_HW_COV_Barrel_03.Part_HW_COV_Barrel_03</t>
  </si>
  <si>
    <t>Part_ATL_Foregrip_02.Part_ATL_Foregrip_02</t>
  </si>
  <si>
    <t>Shredda</t>
  </si>
  <si>
    <t>Part_ATL_Foregrip_03.Part_ATL_Foregrip_03</t>
  </si>
  <si>
    <t>Part_SR_VLA_Mag_03.Part_SR_VLA_Mag_03</t>
  </si>
  <si>
    <t>Splash Dmg Radius +20%, Reload Time -5%</t>
  </si>
  <si>
    <t>Part_HW_COV_Barrel_03_A.Part_HW_COV_Barrel_03_A</t>
  </si>
  <si>
    <t>10 Round, Dmg +26.5%</t>
  </si>
  <si>
    <t>Part_HW_COV_Barrel_03_AI_UseONLY.Part_HW_COV_Barrel_03_AI_UseONLY</t>
  </si>
  <si>
    <t>Part_ATL_Grip_01.Part_ATL_Grip_01</t>
  </si>
  <si>
    <t>Part_SR_VLA_Material_01_Common.Part_SR_VLA_Material_01_Common</t>
  </si>
  <si>
    <t>Splash Dmg Radius +20%, Recoil Height -15%</t>
  </si>
  <si>
    <t>Part_HW_COV_Barrel_03_B.Part_HW_COV_Barrel_03_B</t>
  </si>
  <si>
    <t>Part_SR_VLA_Material_02_Uncommon.Part_SR_VLA_Material_02_Uncommon</t>
  </si>
  <si>
    <t>Part_ATL_Grip_02.Part_ATL_Grip_02</t>
  </si>
  <si>
    <t>Part_HW_COV_Barrel_03_C.Part_HW_COV_Barrel_03_C</t>
  </si>
  <si>
    <t>Part_SR_VLA_Material_03_Rare.Part_SR_VLA_Material_03_Rare</t>
  </si>
  <si>
    <t>Part_ATL_Grip_03.Part_ATL_Grip_03</t>
  </si>
  <si>
    <t>Part_HW_COV_Barrel_ETech.Part_HW_COV_Barrel_ETech</t>
  </si>
  <si>
    <t>Splash Dmg Radius +275</t>
  </si>
  <si>
    <t>Part_SR_VLA_Material_04_VeryRare.Part_SR_VLA_Material_04_VeryRare</t>
  </si>
  <si>
    <t>Part_ATL_Mag_Pod_01.Part_ATL_Mag_Pod_01</t>
  </si>
  <si>
    <t>Bombanayshun</t>
  </si>
  <si>
    <t>Part_HW_COV_Barrel_ETech_A.Part_HW_COV_Barrel_ETech_A</t>
  </si>
  <si>
    <t>Part_SR_VLA_Material_Lyuda.Part_SR_VLA_Material_Lyuda</t>
  </si>
  <si>
    <t>Part_ATL_Mag_Pod_02.Part_ATL_Mag_Pod_02</t>
  </si>
  <si>
    <t>Part_HW_COV_Barrel_HotDrop.Part_HW_COV_Barrel_HotDrop</t>
  </si>
  <si>
    <t>3 Round, Dmg +10%</t>
  </si>
  <si>
    <t>Part_SR_VLA_Material_Prison.Part_SR_VLA_Material_Prison</t>
  </si>
  <si>
    <t>Splash Dmg Radius +300, Acc -50%</t>
  </si>
  <si>
    <t>Part_ATL_Mag_Pod_03.Part_ATL_Mag_Pod_03</t>
  </si>
  <si>
    <t>Part_HW_COV_Barrel_PortaPooper.Part_HW_COV_Barrel_PortaPooper</t>
  </si>
  <si>
    <t>Part_SR_VLA_Mordecai_Material.Part_SR_VLA_Mordecai_Material</t>
  </si>
  <si>
    <t>Splash Dmg Radius +400, Dmg +45%</t>
  </si>
  <si>
    <t>Part_HW_COV_Barrel_Terror.Part_HW_COV_Barrel_Terror</t>
  </si>
  <si>
    <t>Part_ATL_Marker_01.Part_ATL_Marker_01</t>
  </si>
  <si>
    <t>Splash Dmg Radius +420, Dmg +25%</t>
  </si>
  <si>
    <t>Marker Grenade</t>
  </si>
  <si>
    <t>Part_SR_VLA_Scope_01.Part_SR_VLA_Scope_01</t>
  </si>
  <si>
    <t>7,7x</t>
  </si>
  <si>
    <t>Part_ATL_Marker_02.Part_ATL_Marker_02</t>
  </si>
  <si>
    <t>Sticky Puck</t>
  </si>
  <si>
    <t>Part_HW_COV_Body.Part_HW_COV_Body</t>
  </si>
  <si>
    <t>Part_SR_VLA_Scope_01_A.Part_SR_VLA_Scope_01_A</t>
  </si>
  <si>
    <t>Part_ATL_Marker_03.Part_ATL_Marker_03</t>
  </si>
  <si>
    <t>Sticky Darts</t>
  </si>
  <si>
    <t>Part_HW_COV_Body_A.Part_HW_COV_Body_A</t>
  </si>
  <si>
    <t>Part_SR_VLA_Scope_01_B.Part_SR_VLA_Scope_01_B</t>
  </si>
  <si>
    <t>Part_ATL_Marker_Freeman.Part_ATL_Marker_Freeman</t>
  </si>
  <si>
    <t>Part_HW_COV_Body_B.Part_HW_COV_Body_B</t>
  </si>
  <si>
    <t>Part_SR_VLA_Scope_02.Part_SR_VLA_Scope_02</t>
  </si>
  <si>
    <t>Part_ATL_Marker_RubysWrath.Part_ATL_Marker_RubysWrath</t>
  </si>
  <si>
    <t>5.0X</t>
  </si>
  <si>
    <t>Part_HW_COV_Body_C.Part_HW_COV_Body_C</t>
  </si>
  <si>
    <t>Part_SR_VLA_Scope_02_A.Part_SR_VLA_Scope_02_A</t>
  </si>
  <si>
    <t>Part_ATL_Material_01_Common.Part_ATL_Material_01_Common</t>
  </si>
  <si>
    <t>Part_HW_COV_Body_Hose.Part_HW_COV_Body_Hose</t>
  </si>
  <si>
    <t>Part_SR_VLA_Scope_02_B.Part_SR_VLA_Scope_02_B</t>
  </si>
  <si>
    <t>Part_ATL_Material_02_Uncommon.Part_ATL_Material_02_Uncommon</t>
  </si>
  <si>
    <t>Part_HW_COV_Body_OilCan.Part_HW_COV_Body_OilCan</t>
  </si>
  <si>
    <t>Part_SR_VLA_Scope_03.Part_SR_VLA_Scope_03</t>
  </si>
  <si>
    <t>8.2x</t>
  </si>
  <si>
    <t>Part_ATL_Material_03_Rare.Part_ATL_Material_03_Rare</t>
  </si>
  <si>
    <t>Part_HW_COV_Ele_Corr.Part_HW_COV_Ele_Corr</t>
  </si>
  <si>
    <t>Part_SR_VLA_Scope_03_A.Part_SR_VLA_Scope_03_A</t>
  </si>
  <si>
    <t>Part_ATL_Material_04_VeryRare.Part_ATL_Material_04_VeryRare</t>
  </si>
  <si>
    <t>Part_HW_COV_Ele_Cryo.Part_HW_COV_Ele_Cryo</t>
  </si>
  <si>
    <t>Part_SR_VLA_Scope_03_B.Part_SR_VLA_Scope_03_B</t>
  </si>
  <si>
    <t>Part_HW_COV_Ele_Fire.Part_HW_COV_Ele_Fire</t>
  </si>
  <si>
    <t>Part_ATL_Material_Freeman.Part_ATL_Material_Freeman</t>
  </si>
  <si>
    <t>Part_SR_VLA_Underbarrel_01.Part_SR_VLA_Underbarrel_01</t>
  </si>
  <si>
    <t>Uberbarrel Shotgun , 4 round</t>
  </si>
  <si>
    <t>Part_HW_COV_Ele_Normal.Part_HW_COV_Ele_Normal</t>
  </si>
  <si>
    <t>Part_ATL_Material_RubysWrath.Part_ATL_Material_RubysWrath</t>
  </si>
  <si>
    <t>Part_SR_VLA_Underbarrel_01_A.Part_SR_VLA_Underbarrel_01_A</t>
  </si>
  <si>
    <t>Uberbarrel Shotgun Mag Size +50%</t>
  </si>
  <si>
    <t>Part_HW_COV_Ele_Radiation.Part_HW_COV_Ele_Radiation</t>
  </si>
  <si>
    <t>Part_SR_VLA_Underbarrel_02.Part_SR_VLA_Underbarrel_02</t>
  </si>
  <si>
    <t>Part_ATL_Scope_01.Part_ATL_Scope_01</t>
  </si>
  <si>
    <t>Part_HW_COV_Ele_Shock.Part_HW_COV_Ele_Shock</t>
  </si>
  <si>
    <t>Part_SR_VLA_Underbarrel_02_Double.Part_SR_VLA_Underbarrel_02_Double</t>
  </si>
  <si>
    <t>Part_ATL_Scope_02.Part_ATL_Scope_02</t>
  </si>
  <si>
    <t>2 X Underbarrel RPG</t>
  </si>
  <si>
    <t>Part_HW_COV_Engine_01.Part_HW_COV_Engine_01</t>
  </si>
  <si>
    <t>Part_SR_VLA_Underbarrel_02_Single.Part_SR_VLA_Underbarrel_02_Single</t>
  </si>
  <si>
    <t>Part_ATL_Scope_03.Part_ATL_Scope_03</t>
  </si>
  <si>
    <t>Heat per Shot -15%</t>
  </si>
  <si>
    <t>Underbarrel RPG</t>
  </si>
  <si>
    <t>Part_HW_COV_Engine_02.Part_HW_COV_Engine_02</t>
  </si>
  <si>
    <t>Part_SR_VLA_Underbarrel_03.Part_SR_VLA_Underbarrel_03</t>
  </si>
  <si>
    <t>Part_ATL_Wire_01.Part_ATL_Wire_01</t>
  </si>
  <si>
    <t>Part_HW_COV_Engine_03.Part_HW_COV_Engine_03</t>
  </si>
  <si>
    <t>Part_SR_VLA_Underbarrel_04.Part_SR_VLA_Underbarrel_04</t>
  </si>
  <si>
    <t>Part_ATL_Wire_02.Part_ATL_Wire_02</t>
  </si>
  <si>
    <t>Extra Barrels, Fire Rate +35%</t>
  </si>
  <si>
    <t>Part_SR_VLA_Underbarrel_04_A.Part_SR_VLA_Underbarrel_04_A</t>
  </si>
  <si>
    <t>Part_ATL_Wire_03.Part_ATL_Wire_03</t>
  </si>
  <si>
    <t>Part_HW_COV_Grip_01.Part_HW_COV_Grip_01</t>
  </si>
  <si>
    <t>Part_SR_VLA_Underbarrel_04_B.Part_SR_VLA_Underbarrel_04_B</t>
  </si>
  <si>
    <t>Part_HW_COV_Grip_02.Part_HW_COV_Grip_02</t>
  </si>
  <si>
    <t>Splash Dmg Radius +20%, Heat per Shot -15%</t>
  </si>
  <si>
    <t>Part_SR_VLA_Underbarrel_04_C.Part_SR_VLA_Underbarrel_04_C</t>
  </si>
  <si>
    <t>Part_HW_COV_Grip_03.Part_HW_COV_Grip_03</t>
  </si>
  <si>
    <t>If MagSize Greater Than 8</t>
  </si>
  <si>
    <t>Part_HW_COV_Material_01_Common.Part_HW_COV_Material_01_Common</t>
  </si>
  <si>
    <t>Part_HW_COV_Material_02_Uncommon.Part_HW_COV_Material_02_Uncommon</t>
  </si>
  <si>
    <t>Part_HW_COV_Material_03_Rare.Part_HW_COV_Material_03_Rare</t>
  </si>
  <si>
    <t>If MagSize is Greater Than 35 and MagSize is Less Than 100</t>
  </si>
  <si>
    <t>Part_HW_COV_Material_04_VeryRare.Part_HW_COV_Material_04_VeryRare</t>
  </si>
  <si>
    <t>Part_HW_COV_Material_HotDrop.Part_HW_COV_Material_HotDrop</t>
  </si>
  <si>
    <t>Part_HW_COV_Material_PortaPooper.Part_HW_COV_Material_PortaPooper</t>
  </si>
  <si>
    <t>Part_HW_COV_Material_Terror.Part_HW_COV_Material_Terror</t>
  </si>
  <si>
    <t>Part_HW_COV_Scope_01.Part_HW_COV_Scope_01</t>
  </si>
  <si>
    <t>Part_HW_COV_Scope_02.Part_HW_COV_Scope_02</t>
  </si>
  <si>
    <t>Part_HW_COV_Scope_03.Part_HW_COV_Scope_03</t>
  </si>
  <si>
    <t>Part_HW_TOR_Barrel_01.Part_HW_TOR_Barrel_01</t>
  </si>
  <si>
    <t>Hedgehog</t>
  </si>
  <si>
    <t>Part_HW_TOR_Barrel_01_A.Part_HW_TOR_Barrel_01_A</t>
  </si>
  <si>
    <t>Part_HW_COV_Starter_01.Part_HW_COV_Starter_01</t>
  </si>
  <si>
    <t>Part_HW_COV_Starter_02.Part_HW_COV_Starter_02</t>
  </si>
  <si>
    <t>Part_HW_TOR_Barrel_01_AI_UseONLY.Part_HW_TOR_Barrel_01_AI_UseONLY</t>
  </si>
  <si>
    <t>Part_HW_VLA_Barrel_01.Part_HW_VLA_Barrel_01</t>
  </si>
  <si>
    <t>Splash Dmg Radius +143</t>
  </si>
  <si>
    <t>Part_HW_COV_Starter_03.Part_HW_COV_Starter_03</t>
  </si>
  <si>
    <t>Part_HW_TOR_Barrel_01_B.Part_HW_TOR_Barrel_01_B</t>
  </si>
  <si>
    <t>Strack</t>
  </si>
  <si>
    <t>Part_HW_VLA_Barrel_01_A.Part_HW_VLA_Barrel_01_A</t>
  </si>
  <si>
    <t>Part_HW_COV_Tail_01.Part_HW_COV_Tail_01</t>
  </si>
  <si>
    <t>Part_HW_VLA_Barrel_01_AI_UseONLY.Part_HW_VLA_Barrel_01_AI_UseONLY</t>
  </si>
  <si>
    <t>Part_HW_TOR_Barrel_01_C.Part_HW_TOR_Barrel_01_C</t>
  </si>
  <si>
    <t>Part_HW_COV_Tail_02.Part_HW_COV_Tail_02</t>
  </si>
  <si>
    <t>Part_HW_VLA_Barrel_01_B.Part_HW_VLA_Barrel_01_B</t>
  </si>
  <si>
    <t>Part_HW_TOR_Barrel_02.Part_HW_TOR_Barrel_02</t>
  </si>
  <si>
    <t>Splash Dmg Radius +420</t>
  </si>
  <si>
    <t>Part_HW_COV_Tail_03.Part_HW_COV_Tail_03</t>
  </si>
  <si>
    <t>Part_HW_VLA_Barrel_01_C.Part_HW_VLA_Barrel_01_C</t>
  </si>
  <si>
    <t>Threeway</t>
  </si>
  <si>
    <t>Heat per Shot +75%</t>
  </si>
  <si>
    <t>Part_HW_TOR_Barrel_02_A.Part_HW_TOR_Barrel_02_A</t>
  </si>
  <si>
    <t>Part_HW_COV_Tail_04.Part_HW_COV_Tail_04</t>
  </si>
  <si>
    <t>Part_HW_VLA_Barrel_02.Part_HW_VLA_Barrel_02</t>
  </si>
  <si>
    <t>Part_HW_TOR_Barrel_02_AI_UseONLY.Part_HW_TOR_Barrel_02_AI_UseONLY</t>
  </si>
  <si>
    <t>Gruppa</t>
  </si>
  <si>
    <t>Part_HW_COV_Tail_05.Part_HW_COV_Tail_05</t>
  </si>
  <si>
    <t>Part_HW_VLA_Barrel_02_A.Part_HW_VLA_Barrel_02_A</t>
  </si>
  <si>
    <t>Part_HW_TOR_Barrel_02_B.Part_HW_TOR_Barrel_02_B</t>
  </si>
  <si>
    <t>Part_HW_VLA_Barrel_02_AI_UseONLY.Part_HW_VLA_Barrel_02_AI_UseONLY</t>
  </si>
  <si>
    <t>Part_HW_COV_Tail_06.Part_HW_COV_Tail_06</t>
  </si>
  <si>
    <t>Part_HW_TOR_Barrel_02_C.Part_HW_TOR_Barrel_02_C</t>
  </si>
  <si>
    <t>Ele Dmg +10%, Ele Chance +10%</t>
  </si>
  <si>
    <t>Part_HW_TOR_Barrel_03.Part_HW_TOR_Barrel_03</t>
  </si>
  <si>
    <t>Part_HW_VLA_Barrel_02_B.Part_HW_VLA_Barrel_02_B</t>
  </si>
  <si>
    <t>Splash Dmg Radius +495</t>
  </si>
  <si>
    <t>Quickie</t>
  </si>
  <si>
    <t>Part_HW_TOR_Barrel_03_A.Part_HW_TOR_Barrel_03_A</t>
  </si>
  <si>
    <t>Part_HW_VLA_Barrel_02_C.Part_HW_VLA_Barrel_02_C</t>
  </si>
  <si>
    <t>Part_HW_TOR_Barrel_03_AI_UseONLY.Part_HW_TOR_Barrel_03_AI_UseONLY</t>
  </si>
  <si>
    <t>Part_HW_VLA_Barrel_03.Part_HW_VLA_Barrel_03</t>
  </si>
  <si>
    <t>Splash Dmg Radius +195</t>
  </si>
  <si>
    <t>Part_HW_TOR_Barrel_03_B.Part_HW_TOR_Barrel_03_B</t>
  </si>
  <si>
    <t>Vred</t>
  </si>
  <si>
    <t>Part_HW_VLA_Barrel_03_A.Part_HW_VLA_Barrel_03_A</t>
  </si>
  <si>
    <t>Part_HW_TOR_Barrel_03_C.Part_HW_TOR_Barrel_03_C</t>
  </si>
  <si>
    <t>Part_HW_VLA_Barrel_03_AI_UseONLY.Part_HW_VLA_Barrel_03_AI_UseONLY</t>
  </si>
  <si>
    <t>Part_HW_TOR_Barrel_BurgerCannon.Part_HW_TOR_Barrel_BurgerCannon</t>
  </si>
  <si>
    <t>Recoil Width -55%, Splash Dmg Radius +130, Mag Size +6, Recoil Height -55%</t>
  </si>
  <si>
    <t>Acc +300%, Dmg -40%, Ele Chance -50%</t>
  </si>
  <si>
    <t>Part_HW_VLA_Barrel_03_B.Part_HW_VLA_Barrel_03_B</t>
  </si>
  <si>
    <t>Part_HW_TOR_Barrel_ETech.Part_HW_TOR_Barrel_ETech</t>
  </si>
  <si>
    <t>Splash Dmg Radius +300, Reload Time +25%</t>
  </si>
  <si>
    <t>Part_HW_VLA_Barrel_03_C.Part_HW_VLA_Barrel_03_C</t>
  </si>
  <si>
    <t>Lump</t>
  </si>
  <si>
    <t>Part_HW_TOR_Barrel_ETech_A.Part_HW_TOR_Barrel_ETech_A</t>
  </si>
  <si>
    <t>Part_HW_VLA_Barrel_CloudBurst.Part_HW_VLA_Barrel_CloudBurst</t>
  </si>
  <si>
    <t>Mag Size +8, Splash Dmg Radius +300, Ele Chance +30%</t>
  </si>
  <si>
    <t>Part_HW_TOR_Barrel_Hive.Part_HW_TOR_Barrel_Hive</t>
  </si>
  <si>
    <t>Splash Dmg Radius +300, Mag Size +3</t>
  </si>
  <si>
    <t>Part_HW_VLA_Barrel_ETech.Part_HW_VLA_Barrel_ETech</t>
  </si>
  <si>
    <t>Dmg -25%, Reload Time +45%</t>
  </si>
  <si>
    <t>Part_HW_TOR_Barrel_RYNO.Part_HW_TOR_Barrel_RYNO</t>
  </si>
  <si>
    <t>Bagronk</t>
  </si>
  <si>
    <t>Part_HW_VLA_Barrel_ETech_A.Part_HW_VLA_Barrel_ETech_A</t>
  </si>
  <si>
    <t>Dmg -20%, Acc +70%, Reload Time +40%</t>
  </si>
  <si>
    <t>Ele Chance +15%, Mag Size +10%</t>
  </si>
  <si>
    <t>Part_HW_TOR_Barrel_Rampager.Part_HW_TOR_Barrel_Rampager</t>
  </si>
  <si>
    <t>Splash Dmg Radius +450, Mag Size +6</t>
  </si>
  <si>
    <t>Part_HW_VLA_Barrel_Mongol.Part_HW_VLA_Barrel_Mongol</t>
  </si>
  <si>
    <t>Dmg -20%, Acc +70%</t>
  </si>
  <si>
    <t>Splash Dmg Radius +175, Mag Size +8</t>
  </si>
  <si>
    <t>Dmg -40%, Recoil Height +45%</t>
  </si>
  <si>
    <t>Weapons</t>
  </si>
  <si>
    <t>Part_HW_TOR_Barrel_Swarm.Part_HW_TOR_Barrel_Swarm</t>
  </si>
  <si>
    <t>Splash Dmg Radius +200, Acc -30%</t>
  </si>
  <si>
    <t>Part_HW_VLA_Body.Part_HW_VLA_Body</t>
  </si>
  <si>
    <t>Part_HW_TOR_Barrel_Tunguska.Part_HW_TOR_Barrel_Tunguska</t>
  </si>
  <si>
    <t>Mag Size +2, Splash Dmg Radius +50, Acc -30%</t>
  </si>
  <si>
    <t>Dmg -75%</t>
  </si>
  <si>
    <t>Part_HW_VLA_Body_A.Part_HW_VLA_Body_A</t>
  </si>
  <si>
    <t>Part_HW_TOR_Body.Part_HW_TOR_Body</t>
  </si>
  <si>
    <t>Part_HW_VLA_Body_B.Part_HW_VLA_Body_B</t>
  </si>
  <si>
    <t>Part_HW_TOR_Body_A.Part_HW_TOR_Body_A</t>
  </si>
  <si>
    <t>Part_HW_VLA_Body_C.Part_HW_VLA_Body_C</t>
  </si>
  <si>
    <t>Part_HW_TOR_Body_B.Part_HW_TOR_Body_B</t>
  </si>
  <si>
    <t>Part_HW_VLA_Elemental_Corr.Part_HW_VLA_Elemental_Corr</t>
  </si>
  <si>
    <t>General Anointments</t>
  </si>
  <si>
    <t>Part_HW_VLA_Elemental_Cryo.Part_HW_VLA_Elemental_Cryo</t>
  </si>
  <si>
    <t>Part_HW_TOR_Ele_Corr.Part_HW_TOR_Ele_Corr</t>
  </si>
  <si>
    <t>Note that splash anointments can only be applied on weapons that do splash damage, same goes with Elements</t>
  </si>
  <si>
    <t>Part_HW_VLA_Elemental_Fire.Part_HW_VLA_Elemental_Fire</t>
  </si>
  <si>
    <t>Part_HW_TOR_Ele_Cryo.Part_HW_TOR_Ele_Cryo</t>
  </si>
  <si>
    <t>Part_HW_VLA_Elemental_Radiation.Part_HW_VLA_Elemental_Radiation</t>
  </si>
  <si>
    <t>Part_HW_TOR_Ele_Fire.Part_HW_TOR_Ele_Fire</t>
  </si>
  <si>
    <t>GPart_All_SkillEnd_AccuracyHandling.GPart_All_SkillEnd_AccuracyHandling</t>
  </si>
  <si>
    <t>Part_HW_VLA_Elemental_Shock.Part_HW_VLA_Elemental_Shock</t>
  </si>
  <si>
    <t>On Action Skill End, Weapon Accuracy(50%) and Handling(200%) are greatly increased for 12 seconds.</t>
  </si>
  <si>
    <t>Part_HW_TOR_Ele_Radiation.Part_HW_TOR_Ele_Radiation</t>
  </si>
  <si>
    <t>Part_HW_VLA_Grip_01.Part_HW_VLA_Grip_01</t>
  </si>
  <si>
    <t>Part_HW_TOR_Ele_Shock.Part_HW_TOR_Ele_Shock</t>
  </si>
  <si>
    <t>Part_HW_VLA_Grip_02.Part_HW_VLA_Grip_02</t>
  </si>
  <si>
    <t>Proj Speed +15%, Fire Rate +5%</t>
  </si>
  <si>
    <t>Part_HW_TOR_Grip_01.Part_HW_TOR_Grip_01</t>
  </si>
  <si>
    <t>Part_HW_VLA_Grip_03.Part_HW_VLA_Grip_03</t>
  </si>
  <si>
    <t>Part_HW_TOR_Grip_02.Part_HW_TOR_Grip_02</t>
  </si>
  <si>
    <t>Part_HW_TOR_Grip_03.Part_HW_TOR_Grip_03</t>
  </si>
  <si>
    <t>Part_HW_VLA_Mag_01.Part_HW_VLA_Mag_01</t>
  </si>
  <si>
    <t>Part_HW_VLA_Mag_02.Part_HW_VLA_Mag_02</t>
  </si>
  <si>
    <t>Part_HW_TOR_Mag_01.Part_HW_TOR_Mag_01</t>
  </si>
  <si>
    <t>3 Round</t>
  </si>
  <si>
    <t>Part_HW_VLA_Mag_03.Part_HW_VLA_Mag_03</t>
  </si>
  <si>
    <t>Part_HW_TOR_Mag_02.Part_HW_TOR_Mag_02</t>
  </si>
  <si>
    <t>16 Round</t>
  </si>
  <si>
    <t>4 Round</t>
  </si>
  <si>
    <t>GPart_All_SkillEnd_AddGrenade.GPart_All_SkillEnd_AddGrenade</t>
  </si>
  <si>
    <t>Part_HW_TOR_Mag_03.Part_HW_TOR_Mag_03</t>
  </si>
  <si>
    <t>2 Round</t>
  </si>
  <si>
    <t>Part_HW_VLA_Material_01_Common.Part_HW_VLA_Material_01_Common</t>
  </si>
  <si>
    <t>On Action Skill Start, Regenerate 1 grenade.</t>
  </si>
  <si>
    <t>Part_HW_VLA_Material_02_Uncommon.Part_HW_VLA_Material_02_Uncommon</t>
  </si>
  <si>
    <t>Part_HW_TOR_Material_01_Common.Part_HW_TOR_Material_01_Common</t>
  </si>
  <si>
    <t>Part_HW_VLA_Material_03_Rare.Part_HW_VLA_Material_03_Rare</t>
  </si>
  <si>
    <t>Part_HW_TOR_Material_02_Uncommon.Part_HW_TOR_Material_02_Uncommon</t>
  </si>
  <si>
    <t>Part_HW_VLA_Material_04_VeryRare.Part_HW_VLA_Material_04_VeryRare</t>
  </si>
  <si>
    <t>GPart_All_SkillEnd_CooldownRate.GPart_All_SkillEnd_CooldownRate</t>
  </si>
  <si>
    <t>Part_HW_TOR_Material_03_Rare.Part_HW_TOR_Material_03_Rare</t>
  </si>
  <si>
    <t>On Action Skill End, action skill cooldown rate is increased by 20% for 15 seconds.</t>
  </si>
  <si>
    <t>Part_HW_VLA_Material_CloudBurst.Part_HW_VLA_Material_CloudBurst</t>
  </si>
  <si>
    <t>Part_HW_TOR_Material_04_VeryRare.Part_HW_TOR_Material_04_VeryRare</t>
  </si>
  <si>
    <t>Part_HW_TOR_Material_BurgerCannon.Part_HW_TOR_Material_BurgerCannon</t>
  </si>
  <si>
    <t>Part_HW_VLA_Material_Mongol.Part_HW_VLA_Material_Mongol</t>
  </si>
  <si>
    <t>Part_HW_TOR_Material_Hive.Part_HW_TOR_Material_Hive</t>
  </si>
  <si>
    <t>GPart_All_SkillEnd_CritDamage.GPart_All_SkillEnd_CritDamage</t>
  </si>
  <si>
    <t>Part_HW_VLA_Scope_01.Part_HW_VLA_Scope_01</t>
  </si>
  <si>
    <t>On Action Skill End, Critical Damage is increased by 25% for 15 seconds.</t>
  </si>
  <si>
    <t>Part_HW_TOR_Material_Marcus.Part_HW_TOR_Material_Marcus</t>
  </si>
  <si>
    <t>Part_HW_VLA_Scope_02.Part_HW_VLA_Scope_02</t>
  </si>
  <si>
    <t>Part_HW_TOR_Material_RYNO.Part_HW_TOR_Material_RYNO</t>
  </si>
  <si>
    <t>Part_HW_VLA_Scope_03.Part_HW_VLA_Scope_03</t>
  </si>
  <si>
    <t>Part_HW_TOR_Material_Rampager.Part_HW_TOR_Material_Rampager</t>
  </si>
  <si>
    <t>GPart_All_SkillEnd_DamageReduction.GPart_All_SkillEnd_DamageReduction</t>
  </si>
  <si>
    <t>On Action Skill End, damage taken is reduced by 15% for 12 seconds.</t>
  </si>
  <si>
    <t>Part_HW_VLA_Shoulder_01.Part_HW_VLA_Shoulder_01</t>
  </si>
  <si>
    <t>Part_HW_TOR_Material_Swarm.Part_HW_TOR_Material_Swarm</t>
  </si>
  <si>
    <t>Mag Size +2, Proj Speed +15%</t>
  </si>
  <si>
    <t>GPart_All_SkillEnd_EleChanceDamage.GPart_All_SkillEnd_EleChanceDamage</t>
  </si>
  <si>
    <t>On Action Skill End, Weapon Status Effect Damage is increased by 75% and Chance is increased by 40% for 12 seconds.</t>
  </si>
  <si>
    <t>Part_HW_VLA_Shoulder_02.Part_HW_VLA_Shoulder_02</t>
  </si>
  <si>
    <t>Part_HW_TOR_Material_Tunguska.Part_HW_TOR_Material_Tunguska</t>
  </si>
  <si>
    <t>Part_HW_VLA_Shoulder_03.Part_HW_VLA_Shoulder_03</t>
  </si>
  <si>
    <t>Part_HW_TOR_Scope_01.Part_HW_TOR_Scope_01</t>
  </si>
  <si>
    <t>GPart_All_SkillEnd_FireRateReload.GPart_All_SkillEnd_FireRateReload</t>
  </si>
  <si>
    <t>On Action Skill End, fire rate is increased by 11%, and reload speed by 35% for 12 seconds.</t>
  </si>
  <si>
    <t>Part_HW_VLA_Tail_01.Part_HW_VLA_Tail_01</t>
  </si>
  <si>
    <t>Part_HW_TOR_Scope_02.Part_HW_TOR_Scope_02</t>
  </si>
  <si>
    <t>Mag Size +2, Fire Rate +5%</t>
  </si>
  <si>
    <t>Part_HW_VLA_Tail_02.Part_HW_VLA_Tail_02</t>
  </si>
  <si>
    <t>Part_HW_TOR_Scope_03.Part_HW_TOR_Scope_03</t>
  </si>
  <si>
    <t>Proj Speed +15%, Reload Time -5%</t>
  </si>
  <si>
    <t>GPart_All_SkillEnd_HealthRegen.GPart_All_SkillEnd_HealthRegen</t>
  </si>
  <si>
    <t>On Action Skill End, regenerate 1.25% max health per second for 12 seconds.</t>
  </si>
  <si>
    <t>Part_HW_VLA_Tail_03.Part_HW_VLA_Tail_03</t>
  </si>
  <si>
    <t>Part_HW_TOR_Tail_01.Part_HW_TOR_Tail_01</t>
  </si>
  <si>
    <t>GPart_All_SkillEnd_LifeSteal.GPart_All_SkillEnd_LifeSteal</t>
  </si>
  <si>
    <t>On Action Skill End, gain 15% Life Steal for 12 seconds.</t>
  </si>
  <si>
    <t>Part_HW_VLA_Tail_04.Part_HW_VLA_Tail_04</t>
  </si>
  <si>
    <t>Splash Dmg Radius +20%, Recoil Height -30%</t>
  </si>
  <si>
    <t>Part_HW_TOR_Tail_01_A.Part_HW_TOR_Tail_01_A</t>
  </si>
  <si>
    <t>Mag Size +1</t>
  </si>
  <si>
    <t>GPart_All_SkillEnd_MeleeDamage.GPart_All_SkillEnd_MeleeDamage</t>
  </si>
  <si>
    <t>On Action Skill End, Melee Damage is increased by 100% for 12 seconds.</t>
  </si>
  <si>
    <t>Part_HW_VLA_Underbarrel_01.Part_HW_VLA_Underbarrel_01</t>
  </si>
  <si>
    <t>Part_HW_TOR_Tail_01_B.Part_HW_TOR_Tail_01_B</t>
  </si>
  <si>
    <t>Rocket Salvo, 2 rocket at a time</t>
  </si>
  <si>
    <t>GPart_All_SkillEnd_MoveSpeed.GPart_All_SkillEnd_MoveSpeed</t>
  </si>
  <si>
    <t>On Action Skill End, movement speed is increased by 5% for 12 seconds.</t>
  </si>
  <si>
    <t>Part_HW_VLA_Underbarrel_02.Part_HW_VLA_Underbarrel_02</t>
  </si>
  <si>
    <t>Part_HW_TOR_Tail_02.Part_HW_TOR_Tail_02</t>
  </si>
  <si>
    <t>Rocket, Big boy</t>
  </si>
  <si>
    <t>Part_HW_VLA_Underbarrel_03.Part_HW_VLA_Underbarrel_03</t>
  </si>
  <si>
    <t>GPart_All_SkillEnd_NextMagBonusDamageCorrosive.GPart_All_SkillEnd_NextMagBonusDamageCorrosive</t>
  </si>
  <si>
    <t>Mortar, 4 short burst</t>
  </si>
  <si>
    <t>On Action Skill End, the next 2 magazines will have 50% additional bonus corrosive damage.</t>
  </si>
  <si>
    <t>Part_HW_TOR_Tail_02_A.Part_HW_TOR_Tail_02_A</t>
  </si>
  <si>
    <t>Part_HW_VLA_Underbarrel_CloudBurst.Part_HW_VLA_Underbarrel_CloudBurst</t>
  </si>
  <si>
    <t>Part_HW_TOR_Tail_02_B.Part_HW_TOR_Tail_02_B</t>
  </si>
  <si>
    <t>GPart_All_SkillEnd_NextMagBonusDamageCryo.GPart_All_SkillEnd_NextMagBonusDamageCryo</t>
  </si>
  <si>
    <t>On Action Skill End, the next 2 magazines will have 50% additional bonus cryo damage.</t>
  </si>
  <si>
    <t>Part_HW_TOR_Tail_03.Part_HW_TOR_Tail_03</t>
  </si>
  <si>
    <t>GPart_All_SkillEnd_NextMagBonusDamageFire.GPart_All_SkillEnd_NextMagBonusDamageFire</t>
  </si>
  <si>
    <t>On Action Skill End, the next 2 magazines will have 50% additional bonus fire damage.</t>
  </si>
  <si>
    <t>Part_HW_TOR_Tail_03_A.Part_HW_TOR_Tail_03_A</t>
  </si>
  <si>
    <t>GPart_All_SkillEnd_NextMagBonusDamageRadiation.GPart_All_SkillEnd_NextMagBonusDamageRadiation</t>
  </si>
  <si>
    <t>On Action Skill End, the next 2 magazines will have 50% additional bonus radiation damage.</t>
  </si>
  <si>
    <t>Part_HW_TOR_Tail_03_B.Part_HW_TOR_Tail_03_B</t>
  </si>
  <si>
    <t>GPart_All_SkillEnd_NextMagBonusDamageShock.GPart_All_SkillEnd_NextMagBonusDamageShock</t>
  </si>
  <si>
    <t>On Action Skill End, the next 2 magazines will have 50% additional bonus shock damage.</t>
  </si>
  <si>
    <t>If MagSize is Greater Than 18 and MagSize is Less Than 30</t>
  </si>
  <si>
    <t>Expansive</t>
  </si>
  <si>
    <t>GPart_All_SkillEnd_ProjectileSpeed.GPart_All_SkillEnd_ProjectileSpeed</t>
  </si>
  <si>
    <t>On Action Skill End, Projectile Speed is increased by 100% for 12 seconds.</t>
  </si>
  <si>
    <t>If MagSize is Greater Than 4</t>
  </si>
  <si>
    <t>Stuffed</t>
  </si>
  <si>
    <t>GPart_All_SkillEnd_SplashDamage.GPart_All_SkillEnd_SplashDamage*</t>
  </si>
  <si>
    <t>On Action Skill End, Splash Damage is increased by 125% for 12 seconds.</t>
  </si>
  <si>
    <t>GPart_All_SkillEnd_UniqueEnemyDamage.GPart_All_SkillEnd_UniqueEnemyDamage</t>
  </si>
  <si>
    <t>On Action Skill End, Deal 125% more Weapon Damage to Badass, Named, and Boss enemies for 15 seconds.</t>
  </si>
  <si>
    <t>GPart_All_SkillEnd_WeaponDamage.GPart_All_SkillEnd_WeaponDamage</t>
  </si>
  <si>
    <t>On Action Skill End, Weapon Damage is increased by 100% for 12 seconds.</t>
  </si>
  <si>
    <t>GPart_All_Passive_GenerateTerror_Melee.GPart_All_Passive_GenerateTerror_Melee</t>
  </si>
  <si>
    <t>Melee Attacks have a 25% chance to apply Terror to yourself.</t>
  </si>
  <si>
    <t>GPart_All_Passive_TerrorAmmoRegen.GPart_All_Passive_TerrorAmmoRegen</t>
  </si>
  <si>
    <t>While Terrified, gain ammo regeneration. The more Terror you have, the higher the bonus. T1: 5%, T2: 10%, T3: 15%</t>
  </si>
  <si>
    <t>GPart_All_Passive_TerrorBonus_CryoDamage.GPart_All_Passive_TerrorBonus_CryoDamage</t>
  </si>
  <si>
    <t>While Terrified, deal 50% bonus cryo damage.</t>
  </si>
  <si>
    <t>GPart_All_Passive_TerrorBulletReflect.GPart_All_Passive_TerrorBulletReflect</t>
  </si>
  <si>
    <t>While Terrified, enemy bullets have a chance to reflect off of you. The more Terror you have, the higher the bonus. T1: 15%, T2: 30%, T3: 45%</t>
  </si>
  <si>
    <t>Timestamp</t>
  </si>
  <si>
    <t xml:space="preserve">Part Framework: </t>
  </si>
  <si>
    <t>Part name: eg Part_PS_COV_Barrel_Legion.Part_PS_COV_Barrel_Legion</t>
  </si>
  <si>
    <t>Positives: Use weapon inspect, the GREEN stats of an item. For non weapons, use "effect" section instead.</t>
  </si>
  <si>
    <t>Negatives: Use weapon inspect, the RED stats of an item. For non weapons, use "effect" section instead.</t>
  </si>
  <si>
    <t>Effects: Plain text stats or effects</t>
  </si>
  <si>
    <t>GPart_All_Passive_TerrorCritDamage.GPart_All_Passive_TerrorCritDamage</t>
  </si>
  <si>
    <t>While Terrified, gain increased crit damage. The more Terror you have, the higher the bonus. T1: 50%, T2: 75%, T3: 100%</t>
  </si>
  <si>
    <t>GPart_All_Passive_TerrorDamageFireRate.GPart_All_Passive_TerrorDamageFireRate</t>
  </si>
  <si>
    <t xml:space="preserve"> Part_AR_VLA_Barrel_LuciansCall.Part_AR_VLA_Barrel_LuciansCall</t>
  </si>
  <si>
    <t>2 Rounds Reflect to Nearby Enemies, 2 Rounds Return to Mag</t>
  </si>
  <si>
    <t>While Terrified, gain increased damage and fire rate. The more Terror you have, the higher the bonus. Damage: T1: 5%, T2: 10%, T3: 15%, Fire Rate: T1: 10%, T2: 20%, T3: 30%</t>
  </si>
  <si>
    <t>Increases resistance of applied elemental effect on current shield. Example Shield has corrosive element only giving 13% resistance. Adding Part_Shield_Aug_Resistance.Part_Shield_Aug_Resistance will increase corrosive resistance to 27%</t>
  </si>
  <si>
    <t>GPart_All_Passive_TerrorDamageMitigation.GPart_All_Passive_TerrorDamageMitigation</t>
  </si>
  <si>
    <t>While Terrified, reduce all incoming damage by a small amount. The more Terror you have, the higher the bonus. T1: 10%, T2: 20%, T3: 30%</t>
  </si>
  <si>
    <t>ㅇ</t>
  </si>
  <si>
    <t>Is listed as Secondary Ability, but I believe it belongs under Main Ability because it can spawn with the Secondary Artifacts.</t>
  </si>
  <si>
    <t>GPart_All_Passive_TerrorHealthRegen.GPart_All_Passive_TerrorHealthRegen</t>
  </si>
  <si>
    <t>9999999999999999999</t>
  </si>
  <si>
    <t>99999999999999999999</t>
  </si>
  <si>
    <t>While Terrified, gain health regeneration. The more Terror you have, the higher the bonus. T1: 4%, T2: 6%, T3: 8%</t>
  </si>
  <si>
    <t>GPart_All_Passive_TerrorProjectilesPerShot.GPart_All_Passive_TerrorProjectilesPerShot</t>
  </si>
  <si>
    <t>While Terrified, you have a chance to fire an extra projectile per shot. The more Terror you have, the higher the bonus. T1: 10%, T2: 20%, T3: 30%</t>
  </si>
  <si>
    <t>5.5x</t>
  </si>
  <si>
    <t>4.4x</t>
  </si>
  <si>
    <t>GPart_All_SkillEnd_GenerateTerror.GPart_All_SkillEnd_GenerateTerror</t>
  </si>
  <si>
    <t>On Action Skill End, apply Terror to yourself every 5 seconds for the next 18 seconds. Generate Terror Rate: 3 ?</t>
  </si>
  <si>
    <t>5.7x</t>
  </si>
  <si>
    <t>4.8x</t>
  </si>
  <si>
    <t>GPart_All_SkillEnd_TerrorHeal.GPart_All_SkillEnd_TerrorHeal</t>
  </si>
  <si>
    <t>While Terrified, gain health regeneration. The more Terror you have, the higher the bonus. Base Heal: 25%, Terror Stack Bonus: 15%</t>
  </si>
  <si>
    <t>1.8x</t>
  </si>
  <si>
    <t>GPart_EG_Generic_ConsecutiveHitsDmgStack.GPart_EG_Generic_ConsecutiveHitsDmgStack</t>
  </si>
  <si>
    <t>Consecutive Hits increase Weapon Damage by 1% per hit, misses remove all bonuses. (Max: 200 stacks)</t>
  </si>
  <si>
    <t>5.2x &amp; 6x</t>
  </si>
  <si>
    <t>GPart_EG_Generic_KillStackReloadDamage.GPart_EG_Generic_KillStackReloadDamage</t>
  </si>
  <si>
    <t>3.8x &amp; 4x</t>
  </si>
  <si>
    <t>Killing an enemy grants 5% Weapon Damage and 95% Reload Speed for 25 seconds, this effect stacks.</t>
  </si>
  <si>
    <t>2.4x &amp; 6x</t>
  </si>
  <si>
    <t>1.5x &amp; 3x</t>
  </si>
  <si>
    <t>2.2x &amp; 4x</t>
  </si>
  <si>
    <t xml:space="preserve"> Part_SM_HYP_Scope_03.Part_SM_HYP_Scope_03</t>
  </si>
  <si>
    <t>1.4x</t>
  </si>
  <si>
    <t>GPart_EG_Generic_LowHealthExecutor.GPart_EG_Generic_LowHealthExecutor</t>
  </si>
  <si>
    <t>While enemies are below 25% Health, gain 50% increased Weapon Damage.</t>
  </si>
  <si>
    <t>GPart_EG_GrenadeThrow_GlobalDamage.GPart_EG_GrenadeThrow_GlobalDamage</t>
  </si>
  <si>
    <t>On Grenade Thrown, Weapon, Grenade, and Action Skill Damage are increased by 25% for 6 seconds.</t>
  </si>
  <si>
    <t>GPart_EG_SkillEndBonusEleDamage_Corrosive.GPart_EG_SkillEndBonusEleDamage_Corrosive</t>
  </si>
  <si>
    <t>On Action Skill End, gain 50% bonus Corrosive Damage with Weapons for 10 seconds.</t>
  </si>
  <si>
    <t>GPart_EG_SkillEndBonusEleDamage_Cryo.GPart_EG_SkillEndBonusEleDamage_Cryo</t>
  </si>
  <si>
    <t>On Action Skill End, gain 50% bonus Cryo Damage with Weapons for 10 seconds.</t>
  </si>
  <si>
    <t>GPart_EG_SkillEndBonusEleDamage_Fire.GPart_EG_SkillEndBonusEleDamage_Fire</t>
  </si>
  <si>
    <t>On Action Skill End, gain 50% bonus Fire Damage with Weapons for 10 seconds.</t>
  </si>
  <si>
    <t>GPart_EG_SkillEndBonusEleDamage_Radiation.GPart_EG_SkillEndBonusEleDamage_Radiation</t>
  </si>
  <si>
    <t>On Action Skill End, gain 50% bonus Radiation Damage with Weapons for 10 seconds.</t>
  </si>
  <si>
    <t>GPart_EG_SkillEndBonusEleDamage_Shock.GPart_EG_SkillEndBonusEleDamage_Shock</t>
  </si>
  <si>
    <t>On Action Skill End, gain 50% bonus Shock Damage with Weapons for 10 seconds.</t>
  </si>
  <si>
    <t>GPart_EG_WhileAirborn_AccuracyHandling.GPart_EG_WhileAirborn_AccuracyHandling</t>
  </si>
  <si>
    <t>While Airborne, Accuracy is increased by 25% and Handling by 10%.</t>
  </si>
  <si>
    <t>GPart_EG_WhileAirborn_CritDamage.GPart_EG_WhileAirborn_CritDamage</t>
  </si>
  <si>
    <t>While Airborne, Critical Damage is increased by 125%.</t>
  </si>
  <si>
    <t>GPart_EG_WhileAirborn_Damage.GPart_EG_WhileAirborn_Damage</t>
  </si>
  <si>
    <t>While Airborne, Damage is increased by 130%.</t>
  </si>
  <si>
    <t>GPart_EG_WhileAirborn_FireRate.GPart_EG_WhileAirborn_FireRate</t>
  </si>
  <si>
    <t>While Airborne, Fire Rate is increased by 120%.</t>
  </si>
  <si>
    <t>GPart_EG_WhileSliding_AccuracyHandling.GPart_EG_WhileSliding_AccuracyHandling</t>
  </si>
  <si>
    <t>While Sliding, Accuracy is increased by 50% and Handling by 10%.</t>
  </si>
  <si>
    <t>GPart_EG_WhileSliding_Damage.GPart_EG_WhileSliding_Damage</t>
  </si>
  <si>
    <t>While Sliding, Damage is increased by 140%.</t>
  </si>
  <si>
    <t>GPart_EG_WhileSliding_FireRate.GPart_EG_WhileSliding_FireRate</t>
  </si>
  <si>
    <t>While Sliding, Fire Rate is increased by 125%.</t>
  </si>
  <si>
    <t>Beastmaster Anointments</t>
  </si>
  <si>
    <t>GPart_Beast_AttackCmd_Lifesteal.GPart_Beast_AttackCmd_Lifesteal</t>
  </si>
  <si>
    <t>After using Attack Command, gain 30% lifesteal for 8 seconds.</t>
  </si>
  <si>
    <t>GPart_Beast_AttackCmd_Movespeed.GPart_Beast_AttackCmd_Movespeed</t>
  </si>
  <si>
    <t>After issuing an Attack Command, gain 8% Movespeed for 6 seconds.</t>
  </si>
  <si>
    <t>GPart_Beast_ExitStealthNova.GPart_Beast_ExitStealthNova</t>
  </si>
  <si>
    <t>When exiting Fade Away, create a nova that deals 175% damage. Nova Radius: 500</t>
  </si>
  <si>
    <t>GPart_Beast_RakkCharge.GPart_Beast_RakkCharge</t>
  </si>
  <si>
    <t>Grants an extra charge of Rakk Attack!</t>
  </si>
  <si>
    <t>GPart_Beast_RakkCrit.GPart_Beast_RakkCrit</t>
  </si>
  <si>
    <t>After using Rakk Attack!, gain 25% critical hit damage for 8 seconds.</t>
  </si>
  <si>
    <t>GPart_Beast_RakkSlag.GPart_Beast_RakkSlag</t>
  </si>
  <si>
    <t>Enemies damaged by Rakk Attack! take 50% increased damage for 10 seconds.</t>
  </si>
  <si>
    <t>GPart_Beast_Stealth_AccuracyHandling.GPart_Beast_Stealth_AccuracyHandling</t>
  </si>
  <si>
    <t>While Fade Away is active, gain greatly increased Accuracy(200%) and Handling(perfect) for 20 seconds.</t>
  </si>
  <si>
    <t>GPart_BonusRadiationDamage.GPart_BonusRadiationDamage</t>
  </si>
  <si>
    <t>While Gamma Burst is active, gain 65% bonus radiation damage.</t>
  </si>
  <si>
    <t>GPart_Beast_AttackCmd_TerrorFireDMG.GPart_Beast_AttackCmd_TerrorFireDMG</t>
  </si>
  <si>
    <t>After using Attack Command, consume all Terror and Fl4K's pet gains 50% bonus fire damage for 15 seconds.</t>
  </si>
  <si>
    <t>Gunner Anointments</t>
  </si>
  <si>
    <t>GPart_Gunner_AutoBear_AmmoRegen.GPart_Gunner_AutoBear_AmmoRegen</t>
  </si>
  <si>
    <t>While Auto Bear is active, constantly regenerate 7.5% of magazine size per second.</t>
  </si>
  <si>
    <t>GPart_Gunner_AutoBear_FireDamage.GPart_Gunner_AutoBear_FireDamage</t>
  </si>
  <si>
    <t>While Auto Bear is active, deals 20% bonus Incendiary damage.</t>
  </si>
  <si>
    <t>GPart_Gunner_EnterExit_Nova.GPart_Gunner_EnterExit_Nova</t>
  </si>
  <si>
    <t>When entering and exiting Iron Bear, create a nova that deals 175% damage. Radius: 900</t>
  </si>
  <si>
    <t>GPart_Gunner_IBGrenadeChance.GPart_Gunner_IBGrenadeChance</t>
  </si>
  <si>
    <t>While Iron Bear is active, taking damage has a 20% chance to spawn a grenade each 8 seconds.</t>
  </si>
  <si>
    <t>GPart_Gunner_KillsLowerCooldown.GPart_Gunner_KillsLowerCooldown</t>
  </si>
  <si>
    <t>After exiting Iron Bear, kills increase Iron Bear's cooldown rate by 30% for 30 seconds. Stack Duration: 10 seconds</t>
  </si>
  <si>
    <t>GPart_Gunner_NextMagFireDamage.GPart_Gunner_NextMagFireDamage</t>
  </si>
  <si>
    <t>After exiting Iron Bear, the next 2 magazines will have 40% bonus Incendiary damage.</t>
  </si>
  <si>
    <t>GPart_Gunner_NextMagFirerateCrit.GPart_Gunner_NextMagFirerateCrit</t>
  </si>
  <si>
    <t>After exiting Iron Bear, the next 2 magazines will have 10% increased fire rate and 20% critical damage.</t>
  </si>
  <si>
    <t>GPart_Gunner_NextMagReloadHandling.GPart_Gunner_NextMagReloadHandling</t>
  </si>
  <si>
    <t>After exiting Iron Bear, the next 3 magazines will have 50% increased reload speed and 20% increased handling.</t>
  </si>
  <si>
    <t>GPart_Gunner_NoAmmoConsumption.GPart_Gunner_NoAmmoConsumption</t>
  </si>
  <si>
    <t>After exiting Iron Bear, do not consume ammo for 5 seconds.</t>
  </si>
  <si>
    <t>GPart_Gunner_ShieldHealthMax.GPart_Gunner_ShieldHealthMax</t>
  </si>
  <si>
    <t>After exiting Iron Bear, gain 75% increased shields and health for 25 seconds.</t>
  </si>
  <si>
    <t>GPart_Gunner_SplashDamageIncrease.GPart_Gunner_SplashDamageIncrease*</t>
  </si>
  <si>
    <t>After exiting Iron Bear, gain 120% increased Splash damage for 18 seconds.</t>
  </si>
  <si>
    <t>GPart_Gunner_Reload_TerrorNova.GPart_Gunner_Reload_TerrorNova</t>
  </si>
  <si>
    <t>After Reloading, consume all Terror and create a nova that deals cryo damage(175%). Radius: 400</t>
  </si>
  <si>
    <t>Operative Anointments</t>
  </si>
  <si>
    <t>GPart_CloneSwap_WeaponDamage.GPart_CloneSwap_WeaponDamage</t>
  </si>
  <si>
    <t>After swapping places with your Digi-Clone, Weapon Damage is increased by 75% for 6 seconds.</t>
  </si>
  <si>
    <t>GPart_Operative_BarrierActive_AccuracyCrit.GPart_Operative_BarrierActive_AccuracyCrit</t>
  </si>
  <si>
    <t>While Barrier is active, Accuracy is increased by 150%, and Critical Hit damage is increased by 30%.</t>
  </si>
  <si>
    <t>GPart_Operative_BarrierActive_StatusEffectChance.GPart_Operative_BarrierActive_StatusEffectChance*</t>
  </si>
  <si>
    <t>While Barrier is active, Status Effect Chance is increased by 50%.</t>
  </si>
  <si>
    <t>GPart_Operative_BarrierDeploy_ShieldRecharge.GPart_Operative_BarrierDeploy_ShieldRecharge</t>
  </si>
  <si>
    <t>When Barrier is Deployed, instantly start recharging your shields. Delay: 0.15 seconds</t>
  </si>
  <si>
    <t>GPart_Operative_CloneActive_AmmoRegen.GPart_Operative_CloneActive_AmmoRegen</t>
  </si>
  <si>
    <t>While Digi-Clone is active, regenerate 12% of magazine ammo in mag per second for 30 seconds.</t>
  </si>
  <si>
    <t>GPart_Operative_CloneActive_HealthRegen.GPart_Operative_CloneActive_HealthRegen</t>
  </si>
  <si>
    <t>While Digi-Clone is active, regenerate 3% max health per second of 30 seconds.</t>
  </si>
  <si>
    <t>GPart_Operative_CloneSwapInstaReload.GPart_Operative_CloneSwapInstaReload</t>
  </si>
  <si>
    <t>After swapping places with your Digi-Clone, your weapon is reloaded.</t>
  </si>
  <si>
    <t>GPart_Operative_DroneActiveBonusDamage.GPart_Operative_DroneActiveBonusDamage</t>
  </si>
  <si>
    <t>While SNTNL is active, gain 50% of damage as bonus Cryo damage.</t>
  </si>
  <si>
    <t>GPart_Operative_DroneActiveMovespeed.GPart_Operative_DroneActiveMovespeed</t>
  </si>
  <si>
    <t>While SNTNL is active, movespeed is increased by 15%.</t>
  </si>
  <si>
    <t>GPart_Operative_DroneActive_FireRateReload.GPart_Operative_DroneActive_FireRateReload</t>
  </si>
  <si>
    <t>While SNTNL is active, Fire Rate is increased by 9%, and Reload Speed by 30%.</t>
  </si>
  <si>
    <t>GPart_Operative_DroneActiveTerrorLifesteal.GPart_Operative_DroneActiveTerrorLifesteal</t>
  </si>
  <si>
    <t>While SNTNL is active, SNTNL gains 100% lifesteal while you are affected by Terror.</t>
  </si>
  <si>
    <t>Siren Anointments</t>
  </si>
  <si>
    <t>GPart_Siren_Cast_ElementalChance.GPart_Siren_Cast_ElementalChance*</t>
  </si>
  <si>
    <t>After using Phasecast, Status Effect Chance is increased by 50% for 8 seconds.</t>
  </si>
  <si>
    <t>GPart_Siren_Cast_WeaponDamage.GPart_Siren_Cast_WeaponDamage</t>
  </si>
  <si>
    <t>After using Phasecast, Weapon Damage is increased by 250% for 12 seconds.</t>
  </si>
  <si>
    <t>GPart_Siren_Grasp_AccuracyCrit.GPart_Siren_Grasp_AccuracyCrit</t>
  </si>
  <si>
    <t>After Phasegrasping an enemy, Weapon Accuracy(100%) and Handling(400%) are greatly increased for 20 seconds.</t>
  </si>
  <si>
    <r>
      <t xml:space="preserve">GPart_Siren_Grasp_ChargeSpeed.GPart_Siren_Grasp_ChargeSpeed - </t>
    </r>
    <r>
      <rPr>
        <b/>
        <sz val="10"/>
        <color rgb="FF990000"/>
        <rFont val="Arial"/>
      </rPr>
      <t>Maliwan only</t>
    </r>
  </si>
  <si>
    <t>While Phasegrasp is active, Weapon charge time is decreased by 250% and Fire Rate increased by 12% for 20 seconds.</t>
  </si>
  <si>
    <t>GPart_Siren_Grasp_ConstantNova.GPart_Siren_Grasp_ConstantNova</t>
  </si>
  <si>
    <t>While Phasegrasp is active, Amara constantly triggers novas that deal 50% damage for 15 seconds. Nova Frequency: 1.2 sec, Nova Radius: 500</t>
  </si>
  <si>
    <t>GPart_Siren_SkillEnd_AttunedSkillDamage.GPart_Siren_SkillEnd_AttunedSkillDamage</t>
  </si>
  <si>
    <t>On Action Skill End, deal 40% bonus radiation damage for 8 seconds.</t>
  </si>
  <si>
    <t>GPart_Siren_Slam_DamageReduction.GPart_Siren_Slam_DamageReduction</t>
  </si>
  <si>
    <t>After using Phaseslam, damage taken is reduced by 25% and movespeed is increased by 12% for 10 seconds.</t>
  </si>
  <si>
    <t>GPart_Siren_Slam_MeleeDamage.GPart_Siren_Slam_MeleeDamage</t>
  </si>
  <si>
    <t>After using Phaseslam, Melee Damage is increased by 200% for 10 seconds.</t>
  </si>
  <si>
    <t>GPart_Siren_Slam_ReturnDamage.GPart_Siren_Slam_ReturnDamage</t>
  </si>
  <si>
    <t>On Action Skill End, 30% of all damage taken is returned to the attacker for 12 seconds.</t>
  </si>
  <si>
    <t>GPart_Siren_Slam_WeaponDamage.GPart_Siren_Slam_WeaponDamage</t>
  </si>
  <si>
    <t>After using Phaseslam, Weapon Damage is increased by 300% for 12 seconds.</t>
  </si>
  <si>
    <t>GPart_Siren_Grasp_TerrorSkulls.GPart_Siren_Grasp_TerrorSkulls</t>
  </si>
  <si>
    <r>
      <t xml:space="preserve">After </t>
    </r>
    <r>
      <rPr>
        <b/>
        <sz val="10"/>
        <rFont val="Arial"/>
      </rPr>
      <t xml:space="preserve">Phasegrasping </t>
    </r>
    <r>
      <rPr>
        <sz val="10"/>
        <color rgb="FF000000"/>
        <rFont val="Arial"/>
      </rPr>
      <t xml:space="preserve">an enemy, Amara fires </t>
    </r>
    <r>
      <rPr>
        <b/>
        <sz val="10"/>
        <rFont val="Arial"/>
      </rPr>
      <t xml:space="preserve">Terror </t>
    </r>
    <r>
      <rPr>
        <sz val="10"/>
        <color rgb="FF000000"/>
        <rFont val="Arial"/>
      </rPr>
      <t>skulls at the grasped target dealing 200% damage.</t>
    </r>
  </si>
  <si>
    <t>Note: Orange anointments still need to be confirmed.</t>
  </si>
  <si>
    <t>List of items that CANNOT be anointed</t>
  </si>
  <si>
    <t>Amazing Grace</t>
  </si>
  <si>
    <t>Amber Management</t>
  </si>
  <si>
    <t>Babymaker</t>
  </si>
  <si>
    <t>Big Succ</t>
  </si>
  <si>
    <t>Black Flame</t>
  </si>
  <si>
    <t>Brashi's Dedication</t>
  </si>
  <si>
    <t>Buttplug</t>
  </si>
  <si>
    <t>Chadd</t>
  </si>
  <si>
    <t>Cold Shoulder</t>
  </si>
  <si>
    <t>Fingerbiter</t>
  </si>
  <si>
    <t>Gettleburger</t>
  </si>
  <si>
    <t>Ghast Call</t>
  </si>
  <si>
    <t>Girth Blaster Elite</t>
  </si>
  <si>
    <t>Hand of Glory</t>
  </si>
  <si>
    <t>Hot Drop</t>
  </si>
  <si>
    <t>Hyper-Hydrator</t>
  </si>
  <si>
    <t>Kenulox</t>
  </si>
  <si>
    <t>Kevin's Chilly</t>
  </si>
  <si>
    <t>Linc</t>
  </si>
  <si>
    <t>Null Pointer</t>
  </si>
  <si>
    <t>Pa's Rifle</t>
  </si>
  <si>
    <t>Peacemonger</t>
  </si>
  <si>
    <t>Portapooper</t>
  </si>
  <si>
    <t>Rogue-Sight</t>
  </si>
  <si>
    <t>R.Y.N.O.</t>
  </si>
  <si>
    <t>Sellout</t>
  </si>
  <si>
    <t>Starkiller</t>
  </si>
  <si>
    <t>Suckerpunch</t>
  </si>
  <si>
    <t>The Emperor's Condiment</t>
  </si>
  <si>
    <t>The Ice Queen</t>
  </si>
  <si>
    <t>The Killing Word</t>
  </si>
  <si>
    <t>The Leech</t>
  </si>
  <si>
    <t>THE TWO TIME</t>
  </si>
  <si>
    <t>Traitor's Death</t>
  </si>
  <si>
    <t>Vault Hero</t>
  </si>
  <si>
    <t>50 Round</t>
  </si>
  <si>
    <t>5 Round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</si>
</sst>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d/yyyy\ h:mm:ss"/>
  </numFmts>
  <fonts count="84" x14ac:knownFonts="1">
    <font>
      <sz val="10"/>
      <color rgb="FF000000"/>
      <name val="Arial"/>
    </font>
    <font>
      <b/>
      <i/>
      <sz val="12"/>
      <color rgb="FFE69138"/>
      <name val="Arial"/>
    </font>
    <font>
      <sz val="14"/>
      <color theme="1"/>
      <name val="Arial"/>
    </font>
    <font>
      <sz val="10"/>
      <color theme="1"/>
      <name val="Arial"/>
    </font>
    <font>
      <b/>
      <sz val="14"/>
      <color rgb="FFFFFFFF"/>
      <name val="Arial"/>
    </font>
    <font>
      <sz val="11"/>
      <color rgb="FF3C78D8"/>
      <name val="Arial"/>
    </font>
    <font>
      <b/>
      <u/>
      <sz val="12"/>
      <color rgb="FF1155CC"/>
      <name val="Arial"/>
    </font>
    <font>
      <b/>
      <sz val="14"/>
      <color rgb="FFFF9900"/>
      <name val="Arial"/>
    </font>
    <font>
      <b/>
      <sz val="12"/>
      <color rgb="FF000000"/>
      <name val="Arial"/>
    </font>
    <font>
      <b/>
      <u/>
      <sz val="12"/>
      <color rgb="FF1155CC"/>
      <name val="Arial"/>
    </font>
    <font>
      <sz val="14"/>
      <color rgb="FFFF9900"/>
      <name val="Arial"/>
    </font>
    <font>
      <sz val="14"/>
      <color rgb="FFF1C232"/>
      <name val="Arial"/>
    </font>
    <font>
      <sz val="10"/>
      <color rgb="FFFFFFFF"/>
      <name val="Arial"/>
    </font>
    <font>
      <sz val="10"/>
      <color rgb="FFCCCCCC"/>
      <name val="Arial"/>
    </font>
    <font>
      <b/>
      <u/>
      <sz val="14"/>
      <color rgb="FF00FFFF"/>
      <name val="Arial"/>
    </font>
    <font>
      <u/>
      <sz val="14"/>
      <color rgb="FF6FA8DC"/>
      <name val="Arial"/>
    </font>
    <font>
      <sz val="10"/>
      <name val="Arial"/>
    </font>
    <font>
      <b/>
      <sz val="14"/>
      <color theme="1"/>
      <name val="Arial"/>
    </font>
    <font>
      <sz val="10"/>
      <color rgb="FF6AA84F"/>
      <name val="Arial"/>
    </font>
    <font>
      <sz val="10"/>
      <color rgb="FFFF9900"/>
      <name val="Arial"/>
    </font>
    <font>
      <b/>
      <sz val="14"/>
      <color rgb="FF000000"/>
      <name val="Arial"/>
    </font>
    <font>
      <b/>
      <u/>
      <sz val="14"/>
      <color rgb="FFFF9900"/>
      <name val="Arial"/>
    </font>
    <font>
      <b/>
      <sz val="14"/>
      <color rgb="FFFF0000"/>
      <name val="Arial"/>
    </font>
    <font>
      <b/>
      <sz val="14"/>
      <color rgb="FFFF0000"/>
      <name val="Arial"/>
    </font>
    <font>
      <b/>
      <u/>
      <sz val="14"/>
      <color rgb="FF00FF00"/>
      <name val="Arial"/>
    </font>
    <font>
      <b/>
      <sz val="14"/>
      <color rgb="FFFF00FF"/>
      <name val="Arial"/>
    </font>
    <font>
      <b/>
      <sz val="14"/>
      <color rgb="FFFF00FF"/>
      <name val="Arial"/>
    </font>
    <font>
      <sz val="10"/>
      <color rgb="FFDD7E6B"/>
      <name val="Arial"/>
    </font>
    <font>
      <b/>
      <u/>
      <sz val="14"/>
      <color rgb="FFE06666"/>
      <name val="Arial"/>
    </font>
    <font>
      <b/>
      <sz val="14"/>
      <color rgb="FF38761D"/>
      <name val="Arial"/>
    </font>
    <font>
      <b/>
      <sz val="14"/>
      <color rgb="FF38761D"/>
      <name val="Arial"/>
    </font>
    <font>
      <sz val="14"/>
      <color rgb="FFFFFF00"/>
      <name val="Arial"/>
    </font>
    <font>
      <b/>
      <u/>
      <sz val="14"/>
      <color rgb="FFFF40FF"/>
      <name val="Arial"/>
    </font>
    <font>
      <sz val="10"/>
      <color rgb="FFFFFF00"/>
      <name val="Arial"/>
    </font>
    <font>
      <sz val="10"/>
      <color rgb="FFFF40FF"/>
      <name val="Arial"/>
    </font>
    <font>
      <b/>
      <sz val="14"/>
      <color rgb="FFF1C232"/>
      <name val="Arial"/>
    </font>
    <font>
      <b/>
      <sz val="14"/>
      <color rgb="FFF1C232"/>
      <name val="Arial"/>
    </font>
    <font>
      <i/>
      <sz val="10"/>
      <color rgb="FFFFFFFF"/>
      <name val="Arial"/>
    </font>
    <font>
      <b/>
      <u/>
      <sz val="14"/>
      <color rgb="FFA4C2F4"/>
      <name val="Arial"/>
    </font>
    <font>
      <b/>
      <sz val="14"/>
      <color rgb="FF7F6000"/>
      <name val="Arial"/>
    </font>
    <font>
      <b/>
      <sz val="14"/>
      <color rgb="FF7F6000"/>
      <name val="Arial"/>
    </font>
    <font>
      <sz val="14"/>
      <color rgb="FF00FFFF"/>
      <name val="Arial"/>
    </font>
    <font>
      <b/>
      <u/>
      <sz val="14"/>
      <color rgb="FF8E7CC3"/>
      <name val="Arial"/>
    </font>
    <font>
      <b/>
      <sz val="14"/>
      <color rgb="FF8E7CC3"/>
      <name val="Arial"/>
    </font>
    <font>
      <b/>
      <sz val="14"/>
      <color rgb="FF8E7CC3"/>
      <name val="Arial"/>
    </font>
    <font>
      <b/>
      <sz val="14"/>
      <color rgb="FF6D9EEB"/>
      <name val="Arial"/>
    </font>
    <font>
      <b/>
      <sz val="14"/>
      <color rgb="FF6D9EEB"/>
      <name val="Arial"/>
    </font>
    <font>
      <u/>
      <sz val="14"/>
      <color rgb="FF018CFF"/>
      <name val="Arial"/>
    </font>
    <font>
      <b/>
      <sz val="14"/>
      <color rgb="FF1155CC"/>
      <name val="Arial"/>
    </font>
    <font>
      <b/>
      <sz val="14"/>
      <color rgb="FF1155CC"/>
      <name val="Arial"/>
    </font>
    <font>
      <sz val="14"/>
      <color rgb="FFB7B7B7"/>
      <name val="Arial"/>
    </font>
    <font>
      <b/>
      <sz val="14"/>
      <color rgb="FF00FFFF"/>
      <name val="Arial"/>
    </font>
    <font>
      <b/>
      <sz val="14"/>
      <color rgb="FF00FFFF"/>
      <name val="Arial"/>
    </font>
    <font>
      <sz val="14"/>
      <color rgb="FFD9D9D9"/>
      <name val="Arial"/>
    </font>
    <font>
      <sz val="14"/>
      <color rgb="FFFFFFFF"/>
      <name val="Arial"/>
    </font>
    <font>
      <b/>
      <sz val="14"/>
      <color rgb="FFE6B8AF"/>
      <name val="Arial"/>
    </font>
    <font>
      <sz val="14"/>
      <color rgb="FF00FFFF"/>
      <name val="Arial"/>
    </font>
    <font>
      <sz val="14"/>
      <color rgb="FFFFD966"/>
      <name val="Arial"/>
    </font>
    <font>
      <strike/>
      <sz val="14"/>
      <color rgb="FFFFFFFF"/>
      <name val="Arial"/>
    </font>
    <font>
      <u/>
      <sz val="14"/>
      <color rgb="FFA64D79"/>
      <name val="Arial"/>
    </font>
    <font>
      <sz val="14"/>
      <color rgb="FFAC30FF"/>
      <name val="Arial"/>
    </font>
    <font>
      <sz val="14"/>
      <color rgb="FFB45F06"/>
      <name val="Arial"/>
    </font>
    <font>
      <strike/>
      <sz val="14"/>
      <color rgb="FF93C47D"/>
      <name val="Arial"/>
    </font>
    <font>
      <b/>
      <sz val="12"/>
      <color rgb="FF6AA84F"/>
      <name val="Arial"/>
    </font>
    <font>
      <sz val="14"/>
      <color rgb="FFFFE599"/>
      <name val="Arial"/>
    </font>
    <font>
      <sz val="12"/>
      <color rgb="FFCCCCCC"/>
      <name val="Arial"/>
    </font>
    <font>
      <sz val="14"/>
      <color rgb="FFB45F06"/>
      <name val="Arial"/>
    </font>
    <font>
      <b/>
      <i/>
      <sz val="14"/>
      <color rgb="FF9900FF"/>
      <name val="Arial"/>
    </font>
    <font>
      <b/>
      <i/>
      <sz val="18"/>
      <color rgb="FFE69138"/>
      <name val="Arial"/>
    </font>
    <font>
      <b/>
      <i/>
      <sz val="14"/>
      <color rgb="FF434343"/>
      <name val="Arial"/>
    </font>
    <font>
      <b/>
      <u/>
      <sz val="12"/>
      <color rgb="FF1155CC"/>
      <name val="Arial"/>
    </font>
    <font>
      <sz val="10"/>
      <color rgb="FF00FF00"/>
      <name val="Arial"/>
    </font>
    <font>
      <sz val="10"/>
      <color rgb="FF00FFFF"/>
      <name val="Arial"/>
    </font>
    <font>
      <b/>
      <u/>
      <sz val="12"/>
      <color rgb="FF0000FF"/>
      <name val="Arial"/>
    </font>
    <font>
      <b/>
      <sz val="12"/>
      <color rgb="FFCC0000"/>
      <name val="Arial"/>
    </font>
    <font>
      <sz val="10"/>
      <color rgb="FFE06666"/>
      <name val="Arial"/>
    </font>
    <font>
      <b/>
      <sz val="12"/>
      <color rgb="FFFF9900"/>
      <name val="Arial"/>
    </font>
    <font>
      <sz val="12"/>
      <color rgb="FFFF9900"/>
      <name val="Arial"/>
    </font>
    <font>
      <sz val="10"/>
      <color rgb="FFFFD966"/>
      <name val="Arial"/>
    </font>
    <font>
      <b/>
      <sz val="10"/>
      <color rgb="FFFF9900"/>
      <name val="Arial"/>
    </font>
    <font>
      <sz val="10"/>
      <color rgb="FFFF0000"/>
      <name val="Arial"/>
    </font>
    <font>
      <sz val="10"/>
      <color rgb="FFAC30FF"/>
      <name val="Arial"/>
    </font>
    <font>
      <b/>
      <sz val="10"/>
      <color rgb="FF990000"/>
      <name val="Arial"/>
    </font>
    <font>
      <b/>
      <sz val="10"/>
      <name val="Arial"/>
    </font>
  </fonts>
  <fills count="13">
    <fill>
      <patternFill patternType="none"/>
    </fill>
    <fill>
      <patternFill patternType="gray125"/>
    </fill>
    <fill>
      <patternFill patternType="solid">
        <fgColor rgb="FF434343"/>
        <bgColor rgb="FF434343"/>
      </patternFill>
    </fill>
    <fill>
      <patternFill patternType="solid">
        <fgColor rgb="FF666666"/>
        <bgColor rgb="FF666666"/>
      </patternFill>
    </fill>
    <fill>
      <patternFill patternType="solid">
        <fgColor rgb="FFB7B7B7"/>
        <bgColor rgb="FFB7B7B7"/>
      </patternFill>
    </fill>
    <fill>
      <patternFill patternType="solid">
        <fgColor rgb="FFFF9900"/>
        <bgColor rgb="FFFF9900"/>
      </patternFill>
    </fill>
    <fill>
      <patternFill patternType="solid">
        <fgColor rgb="FF6AA84F"/>
        <bgColor rgb="FF6AA84F"/>
      </patternFill>
    </fill>
    <fill>
      <patternFill patternType="solid">
        <fgColor rgb="FFCC4125"/>
        <bgColor rgb="FFCC4125"/>
      </patternFill>
    </fill>
    <fill>
      <patternFill patternType="solid">
        <fgColor rgb="FFB4A7D6"/>
        <bgColor rgb="FFB4A7D6"/>
      </patternFill>
    </fill>
    <fill>
      <patternFill patternType="solid">
        <fgColor rgb="FF4A86E8"/>
        <bgColor rgb="FF4A86E8"/>
      </patternFill>
    </fill>
    <fill>
      <patternFill patternType="solid">
        <fgColor rgb="FF00FF00"/>
        <bgColor rgb="FF00FF00"/>
      </patternFill>
    </fill>
    <fill>
      <patternFill patternType="solid">
        <fgColor rgb="FF00FFFF"/>
        <bgColor rgb="FF00FFFF"/>
      </patternFill>
    </fill>
    <fill>
      <patternFill patternType="solid">
        <fgColor rgb="FFFFD966"/>
        <bgColor rgb="FFFFD966"/>
      </patternFill>
    </fill>
  </fills>
  <borders count="15">
    <border>
      <left/>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D9D9D9"/>
      </left>
      <right style="medium">
        <color rgb="FFD9D9D9"/>
      </right>
      <top style="medium">
        <color rgb="FFD9D9D9"/>
      </top>
      <bottom style="medium">
        <color rgb="FFD9D9D9"/>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B7B7B7"/>
      </left>
      <right style="medium">
        <color rgb="FFB7B7B7"/>
      </right>
      <top style="medium">
        <color rgb="FFB7B7B7"/>
      </top>
      <bottom style="medium">
        <color rgb="FFB7B7B7"/>
      </bottom>
      <diagonal/>
    </border>
    <border>
      <left/>
      <right style="medium">
        <color rgb="FFB7B7B7"/>
      </right>
      <top style="medium">
        <color rgb="FFB7B7B7"/>
      </top>
      <bottom style="medium">
        <color rgb="FFB7B7B7"/>
      </bottom>
      <diagonal/>
    </border>
    <border>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right/>
      <top style="thin">
        <color rgb="FF000000"/>
      </top>
      <bottom style="thin">
        <color rgb="FF000000"/>
      </bottom>
      <diagonal/>
    </border>
  </borders>
  <cellStyleXfs count="1">
    <xf numFmtId="0" fontId="0" fillId="0" borderId="0"/>
  </cellStyleXfs>
  <cellXfs count="246">
    <xf numFmtId="0" fontId="0" fillId="0" borderId="0" xfId="0" applyFont="1" applyAlignment="1"/>
    <xf numFmtId="0" fontId="1" fillId="2" borderId="0" xfId="0" applyFont="1" applyFill="1" applyAlignment="1">
      <alignment horizontal="left"/>
    </xf>
    <xf numFmtId="0" fontId="2" fillId="2" borderId="0" xfId="0" applyFont="1" applyFill="1"/>
    <xf numFmtId="0" fontId="3" fillId="2" borderId="0" xfId="0" applyFont="1" applyFill="1"/>
    <xf numFmtId="0" fontId="4" fillId="2" borderId="0" xfId="0" applyFont="1" applyFill="1" applyAlignment="1">
      <alignment horizontal="center" vertical="center"/>
    </xf>
    <xf numFmtId="0" fontId="5" fillId="2" borderId="0" xfId="0" applyFont="1" applyFill="1" applyAlignment="1"/>
    <xf numFmtId="0" fontId="6" fillId="0" borderId="1" xfId="0" applyFont="1" applyBorder="1" applyAlignment="1">
      <alignment horizontal="center"/>
    </xf>
    <xf numFmtId="0" fontId="8" fillId="0" borderId="1" xfId="0" applyFont="1" applyBorder="1" applyAlignment="1">
      <alignment wrapText="1"/>
    </xf>
    <xf numFmtId="0" fontId="9" fillId="0" borderId="1" xfId="0" applyFont="1" applyBorder="1" applyAlignment="1">
      <alignment horizontal="center" vertical="center" wrapText="1"/>
    </xf>
    <xf numFmtId="0" fontId="4" fillId="2" borderId="0" xfId="0" applyFont="1" applyFill="1" applyAlignment="1"/>
    <xf numFmtId="0" fontId="8" fillId="0" borderId="1" xfId="0" applyFont="1" applyBorder="1" applyAlignment="1">
      <alignment vertical="center" wrapText="1"/>
    </xf>
    <xf numFmtId="19" fontId="2" fillId="2" borderId="0" xfId="0" applyNumberFormat="1" applyFont="1" applyFill="1" applyAlignment="1"/>
    <xf numFmtId="0" fontId="10" fillId="2" borderId="2" xfId="0" applyFont="1" applyFill="1" applyBorder="1" applyAlignment="1">
      <alignment vertical="center"/>
    </xf>
    <xf numFmtId="0" fontId="11" fillId="2" borderId="1" xfId="0" applyFont="1" applyFill="1" applyBorder="1" applyAlignment="1">
      <alignment horizontal="right"/>
    </xf>
    <xf numFmtId="0" fontId="3" fillId="2" borderId="3" xfId="0" applyFont="1" applyFill="1" applyBorder="1" applyAlignment="1">
      <alignment vertical="center" wrapText="1"/>
    </xf>
    <xf numFmtId="0" fontId="12" fillId="3" borderId="4" xfId="0" applyFont="1" applyFill="1" applyBorder="1" applyAlignment="1">
      <alignment vertical="center" wrapText="1"/>
    </xf>
    <xf numFmtId="0" fontId="13" fillId="3" borderId="3" xfId="0" applyFont="1" applyFill="1" applyBorder="1" applyAlignment="1">
      <alignment vertical="center" wrapText="1"/>
    </xf>
    <xf numFmtId="0" fontId="14" fillId="2" borderId="5" xfId="0" applyFont="1" applyFill="1" applyBorder="1" applyAlignment="1">
      <alignment horizontal="right" vertical="center"/>
    </xf>
    <xf numFmtId="0" fontId="3" fillId="4" borderId="4" xfId="0" applyFont="1" applyFill="1" applyBorder="1" applyAlignment="1">
      <alignment vertical="center" wrapText="1"/>
    </xf>
    <xf numFmtId="0" fontId="15" fillId="2" borderId="1" xfId="0" applyFont="1" applyFill="1" applyBorder="1" applyAlignment="1"/>
    <xf numFmtId="0" fontId="3" fillId="4" borderId="3" xfId="0" applyFont="1" applyFill="1" applyBorder="1" applyAlignment="1">
      <alignment vertical="center" wrapText="1"/>
    </xf>
    <xf numFmtId="0" fontId="3" fillId="4" borderId="0" xfId="0" applyFont="1" applyFill="1" applyAlignment="1">
      <alignment vertical="center" wrapText="1"/>
    </xf>
    <xf numFmtId="0" fontId="12" fillId="2" borderId="5" xfId="0" applyFont="1" applyFill="1" applyBorder="1" applyAlignment="1">
      <alignment vertical="center"/>
    </xf>
    <xf numFmtId="0" fontId="2" fillId="2" borderId="0" xfId="0" applyFont="1" applyFill="1" applyAlignment="1">
      <alignment horizontal="center"/>
    </xf>
    <xf numFmtId="0" fontId="17" fillId="5" borderId="6" xfId="0" applyFont="1" applyFill="1" applyBorder="1" applyAlignment="1">
      <alignment horizontal="center"/>
    </xf>
    <xf numFmtId="0" fontId="12" fillId="3" borderId="4" xfId="0" applyFont="1" applyFill="1" applyBorder="1" applyAlignment="1">
      <alignment vertical="center"/>
    </xf>
    <xf numFmtId="0" fontId="10" fillId="2" borderId="7" xfId="0" applyFont="1" applyFill="1" applyBorder="1" applyAlignment="1">
      <alignment vertical="center"/>
    </xf>
    <xf numFmtId="0" fontId="18" fillId="3" borderId="3" xfId="0" applyFont="1" applyFill="1" applyBorder="1" applyAlignment="1">
      <alignment wrapText="1"/>
    </xf>
    <xf numFmtId="0" fontId="3" fillId="2" borderId="8" xfId="0" applyFont="1" applyFill="1" applyBorder="1" applyAlignment="1">
      <alignment vertical="center" wrapText="1"/>
    </xf>
    <xf numFmtId="0" fontId="17" fillId="6" borderId="6" xfId="0" applyFont="1" applyFill="1" applyBorder="1" applyAlignment="1">
      <alignment horizontal="center"/>
    </xf>
    <xf numFmtId="0" fontId="10" fillId="2" borderId="3" xfId="0" applyFont="1" applyFill="1" applyBorder="1" applyAlignment="1">
      <alignment vertical="center" wrapText="1"/>
    </xf>
    <xf numFmtId="0" fontId="19" fillId="2" borderId="2" xfId="0" applyFont="1" applyFill="1" applyBorder="1" applyAlignment="1">
      <alignment vertical="center"/>
    </xf>
    <xf numFmtId="0" fontId="20" fillId="7" borderId="6" xfId="0" applyFont="1" applyFill="1" applyBorder="1" applyAlignment="1">
      <alignment horizontal="center"/>
    </xf>
    <xf numFmtId="0" fontId="13" fillId="3" borderId="3" xfId="0" applyFont="1" applyFill="1" applyBorder="1" applyAlignment="1">
      <alignment vertical="center" wrapText="1"/>
    </xf>
    <xf numFmtId="0" fontId="17" fillId="8" borderId="6" xfId="0" applyFont="1" applyFill="1" applyBorder="1" applyAlignment="1">
      <alignment horizontal="center"/>
    </xf>
    <xf numFmtId="0" fontId="12" fillId="3" borderId="4" xfId="0" applyFont="1" applyFill="1" applyBorder="1" applyAlignment="1">
      <alignment vertical="center" wrapText="1"/>
    </xf>
    <xf numFmtId="0" fontId="17" fillId="9" borderId="6" xfId="0" applyFont="1" applyFill="1" applyBorder="1" applyAlignment="1">
      <alignment horizontal="center"/>
    </xf>
    <xf numFmtId="0" fontId="17" fillId="10" borderId="6" xfId="0" applyFont="1" applyFill="1" applyBorder="1" applyAlignment="1">
      <alignment horizontal="center"/>
    </xf>
    <xf numFmtId="0" fontId="18" fillId="3" borderId="3" xfId="0" applyFont="1" applyFill="1" applyBorder="1" applyAlignment="1">
      <alignment wrapText="1"/>
    </xf>
    <xf numFmtId="0" fontId="12" fillId="3" borderId="2" xfId="0" applyFont="1" applyFill="1" applyBorder="1" applyAlignment="1">
      <alignment vertical="center" wrapText="1"/>
    </xf>
    <xf numFmtId="0" fontId="21" fillId="2" borderId="5" xfId="0" applyFont="1" applyFill="1" applyBorder="1" applyAlignment="1">
      <alignment horizontal="right" vertical="center"/>
    </xf>
    <xf numFmtId="0" fontId="13" fillId="3" borderId="4" xfId="0" applyFont="1" applyFill="1" applyBorder="1" applyAlignment="1">
      <alignment vertical="center" wrapText="1"/>
    </xf>
    <xf numFmtId="0" fontId="3" fillId="4" borderId="4" xfId="0" applyFont="1" applyFill="1" applyBorder="1" applyAlignment="1"/>
    <xf numFmtId="0" fontId="22" fillId="2" borderId="0" xfId="0" applyFont="1" applyFill="1" applyAlignment="1">
      <alignment horizontal="right"/>
    </xf>
    <xf numFmtId="0" fontId="3" fillId="4" borderId="3" xfId="0" applyFont="1" applyFill="1" applyBorder="1" applyAlignment="1"/>
    <xf numFmtId="0" fontId="23" fillId="2" borderId="5" xfId="0" applyFont="1" applyFill="1" applyBorder="1" applyAlignment="1">
      <alignment horizontal="center"/>
    </xf>
    <xf numFmtId="0" fontId="22" fillId="3" borderId="5" xfId="0" applyFont="1" applyFill="1" applyBorder="1" applyAlignment="1">
      <alignment horizontal="center"/>
    </xf>
    <xf numFmtId="0" fontId="12" fillId="3" borderId="4" xfId="0" applyFont="1" applyFill="1" applyBorder="1"/>
    <xf numFmtId="0" fontId="12" fillId="3" borderId="3" xfId="0" applyFont="1" applyFill="1" applyBorder="1" applyAlignment="1">
      <alignment vertical="center" wrapText="1"/>
    </xf>
    <xf numFmtId="0" fontId="24" fillId="2" borderId="5" xfId="0" applyFont="1" applyFill="1" applyBorder="1" applyAlignment="1">
      <alignment horizontal="right" vertical="center"/>
    </xf>
    <xf numFmtId="0" fontId="3" fillId="2" borderId="3" xfId="0" applyFont="1" applyFill="1" applyBorder="1" applyAlignment="1">
      <alignment vertical="center" wrapText="1"/>
    </xf>
    <xf numFmtId="0" fontId="12" fillId="2" borderId="5" xfId="0" applyFont="1" applyFill="1" applyBorder="1" applyAlignment="1">
      <alignment vertical="center"/>
    </xf>
    <xf numFmtId="0" fontId="25" fillId="2" borderId="0" xfId="0" applyFont="1" applyFill="1" applyAlignment="1">
      <alignment horizontal="right"/>
    </xf>
    <xf numFmtId="0" fontId="26" fillId="2" borderId="5" xfId="0" applyFont="1" applyFill="1" applyBorder="1" applyAlignment="1">
      <alignment horizontal="center"/>
    </xf>
    <xf numFmtId="0" fontId="25" fillId="3" borderId="5" xfId="0" applyFont="1" applyFill="1" applyBorder="1" applyAlignment="1">
      <alignment horizontal="center"/>
    </xf>
    <xf numFmtId="0" fontId="10" fillId="2" borderId="4" xfId="0" applyFont="1" applyFill="1" applyBorder="1" applyAlignment="1"/>
    <xf numFmtId="0" fontId="10" fillId="2" borderId="3" xfId="0" applyFont="1" applyFill="1" applyBorder="1" applyAlignment="1"/>
    <xf numFmtId="0" fontId="27" fillId="3" borderId="3" xfId="0" applyFont="1" applyFill="1" applyBorder="1" applyAlignment="1">
      <alignment wrapText="1"/>
    </xf>
    <xf numFmtId="0" fontId="28" fillId="2" borderId="5" xfId="0" applyFont="1" applyFill="1" applyBorder="1" applyAlignment="1">
      <alignment horizontal="right" vertical="center"/>
    </xf>
    <xf numFmtId="0" fontId="29" fillId="2" borderId="0" xfId="0" applyFont="1" applyFill="1" applyAlignment="1">
      <alignment horizontal="right"/>
    </xf>
    <xf numFmtId="0" fontId="30" fillId="2" borderId="5" xfId="0" applyFont="1" applyFill="1" applyBorder="1" applyAlignment="1">
      <alignment horizontal="center"/>
    </xf>
    <xf numFmtId="0" fontId="29" fillId="3" borderId="5" xfId="0" applyFont="1" applyFill="1" applyBorder="1" applyAlignment="1">
      <alignment horizontal="center"/>
    </xf>
    <xf numFmtId="0" fontId="31" fillId="2" borderId="4" xfId="0" applyFont="1" applyFill="1" applyBorder="1" applyAlignment="1"/>
    <xf numFmtId="0" fontId="31" fillId="2" borderId="2" xfId="0" applyFont="1" applyFill="1" applyBorder="1" applyAlignment="1">
      <alignment vertical="center"/>
    </xf>
    <xf numFmtId="0" fontId="12" fillId="3" borderId="9" xfId="0" applyFont="1" applyFill="1" applyBorder="1" applyAlignment="1"/>
    <xf numFmtId="0" fontId="32" fillId="2" borderId="10" xfId="0" applyFont="1" applyFill="1" applyBorder="1" applyAlignment="1">
      <alignment horizontal="right" vertical="center"/>
    </xf>
    <xf numFmtId="0" fontId="33" fillId="2" borderId="2" xfId="0" applyFont="1" applyFill="1" applyBorder="1" applyAlignment="1">
      <alignment vertical="center"/>
    </xf>
    <xf numFmtId="0" fontId="34" fillId="2" borderId="11" xfId="0" applyFont="1" applyFill="1" applyBorder="1" applyAlignment="1">
      <alignment vertical="center"/>
    </xf>
    <xf numFmtId="0" fontId="18" fillId="3" borderId="12" xfId="0" applyFont="1" applyFill="1" applyBorder="1" applyAlignment="1">
      <alignment wrapText="1"/>
    </xf>
    <xf numFmtId="0" fontId="35" fillId="2" borderId="0" xfId="0" applyFont="1" applyFill="1" applyAlignment="1">
      <alignment horizontal="right"/>
    </xf>
    <xf numFmtId="0" fontId="12" fillId="3" borderId="4" xfId="0" applyFont="1" applyFill="1" applyBorder="1" applyAlignment="1"/>
    <xf numFmtId="0" fontId="35" fillId="3" borderId="5" xfId="0" applyFont="1" applyFill="1" applyBorder="1" applyAlignment="1">
      <alignment horizontal="center"/>
    </xf>
    <xf numFmtId="0" fontId="36" fillId="2" borderId="5" xfId="0" applyFont="1" applyFill="1" applyBorder="1" applyAlignment="1">
      <alignment horizontal="center"/>
    </xf>
    <xf numFmtId="0" fontId="37" fillId="3" borderId="3" xfId="0" applyFont="1" applyFill="1" applyBorder="1" applyAlignment="1">
      <alignment vertical="center" wrapText="1"/>
    </xf>
    <xf numFmtId="0" fontId="38" fillId="2" borderId="5" xfId="0" applyFont="1" applyFill="1" applyBorder="1" applyAlignment="1">
      <alignment horizontal="right" vertical="center"/>
    </xf>
    <xf numFmtId="0" fontId="12" fillId="2" borderId="5" xfId="0" applyFont="1" applyFill="1" applyBorder="1" applyAlignment="1">
      <alignment vertical="center"/>
    </xf>
    <xf numFmtId="0" fontId="10" fillId="2" borderId="2" xfId="0" applyFont="1" applyFill="1" applyBorder="1" applyAlignment="1">
      <alignment vertical="center"/>
    </xf>
    <xf numFmtId="0" fontId="39" fillId="2" borderId="0" xfId="0" applyFont="1" applyFill="1" applyAlignment="1">
      <alignment horizontal="right"/>
    </xf>
    <xf numFmtId="0" fontId="10" fillId="2" borderId="3" xfId="0" applyFont="1" applyFill="1" applyBorder="1" applyAlignment="1">
      <alignment vertical="center"/>
    </xf>
    <xf numFmtId="0" fontId="40" fillId="2" borderId="5" xfId="0" applyFont="1" applyFill="1" applyBorder="1" applyAlignment="1">
      <alignment horizontal="center"/>
    </xf>
    <xf numFmtId="0" fontId="40" fillId="2" borderId="5" xfId="0" applyFont="1" applyFill="1" applyBorder="1" applyAlignment="1">
      <alignment horizontal="center"/>
    </xf>
    <xf numFmtId="0" fontId="39" fillId="3" borderId="5" xfId="0" applyFont="1" applyFill="1" applyBorder="1" applyAlignment="1">
      <alignment horizontal="center"/>
    </xf>
    <xf numFmtId="0" fontId="41" fillId="2" borderId="4" xfId="0" applyFont="1" applyFill="1" applyBorder="1" applyAlignment="1"/>
    <xf numFmtId="0" fontId="42" fillId="2" borderId="5" xfId="0" applyFont="1" applyFill="1" applyBorder="1" applyAlignment="1">
      <alignment horizontal="right" vertical="center"/>
    </xf>
    <xf numFmtId="0" fontId="43" fillId="2" borderId="0" xfId="0" applyFont="1" applyFill="1" applyAlignment="1">
      <alignment horizontal="right"/>
    </xf>
    <xf numFmtId="0" fontId="44" fillId="2" borderId="5" xfId="0" applyFont="1" applyFill="1" applyBorder="1" applyAlignment="1">
      <alignment horizontal="center"/>
    </xf>
    <xf numFmtId="0" fontId="43" fillId="3" borderId="5" xfId="0" applyFont="1" applyFill="1" applyBorder="1" applyAlignment="1">
      <alignment horizontal="center"/>
    </xf>
    <xf numFmtId="0" fontId="31" fillId="2" borderId="0" xfId="0" applyFont="1" applyFill="1" applyAlignment="1"/>
    <xf numFmtId="0" fontId="45" fillId="2" borderId="0" xfId="0" applyFont="1" applyFill="1" applyAlignment="1">
      <alignment horizontal="right"/>
    </xf>
    <xf numFmtId="0" fontId="46" fillId="2" borderId="5" xfId="0" applyFont="1" applyFill="1" applyBorder="1" applyAlignment="1">
      <alignment horizontal="center"/>
    </xf>
    <xf numFmtId="0" fontId="45" fillId="3" borderId="5" xfId="0" applyFont="1" applyFill="1" applyBorder="1" applyAlignment="1">
      <alignment horizontal="center"/>
    </xf>
    <xf numFmtId="0" fontId="47" fillId="2" borderId="0" xfId="0" applyFont="1" applyFill="1" applyAlignment="1"/>
    <xf numFmtId="0" fontId="48" fillId="2" borderId="0" xfId="0" applyFont="1" applyFill="1" applyAlignment="1">
      <alignment horizontal="right"/>
    </xf>
    <xf numFmtId="0" fontId="49" fillId="2" borderId="5" xfId="0" applyFont="1" applyFill="1" applyBorder="1" applyAlignment="1">
      <alignment horizontal="center"/>
    </xf>
    <xf numFmtId="0" fontId="48" fillId="3" borderId="5" xfId="0" applyFont="1" applyFill="1" applyBorder="1" applyAlignment="1">
      <alignment horizontal="center"/>
    </xf>
    <xf numFmtId="0" fontId="50" fillId="2" borderId="0" xfId="0" applyFont="1" applyFill="1" applyAlignment="1"/>
    <xf numFmtId="0" fontId="51" fillId="2" borderId="0" xfId="0" applyFont="1" applyFill="1" applyAlignment="1">
      <alignment horizontal="right"/>
    </xf>
    <xf numFmtId="0" fontId="52" fillId="2" borderId="5" xfId="0" applyFont="1" applyFill="1" applyBorder="1" applyAlignment="1">
      <alignment horizontal="center"/>
    </xf>
    <xf numFmtId="0" fontId="51" fillId="3" borderId="5" xfId="0" applyFont="1" applyFill="1" applyBorder="1" applyAlignment="1">
      <alignment horizontal="center"/>
    </xf>
    <xf numFmtId="0" fontId="12" fillId="3" borderId="1" xfId="0" applyFont="1" applyFill="1" applyBorder="1" applyAlignment="1"/>
    <xf numFmtId="0" fontId="53" fillId="2" borderId="0" xfId="0" applyFont="1" applyFill="1" applyAlignment="1"/>
    <xf numFmtId="0" fontId="18" fillId="3" borderId="1" xfId="0" applyFont="1" applyFill="1" applyBorder="1" applyAlignment="1">
      <alignment wrapText="1"/>
    </xf>
    <xf numFmtId="0" fontId="54" fillId="2" borderId="0" xfId="0" applyFont="1" applyFill="1" applyAlignment="1">
      <alignment horizontal="right"/>
    </xf>
    <xf numFmtId="0" fontId="18" fillId="3" borderId="9" xfId="0" applyFont="1" applyFill="1" applyBorder="1" applyAlignment="1"/>
    <xf numFmtId="0" fontId="55" fillId="2" borderId="13" xfId="0" applyFont="1" applyFill="1" applyBorder="1" applyAlignment="1">
      <alignment horizontal="center"/>
    </xf>
    <xf numFmtId="0" fontId="56" fillId="2" borderId="13" xfId="0" applyFont="1" applyFill="1" applyBorder="1" applyAlignment="1">
      <alignment horizontal="center"/>
    </xf>
    <xf numFmtId="0" fontId="57" fillId="2" borderId="13" xfId="0" applyFont="1" applyFill="1" applyBorder="1" applyAlignment="1">
      <alignment horizontal="center"/>
    </xf>
    <xf numFmtId="0" fontId="58" fillId="3" borderId="13" xfId="0" applyFont="1" applyFill="1" applyBorder="1" applyAlignment="1">
      <alignment horizontal="center"/>
    </xf>
    <xf numFmtId="0" fontId="2" fillId="2" borderId="0" xfId="0" applyFont="1" applyFill="1" applyAlignment="1"/>
    <xf numFmtId="0" fontId="59" fillId="2" borderId="13" xfId="0" applyFont="1" applyFill="1" applyBorder="1" applyAlignment="1">
      <alignment horizontal="center"/>
    </xf>
    <xf numFmtId="0" fontId="60" fillId="2" borderId="13" xfId="0" applyFont="1" applyFill="1" applyBorder="1" applyAlignment="1">
      <alignment horizontal="center"/>
    </xf>
    <xf numFmtId="0" fontId="61" fillId="2" borderId="13" xfId="0" applyFont="1" applyFill="1" applyBorder="1" applyAlignment="1">
      <alignment horizontal="center"/>
    </xf>
    <xf numFmtId="0" fontId="62" fillId="3" borderId="13" xfId="0" applyFont="1" applyFill="1" applyBorder="1" applyAlignment="1">
      <alignment horizontal="center"/>
    </xf>
    <xf numFmtId="0" fontId="63" fillId="0" borderId="1" xfId="0" applyFont="1" applyBorder="1" applyAlignment="1">
      <alignment wrapText="1"/>
    </xf>
    <xf numFmtId="0" fontId="64" fillId="2" borderId="13" xfId="0" applyFont="1" applyFill="1" applyBorder="1" applyAlignment="1">
      <alignment horizontal="center"/>
    </xf>
    <xf numFmtId="0" fontId="8" fillId="0" borderId="0" xfId="0" applyFont="1" applyAlignment="1">
      <alignment wrapText="1"/>
    </xf>
    <xf numFmtId="0" fontId="65" fillId="2" borderId="0" xfId="0" applyFont="1" applyFill="1" applyAlignment="1"/>
    <xf numFmtId="0" fontId="10" fillId="2" borderId="0" xfId="0" applyFont="1" applyFill="1" applyAlignment="1"/>
    <xf numFmtId="0" fontId="66" fillId="2" borderId="0" xfId="0" applyFont="1" applyFill="1" applyAlignment="1">
      <alignment horizontal="center"/>
    </xf>
    <xf numFmtId="0" fontId="12" fillId="3" borderId="4" xfId="0" applyFont="1" applyFill="1" applyBorder="1" applyAlignment="1"/>
    <xf numFmtId="0" fontId="67" fillId="2" borderId="0" xfId="0" applyFont="1" applyFill="1" applyAlignment="1">
      <alignment horizontal="right" vertical="center"/>
    </xf>
    <xf numFmtId="0" fontId="18" fillId="3" borderId="3" xfId="0" applyFont="1" applyFill="1" applyBorder="1" applyAlignment="1"/>
    <xf numFmtId="0" fontId="2" fillId="2" borderId="0" xfId="0" applyFont="1" applyFill="1" applyAlignment="1">
      <alignment horizontal="right" vertical="center"/>
    </xf>
    <xf numFmtId="0" fontId="12" fillId="3" borderId="0" xfId="0" applyFont="1" applyFill="1" applyAlignment="1">
      <alignment vertical="center" wrapText="1"/>
    </xf>
    <xf numFmtId="0" fontId="68" fillId="2" borderId="0" xfId="0" applyFont="1" applyFill="1" applyAlignment="1">
      <alignment horizontal="right"/>
    </xf>
    <xf numFmtId="0" fontId="3" fillId="3" borderId="0" xfId="0" applyFont="1" applyFill="1" applyAlignment="1"/>
    <xf numFmtId="0" fontId="3" fillId="3" borderId="0" xfId="0" applyFont="1" applyFill="1" applyAlignment="1"/>
    <xf numFmtId="0" fontId="69" fillId="2" borderId="0" xfId="0" applyFont="1" applyFill="1" applyAlignment="1">
      <alignment horizontal="right" vertical="center"/>
    </xf>
    <xf numFmtId="0" fontId="19" fillId="3" borderId="3" xfId="0" applyFont="1" applyFill="1" applyBorder="1" applyAlignment="1"/>
    <xf numFmtId="0" fontId="70" fillId="0" borderId="1" xfId="0" applyFont="1" applyBorder="1" applyAlignment="1">
      <alignment horizontal="center"/>
    </xf>
    <xf numFmtId="0" fontId="18" fillId="3" borderId="3" xfId="0" applyFont="1" applyFill="1" applyBorder="1" applyAlignment="1"/>
    <xf numFmtId="0" fontId="12" fillId="3" borderId="4" xfId="0" applyFont="1" applyFill="1" applyBorder="1" applyAlignment="1">
      <alignment vertical="center"/>
    </xf>
    <xf numFmtId="0" fontId="18" fillId="3" borderId="3" xfId="0" applyFont="1" applyFill="1" applyBorder="1" applyAlignment="1">
      <alignment vertical="center" wrapText="1"/>
    </xf>
    <xf numFmtId="0" fontId="18" fillId="3" borderId="1" xfId="0" applyFont="1" applyFill="1" applyBorder="1" applyAlignment="1">
      <alignment wrapText="1"/>
    </xf>
    <xf numFmtId="0" fontId="18" fillId="3" borderId="3" xfId="0" applyFont="1" applyFill="1" applyBorder="1" applyAlignment="1">
      <alignment vertical="center" wrapText="1"/>
    </xf>
    <xf numFmtId="0" fontId="11" fillId="2" borderId="4" xfId="0" applyFont="1" applyFill="1" applyBorder="1" applyAlignment="1">
      <alignment wrapText="1"/>
    </xf>
    <xf numFmtId="0" fontId="11" fillId="2" borderId="3" xfId="0" applyFont="1" applyFill="1" applyBorder="1" applyAlignment="1">
      <alignment wrapText="1"/>
    </xf>
    <xf numFmtId="0" fontId="12" fillId="3" borderId="9" xfId="0" applyFont="1" applyFill="1" applyBorder="1" applyAlignment="1">
      <alignment vertical="center" wrapText="1"/>
    </xf>
    <xf numFmtId="0" fontId="71" fillId="3" borderId="9" xfId="0" applyFont="1" applyFill="1" applyBorder="1" applyAlignment="1">
      <alignment wrapText="1"/>
    </xf>
    <xf numFmtId="0" fontId="18" fillId="3" borderId="9" xfId="0" applyFont="1" applyFill="1" applyBorder="1" applyAlignment="1">
      <alignment wrapText="1"/>
    </xf>
    <xf numFmtId="0" fontId="12" fillId="3" borderId="4" xfId="0" applyFont="1" applyFill="1" applyBorder="1" applyAlignment="1"/>
    <xf numFmtId="0" fontId="18" fillId="3" borderId="0" xfId="0" applyFont="1" applyFill="1" applyAlignment="1">
      <alignment wrapText="1"/>
    </xf>
    <xf numFmtId="0" fontId="72" fillId="3" borderId="9" xfId="0" applyFont="1" applyFill="1" applyBorder="1" applyAlignment="1">
      <alignment wrapText="1"/>
    </xf>
    <xf numFmtId="0" fontId="12" fillId="3" borderId="4" xfId="0" applyFont="1" applyFill="1" applyBorder="1" applyAlignment="1">
      <alignment vertical="center"/>
    </xf>
    <xf numFmtId="0" fontId="18" fillId="3" borderId="3" xfId="0" applyFont="1" applyFill="1" applyBorder="1" applyAlignment="1">
      <alignment wrapText="1"/>
    </xf>
    <xf numFmtId="0" fontId="12" fillId="3" borderId="4" xfId="0" applyFont="1" applyFill="1" applyBorder="1" applyAlignment="1">
      <alignment horizontal="right" vertical="center"/>
    </xf>
    <xf numFmtId="0" fontId="19" fillId="3" borderId="3" xfId="0" applyFont="1" applyFill="1" applyBorder="1" applyAlignment="1">
      <alignment wrapText="1"/>
    </xf>
    <xf numFmtId="0" fontId="12" fillId="3" borderId="4" xfId="0" applyFont="1" applyFill="1" applyBorder="1" applyAlignment="1">
      <alignment horizontal="right" vertical="center"/>
    </xf>
    <xf numFmtId="0" fontId="71" fillId="3" borderId="3" xfId="0" applyFont="1" applyFill="1" applyBorder="1" applyAlignment="1">
      <alignment wrapText="1"/>
    </xf>
    <xf numFmtId="0" fontId="71" fillId="3" borderId="3" xfId="0" applyFont="1" applyFill="1" applyBorder="1" applyAlignment="1">
      <alignment wrapText="1"/>
    </xf>
    <xf numFmtId="0" fontId="72" fillId="3" borderId="3" xfId="0" applyFont="1" applyFill="1" applyBorder="1" applyAlignment="1">
      <alignment wrapText="1"/>
    </xf>
    <xf numFmtId="0" fontId="12" fillId="3" borderId="4" xfId="0" applyFont="1" applyFill="1" applyBorder="1" applyAlignment="1">
      <alignment horizontal="left" vertical="center"/>
    </xf>
    <xf numFmtId="0" fontId="18" fillId="3" borderId="3" xfId="0" applyFont="1" applyFill="1" applyBorder="1" applyAlignment="1">
      <alignment wrapText="1"/>
    </xf>
    <xf numFmtId="0" fontId="12" fillId="3" borderId="4" xfId="0" applyFont="1" applyFill="1" applyBorder="1"/>
    <xf numFmtId="0" fontId="12" fillId="3" borderId="4" xfId="0" applyFont="1" applyFill="1" applyBorder="1" applyAlignment="1"/>
    <xf numFmtId="0" fontId="12" fillId="3" borderId="9" xfId="0" applyFont="1" applyFill="1" applyBorder="1" applyAlignment="1"/>
    <xf numFmtId="0" fontId="12" fillId="3" borderId="9" xfId="0" applyFont="1" applyFill="1" applyBorder="1"/>
    <xf numFmtId="0" fontId="73" fillId="0" borderId="0" xfId="0" applyFont="1" applyAlignment="1">
      <alignment horizontal="center"/>
    </xf>
    <xf numFmtId="0" fontId="63" fillId="0" borderId="0" xfId="0" applyFont="1" applyAlignment="1">
      <alignment horizontal="center"/>
    </xf>
    <xf numFmtId="0" fontId="74" fillId="0" borderId="0" xfId="0" applyFont="1" applyAlignment="1">
      <alignment horizontal="center"/>
    </xf>
    <xf numFmtId="0" fontId="8" fillId="0" borderId="1" xfId="0" applyFont="1" applyBorder="1" applyAlignment="1">
      <alignment horizontal="center"/>
    </xf>
    <xf numFmtId="0" fontId="8" fillId="0" borderId="9" xfId="0" applyFont="1" applyBorder="1" applyAlignment="1">
      <alignment horizontal="center"/>
    </xf>
    <xf numFmtId="0" fontId="75" fillId="3" borderId="9" xfId="0" applyFont="1" applyFill="1" applyBorder="1" applyAlignment="1"/>
    <xf numFmtId="0" fontId="75" fillId="3" borderId="9" xfId="0" applyFont="1" applyFill="1" applyBorder="1" applyAlignment="1">
      <alignment horizontal="left"/>
    </xf>
    <xf numFmtId="0" fontId="12" fillId="3" borderId="9" xfId="0" applyFont="1" applyFill="1" applyBorder="1" applyAlignment="1">
      <alignment horizontal="left"/>
    </xf>
    <xf numFmtId="0" fontId="3" fillId="4" borderId="0" xfId="0" applyFont="1" applyFill="1"/>
    <xf numFmtId="0" fontId="3" fillId="4" borderId="9" xfId="0" applyFont="1" applyFill="1" applyBorder="1"/>
    <xf numFmtId="0" fontId="19" fillId="3" borderId="9" xfId="0" applyFont="1" applyFill="1" applyBorder="1" applyAlignment="1"/>
    <xf numFmtId="0" fontId="12" fillId="4" borderId="9" xfId="0" applyFont="1" applyFill="1" applyBorder="1"/>
    <xf numFmtId="0" fontId="76" fillId="3" borderId="9" xfId="0" applyFont="1" applyFill="1" applyBorder="1" applyAlignment="1">
      <alignment horizontal="center"/>
    </xf>
    <xf numFmtId="0" fontId="76" fillId="3" borderId="9" xfId="0" applyFont="1" applyFill="1" applyBorder="1" applyAlignment="1"/>
    <xf numFmtId="0" fontId="76" fillId="3" borderId="9" xfId="0" applyFont="1" applyFill="1" applyBorder="1" applyAlignment="1">
      <alignment horizontal="left"/>
    </xf>
    <xf numFmtId="164" fontId="12" fillId="3" borderId="9" xfId="0" applyNumberFormat="1" applyFont="1" applyFill="1" applyBorder="1" applyAlignment="1">
      <alignment horizontal="left"/>
    </xf>
    <xf numFmtId="0" fontId="3" fillId="4" borderId="14" xfId="0" applyFont="1" applyFill="1" applyBorder="1" applyAlignment="1"/>
    <xf numFmtId="0" fontId="3" fillId="4" borderId="12" xfId="0" applyFont="1" applyFill="1" applyBorder="1" applyAlignment="1"/>
    <xf numFmtId="0" fontId="3" fillId="4" borderId="9" xfId="0" applyFont="1" applyFill="1" applyBorder="1" applyAlignment="1"/>
    <xf numFmtId="0" fontId="76" fillId="3" borderId="4" xfId="0" applyFont="1" applyFill="1" applyBorder="1" applyAlignment="1">
      <alignment horizontal="center"/>
    </xf>
    <xf numFmtId="0" fontId="76" fillId="3" borderId="3" xfId="0" applyFont="1" applyFill="1" applyBorder="1" applyAlignment="1"/>
    <xf numFmtId="0" fontId="3" fillId="3" borderId="3" xfId="0" applyFont="1" applyFill="1" applyBorder="1" applyAlignment="1"/>
    <xf numFmtId="0" fontId="3" fillId="3" borderId="9" xfId="0" applyFont="1" applyFill="1" applyBorder="1" applyAlignment="1"/>
    <xf numFmtId="0" fontId="12" fillId="3" borderId="3" xfId="0" applyFont="1" applyFill="1" applyBorder="1" applyAlignment="1"/>
    <xf numFmtId="164" fontId="12" fillId="3" borderId="3" xfId="0" applyNumberFormat="1" applyFont="1" applyFill="1" applyBorder="1" applyAlignment="1"/>
    <xf numFmtId="164" fontId="3" fillId="3" borderId="3" xfId="0" applyNumberFormat="1" applyFont="1" applyFill="1" applyBorder="1" applyAlignment="1"/>
    <xf numFmtId="0" fontId="3" fillId="3" borderId="9" xfId="0" applyFont="1" applyFill="1" applyBorder="1"/>
    <xf numFmtId="0" fontId="76" fillId="3" borderId="9" xfId="0" applyFont="1" applyFill="1" applyBorder="1" applyAlignment="1">
      <alignment horizontal="center"/>
    </xf>
    <xf numFmtId="0" fontId="76" fillId="3" borderId="9" xfId="0" applyFont="1" applyFill="1" applyBorder="1" applyAlignment="1"/>
    <xf numFmtId="0" fontId="12" fillId="3" borderId="9" xfId="0" applyFont="1" applyFill="1" applyBorder="1" applyAlignment="1"/>
    <xf numFmtId="0" fontId="12" fillId="3" borderId="9" xfId="0" quotePrefix="1" applyFont="1" applyFill="1" applyBorder="1" applyAlignment="1"/>
    <xf numFmtId="164" fontId="12" fillId="3" borderId="9" xfId="0" applyNumberFormat="1" applyFont="1" applyFill="1" applyBorder="1" applyAlignment="1">
      <alignment horizontal="left"/>
    </xf>
    <xf numFmtId="0" fontId="12" fillId="3" borderId="9" xfId="0" applyFont="1" applyFill="1" applyBorder="1" applyAlignment="1"/>
    <xf numFmtId="164" fontId="3" fillId="3" borderId="9" xfId="0" applyNumberFormat="1" applyFont="1" applyFill="1" applyBorder="1" applyAlignment="1">
      <alignment horizontal="left"/>
    </xf>
    <xf numFmtId="0" fontId="18" fillId="3" borderId="0" xfId="0" applyFont="1" applyFill="1" applyAlignment="1">
      <alignment horizontal="left"/>
    </xf>
    <xf numFmtId="164" fontId="12" fillId="3" borderId="3" xfId="0" applyNumberFormat="1" applyFont="1" applyFill="1" applyBorder="1" applyAlignment="1">
      <alignment horizontal="left"/>
    </xf>
    <xf numFmtId="0" fontId="12" fillId="3" borderId="3" xfId="0" applyFont="1" applyFill="1" applyBorder="1" applyAlignment="1"/>
    <xf numFmtId="164" fontId="12" fillId="3" borderId="3" xfId="0" applyNumberFormat="1" applyFont="1" applyFill="1" applyBorder="1" applyAlignment="1">
      <alignment horizontal="left"/>
    </xf>
    <xf numFmtId="164" fontId="3" fillId="3" borderId="3" xfId="0" applyNumberFormat="1" applyFont="1" applyFill="1" applyBorder="1" applyAlignment="1">
      <alignment horizontal="left"/>
    </xf>
    <xf numFmtId="0" fontId="18" fillId="3" borderId="9" xfId="0" applyFont="1" applyFill="1" applyBorder="1" applyAlignment="1">
      <alignment horizontal="left"/>
    </xf>
    <xf numFmtId="0" fontId="18" fillId="3" borderId="9" xfId="0" applyFont="1" applyFill="1" applyBorder="1" applyAlignment="1">
      <alignment wrapText="1"/>
    </xf>
    <xf numFmtId="0" fontId="8" fillId="0" borderId="0" xfId="0" applyFont="1" applyAlignment="1">
      <alignment horizontal="center"/>
    </xf>
    <xf numFmtId="0" fontId="20" fillId="0" borderId="0" xfId="0" applyFont="1" applyAlignment="1">
      <alignment horizontal="center"/>
    </xf>
    <xf numFmtId="0" fontId="17" fillId="5" borderId="9" xfId="0" applyFont="1" applyFill="1" applyBorder="1" applyAlignment="1">
      <alignment horizontal="center"/>
    </xf>
    <xf numFmtId="0" fontId="17" fillId="10" borderId="9" xfId="0" applyFont="1" applyFill="1" applyBorder="1" applyAlignment="1">
      <alignment horizontal="center"/>
    </xf>
    <xf numFmtId="0" fontId="17" fillId="11" borderId="9" xfId="0" applyFont="1" applyFill="1" applyBorder="1" applyAlignment="1">
      <alignment horizontal="center"/>
    </xf>
    <xf numFmtId="0" fontId="17" fillId="12" borderId="9" xfId="0" applyFont="1" applyFill="1" applyBorder="1" applyAlignment="1">
      <alignment horizontal="center"/>
    </xf>
    <xf numFmtId="0" fontId="10" fillId="2" borderId="2" xfId="0" applyFont="1" applyFill="1" applyBorder="1" applyAlignment="1"/>
    <xf numFmtId="0" fontId="77" fillId="2" borderId="3" xfId="0" applyFont="1" applyFill="1" applyBorder="1" applyAlignment="1"/>
    <xf numFmtId="0" fontId="17" fillId="2" borderId="6" xfId="0" applyFont="1" applyFill="1" applyBorder="1" applyAlignment="1">
      <alignment horizontal="center"/>
    </xf>
    <xf numFmtId="0" fontId="19" fillId="3" borderId="9" xfId="0" applyFont="1" applyFill="1" applyBorder="1" applyAlignment="1"/>
    <xf numFmtId="0" fontId="71" fillId="3" borderId="9" xfId="0" applyFont="1" applyFill="1" applyBorder="1" applyAlignment="1"/>
    <xf numFmtId="0" fontId="72" fillId="3" borderId="9" xfId="0" applyFont="1" applyFill="1" applyBorder="1" applyAlignment="1"/>
    <xf numFmtId="0" fontId="78" fillId="3" borderId="9" xfId="0" applyFont="1" applyFill="1" applyBorder="1" applyAlignment="1"/>
    <xf numFmtId="0" fontId="19" fillId="3" borderId="9" xfId="0" applyFont="1" applyFill="1" applyBorder="1" applyAlignment="1"/>
    <xf numFmtId="0" fontId="71" fillId="3" borderId="9" xfId="0" applyFont="1" applyFill="1" applyBorder="1" applyAlignment="1"/>
    <xf numFmtId="0" fontId="19" fillId="3" borderId="9" xfId="0" applyFont="1" applyFill="1" applyBorder="1" applyAlignment="1"/>
    <xf numFmtId="0" fontId="71" fillId="3" borderId="9" xfId="0" applyFont="1" applyFill="1" applyBorder="1" applyAlignment="1"/>
    <xf numFmtId="0" fontId="78" fillId="3" borderId="9" xfId="0" applyFont="1" applyFill="1" applyBorder="1" applyAlignment="1"/>
    <xf numFmtId="0" fontId="72" fillId="3" borderId="9" xfId="0" applyFont="1" applyFill="1" applyBorder="1" applyAlignment="1"/>
    <xf numFmtId="0" fontId="78" fillId="3" borderId="9" xfId="0" applyFont="1" applyFill="1" applyBorder="1" applyAlignment="1"/>
    <xf numFmtId="0" fontId="72" fillId="3" borderId="9" xfId="0" applyFont="1" applyFill="1" applyBorder="1" applyAlignment="1"/>
    <xf numFmtId="0" fontId="12" fillId="2" borderId="0" xfId="0" applyFont="1" applyFill="1"/>
    <xf numFmtId="165" fontId="3" fillId="0" borderId="0" xfId="0" applyNumberFormat="1" applyFont="1" applyAlignment="1"/>
    <xf numFmtId="0" fontId="3" fillId="0" borderId="0" xfId="0" applyFont="1" applyAlignment="1"/>
    <xf numFmtId="0" fontId="19" fillId="3" borderId="3" xfId="0" applyFont="1" applyFill="1" applyBorder="1" applyAlignment="1">
      <alignment wrapText="1"/>
    </xf>
    <xf numFmtId="0" fontId="3" fillId="0" borderId="0" xfId="0" applyFont="1" applyAlignment="1"/>
    <xf numFmtId="0" fontId="2" fillId="0" borderId="2" xfId="0" applyFont="1" applyBorder="1" applyAlignment="1"/>
    <xf numFmtId="0" fontId="3" fillId="0" borderId="3" xfId="0" applyFont="1" applyBorder="1" applyAlignment="1">
      <alignment wrapText="1"/>
    </xf>
    <xf numFmtId="0" fontId="3" fillId="0" borderId="9" xfId="0" applyFont="1" applyBorder="1" applyAlignment="1"/>
    <xf numFmtId="0" fontId="3" fillId="0" borderId="9" xfId="0" applyFont="1" applyBorder="1" applyAlignment="1"/>
    <xf numFmtId="0" fontId="18" fillId="2" borderId="3" xfId="0" applyFont="1" applyFill="1" applyBorder="1" applyAlignment="1">
      <alignment wrapText="1"/>
    </xf>
    <xf numFmtId="0" fontId="19" fillId="2" borderId="9" xfId="0" applyFont="1" applyFill="1" applyBorder="1" applyAlignment="1"/>
    <xf numFmtId="0" fontId="71" fillId="2" borderId="9" xfId="0" applyFont="1" applyFill="1" applyBorder="1" applyAlignment="1"/>
    <xf numFmtId="0" fontId="72" fillId="2" borderId="9" xfId="0" applyFont="1" applyFill="1" applyBorder="1" applyAlignment="1"/>
    <xf numFmtId="0" fontId="78" fillId="2" borderId="9" xfId="0" applyFont="1" applyFill="1" applyBorder="1" applyAlignment="1"/>
    <xf numFmtId="0" fontId="18" fillId="3" borderId="12" xfId="0" applyFont="1" applyFill="1" applyBorder="1" applyAlignment="1">
      <alignment wrapText="1"/>
    </xf>
    <xf numFmtId="0" fontId="19" fillId="3" borderId="12" xfId="0" applyFont="1" applyFill="1" applyBorder="1" applyAlignment="1"/>
    <xf numFmtId="0" fontId="71" fillId="3" borderId="12" xfId="0" applyFont="1" applyFill="1" applyBorder="1" applyAlignment="1"/>
    <xf numFmtId="0" fontId="3" fillId="0" borderId="12" xfId="0" applyFont="1" applyBorder="1" applyAlignment="1"/>
    <xf numFmtId="0" fontId="3" fillId="0" borderId="0" xfId="0" applyFont="1" applyAlignment="1">
      <alignment wrapText="1"/>
    </xf>
    <xf numFmtId="0" fontId="79" fillId="3" borderId="9" xfId="0" applyFont="1" applyFill="1" applyBorder="1" applyAlignment="1">
      <alignment horizontal="center"/>
    </xf>
    <xf numFmtId="0" fontId="12" fillId="3" borderId="0" xfId="0" applyFont="1" applyFill="1" applyAlignment="1">
      <alignment horizontal="left"/>
    </xf>
    <xf numFmtId="0" fontId="7" fillId="2" borderId="0" xfId="0" applyFont="1" applyFill="1" applyAlignment="1">
      <alignment horizontal="left"/>
    </xf>
    <xf numFmtId="0" fontId="0" fillId="0" borderId="0" xfId="0" applyFont="1" applyAlignment="1"/>
    <xf numFmtId="0" fontId="11" fillId="2" borderId="2" xfId="0" applyFont="1" applyFill="1" applyBorder="1" applyAlignment="1"/>
    <xf numFmtId="0" fontId="16" fillId="0" borderId="3" xfId="0" applyFont="1" applyBorder="1"/>
    <xf numFmtId="0" fontId="10" fillId="2" borderId="2" xfId="0" applyFont="1" applyFill="1" applyBorder="1" applyAlignment="1"/>
    <xf numFmtId="0" fontId="11" fillId="2" borderId="2"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orms.gle/zNKLsM9hUCa1r4nZ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imgur.com/xS20BP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434343"/>
    <outlinePr summaryBelow="0" summaryRight="0"/>
  </sheetPr>
  <dimension ref="A1:J26"/>
  <sheetViews>
    <sheetView showGridLines="0" workbookViewId="0">
      <selection activeCell="D14" sqref="D14"/>
    </sheetView>
  </sheetViews>
  <sheetFormatPr defaultColWidth="14.44140625" defaultRowHeight="15.75" customHeight="1" x14ac:dyDescent="0.25"/>
  <cols>
    <col min="1" max="1" width="28" customWidth="1"/>
    <col min="2" max="2" width="15.6640625" customWidth="1"/>
    <col min="3" max="3" width="15.109375" customWidth="1"/>
    <col min="4" max="4" width="18.44140625" customWidth="1"/>
    <col min="5" max="6" width="17.109375" customWidth="1"/>
    <col min="7" max="7" width="15.44140625" customWidth="1"/>
    <col min="8" max="8" width="6" customWidth="1"/>
    <col min="9" max="9" width="37.33203125" customWidth="1"/>
    <col min="10" max="10" width="76.33203125" customWidth="1"/>
  </cols>
  <sheetData>
    <row r="1" spans="1:10" ht="25.5" customHeight="1" x14ac:dyDescent="0.3">
      <c r="A1" s="1" t="s">
        <v>0</v>
      </c>
      <c r="B1" s="2"/>
      <c r="C1" s="2"/>
      <c r="D1" s="2"/>
      <c r="E1" s="2"/>
      <c r="F1" s="2"/>
      <c r="G1" s="2"/>
      <c r="H1" s="3"/>
      <c r="I1" s="4"/>
      <c r="J1" s="2"/>
    </row>
    <row r="2" spans="1:10" ht="17.399999999999999" x14ac:dyDescent="0.3">
      <c r="A2" s="5"/>
      <c r="B2" s="2"/>
      <c r="C2" s="240" t="s">
        <v>2</v>
      </c>
      <c r="D2" s="241"/>
      <c r="E2" s="241"/>
      <c r="F2" s="241"/>
      <c r="G2" s="2"/>
      <c r="H2" s="2"/>
      <c r="I2" s="2"/>
      <c r="J2" s="2"/>
    </row>
    <row r="3" spans="1:10" ht="17.399999999999999" x14ac:dyDescent="0.3">
      <c r="A3" s="2"/>
      <c r="B3" s="2"/>
      <c r="C3" s="2"/>
      <c r="D3" s="2"/>
      <c r="E3" s="2"/>
      <c r="F3" s="2"/>
      <c r="G3" s="2"/>
      <c r="H3" s="2"/>
      <c r="I3" s="9" t="s">
        <v>4</v>
      </c>
      <c r="J3" s="4"/>
    </row>
    <row r="4" spans="1:10" ht="17.399999999999999" x14ac:dyDescent="0.3">
      <c r="A4" s="2"/>
      <c r="B4" s="2"/>
      <c r="C4" s="2"/>
      <c r="D4" s="2"/>
      <c r="E4" s="2"/>
      <c r="F4" s="2"/>
      <c r="G4" s="11"/>
      <c r="H4" s="2"/>
      <c r="I4" s="17" t="str">
        <f>HYPERLINK("https://www.google.com/url?q=https://docs.google.com/spreadsheets/d/1KBzb0epuAJIrmSbcPMV5JiKsNGTbnuZi7qEJl1NXRMA/edit?usp%3Dsharing&amp;sa=D&amp;ust=1570712715810000&amp;usg=AFQjCNFifROqe0zvnFqc7HErqHb2bCMxdA","Item Editor Code Database")</f>
        <v>Item Editor Code Database</v>
      </c>
      <c r="J4" s="22" t="s">
        <v>12</v>
      </c>
    </row>
    <row r="5" spans="1:10" ht="17.399999999999999" x14ac:dyDescent="0.3">
      <c r="A5" s="23"/>
      <c r="B5" s="24" t="s">
        <v>24</v>
      </c>
      <c r="C5" s="29" t="s">
        <v>32</v>
      </c>
      <c r="D5" s="32" t="s">
        <v>52</v>
      </c>
      <c r="E5" s="34" t="s">
        <v>61</v>
      </c>
      <c r="F5" s="36" t="s">
        <v>71</v>
      </c>
      <c r="G5" s="37" t="s">
        <v>83</v>
      </c>
      <c r="H5" s="2"/>
      <c r="I5" s="40" t="str">
        <f>HYPERLINK("https://youtu.be/8yrHzltEq08","Item Editor Tutorial Video")</f>
        <v>Item Editor Tutorial Video</v>
      </c>
      <c r="J5" s="22" t="s">
        <v>110</v>
      </c>
    </row>
    <row r="6" spans="1:10" ht="17.399999999999999" x14ac:dyDescent="0.3">
      <c r="A6" s="43" t="s">
        <v>111</v>
      </c>
      <c r="B6" s="45" t="s">
        <v>112</v>
      </c>
      <c r="C6" s="46"/>
      <c r="D6" s="45" t="s">
        <v>115</v>
      </c>
      <c r="E6" s="46"/>
      <c r="F6" s="46"/>
      <c r="G6" s="45" t="s">
        <v>116</v>
      </c>
      <c r="H6" s="2"/>
      <c r="I6" s="49" t="str">
        <f>HYPERLINK("https://discord.gg/38sDVpE","Item Editor Tool")</f>
        <v>Item Editor Tool</v>
      </c>
      <c r="J6" s="51" t="s">
        <v>140</v>
      </c>
    </row>
    <row r="7" spans="1:10" ht="17.399999999999999" x14ac:dyDescent="0.3">
      <c r="A7" s="52" t="s">
        <v>152</v>
      </c>
      <c r="B7" s="53" t="s">
        <v>155</v>
      </c>
      <c r="C7" s="54"/>
      <c r="D7" s="53" t="s">
        <v>169</v>
      </c>
      <c r="E7" s="54"/>
      <c r="F7" s="54"/>
      <c r="G7" s="53" t="s">
        <v>170</v>
      </c>
      <c r="H7" s="2"/>
      <c r="I7" s="58" t="str">
        <f>HYPERLINK("https://fearlessrevolution.com/viewtopic.php?f=4&amp;t=10253","Console/Memory Dumper")</f>
        <v>Console/Memory Dumper</v>
      </c>
      <c r="J7" s="51" t="s">
        <v>187</v>
      </c>
    </row>
    <row r="8" spans="1:10" ht="17.399999999999999" x14ac:dyDescent="0.3">
      <c r="A8" s="59" t="s">
        <v>191</v>
      </c>
      <c r="B8" s="60" t="s">
        <v>193</v>
      </c>
      <c r="C8" s="61"/>
      <c r="D8" s="60" t="s">
        <v>199</v>
      </c>
      <c r="E8" s="60" t="s">
        <v>200</v>
      </c>
      <c r="F8" s="60" t="s">
        <v>202</v>
      </c>
      <c r="G8" s="61"/>
      <c r="H8" s="2"/>
      <c r="I8" s="65" t="str">
        <f>HYPERLINK("https://www.nexusmods.com/users/7704101?tab=user+files","All Classes Game Saves")</f>
        <v>All Classes Game Saves</v>
      </c>
      <c r="J8" s="67" t="s">
        <v>203</v>
      </c>
    </row>
    <row r="9" spans="1:10" ht="17.399999999999999" x14ac:dyDescent="0.3">
      <c r="A9" s="69" t="s">
        <v>207</v>
      </c>
      <c r="B9" s="71"/>
      <c r="C9" s="72" t="s">
        <v>215</v>
      </c>
      <c r="D9" s="71"/>
      <c r="E9" s="72" t="s">
        <v>225</v>
      </c>
      <c r="F9" s="72" t="s">
        <v>228</v>
      </c>
      <c r="G9" s="71"/>
      <c r="H9" s="2"/>
      <c r="I9" s="74" t="str">
        <f>HYPERLINK("https://docs.google.com/spreadsheets/d/1fkCwu0zeX1BBGcNEzWGZDr2kQ0IOPSoZQK2FD-zpw1M/htmlview?sle=true#gid=0","BL3 Item and Drop Locations")</f>
        <v>BL3 Item and Drop Locations</v>
      </c>
      <c r="J9" s="75" t="s">
        <v>242</v>
      </c>
    </row>
    <row r="10" spans="1:10" ht="17.399999999999999" x14ac:dyDescent="0.3">
      <c r="A10" s="77" t="s">
        <v>245</v>
      </c>
      <c r="B10" s="79" t="s">
        <v>250</v>
      </c>
      <c r="C10" s="79" t="s">
        <v>255</v>
      </c>
      <c r="D10" s="80" t="s">
        <v>257</v>
      </c>
      <c r="E10" s="81"/>
      <c r="F10" s="79" t="s">
        <v>261</v>
      </c>
      <c r="G10" s="81"/>
      <c r="H10" s="2"/>
      <c r="I10" s="83" t="str">
        <f>HYPERLINK("https://discord.gg/SPdcnfc
895
∞
LucasAvila
#5638
#welcome
","Modding Discord")</f>
        <v>Modding Discord</v>
      </c>
      <c r="J10" s="22" t="s">
        <v>270</v>
      </c>
    </row>
    <row r="11" spans="1:10" ht="17.399999999999999" x14ac:dyDescent="0.3">
      <c r="A11" s="84" t="s">
        <v>273</v>
      </c>
      <c r="B11" s="85" t="s">
        <v>275</v>
      </c>
      <c r="C11" s="85" t="s">
        <v>278</v>
      </c>
      <c r="D11" s="86"/>
      <c r="E11" s="85" t="s">
        <v>281</v>
      </c>
      <c r="F11" s="85" t="s">
        <v>282</v>
      </c>
      <c r="G11" s="86"/>
      <c r="H11" s="2"/>
      <c r="I11" s="87" t="s">
        <v>284</v>
      </c>
      <c r="J11" s="2"/>
    </row>
    <row r="12" spans="1:10" ht="17.399999999999999" x14ac:dyDescent="0.3">
      <c r="A12" s="88" t="s">
        <v>287</v>
      </c>
      <c r="B12" s="89" t="s">
        <v>288</v>
      </c>
      <c r="C12" s="89" t="s">
        <v>293</v>
      </c>
      <c r="D12" s="90"/>
      <c r="E12" s="89" t="s">
        <v>299</v>
      </c>
      <c r="F12" s="90"/>
      <c r="G12" s="90"/>
      <c r="H12" s="2"/>
      <c r="I12" s="91" t="s">
        <v>304</v>
      </c>
      <c r="J12" s="2"/>
    </row>
    <row r="13" spans="1:10" ht="17.399999999999999" x14ac:dyDescent="0.3">
      <c r="A13" s="92" t="s">
        <v>312</v>
      </c>
      <c r="B13" s="93" t="s">
        <v>315</v>
      </c>
      <c r="C13" s="93" t="s">
        <v>320</v>
      </c>
      <c r="D13" s="93" t="s">
        <v>322</v>
      </c>
      <c r="E13" s="94"/>
      <c r="F13" s="94"/>
      <c r="G13" s="93" t="s">
        <v>327</v>
      </c>
      <c r="H13" s="2"/>
      <c r="I13" s="95"/>
      <c r="J13" s="2"/>
    </row>
    <row r="14" spans="1:10" ht="17.399999999999999" x14ac:dyDescent="0.3">
      <c r="A14" s="96" t="s">
        <v>331</v>
      </c>
      <c r="B14" s="97" t="s">
        <v>332</v>
      </c>
      <c r="C14" s="98"/>
      <c r="D14" s="97" t="s">
        <v>338</v>
      </c>
      <c r="E14" s="98"/>
      <c r="F14" s="97" t="s">
        <v>341</v>
      </c>
      <c r="G14" s="97" t="s">
        <v>342</v>
      </c>
      <c r="H14" s="2"/>
      <c r="I14" s="95"/>
      <c r="J14" s="2"/>
    </row>
    <row r="15" spans="1:10" ht="17.399999999999999" x14ac:dyDescent="0.3">
      <c r="A15" s="2"/>
      <c r="B15" s="2"/>
      <c r="C15" s="2"/>
      <c r="D15" s="2"/>
      <c r="E15" s="2"/>
      <c r="F15" s="2"/>
      <c r="G15" s="2"/>
      <c r="H15" s="2"/>
      <c r="I15" s="100" t="s">
        <v>345</v>
      </c>
      <c r="J15" s="2"/>
    </row>
    <row r="16" spans="1:10" ht="17.399999999999999" x14ac:dyDescent="0.3">
      <c r="A16" s="102" t="s">
        <v>347</v>
      </c>
      <c r="B16" s="104" t="s">
        <v>352</v>
      </c>
      <c r="C16" s="105" t="s">
        <v>356</v>
      </c>
      <c r="D16" s="106" t="s">
        <v>360</v>
      </c>
      <c r="E16" s="107" t="s">
        <v>363</v>
      </c>
      <c r="F16" s="108"/>
      <c r="G16" s="109" t="s">
        <v>366</v>
      </c>
      <c r="H16" s="108"/>
      <c r="I16" s="95" t="s">
        <v>369</v>
      </c>
      <c r="J16" s="2"/>
    </row>
    <row r="17" spans="1:10" ht="17.399999999999999" x14ac:dyDescent="0.3">
      <c r="A17" s="2"/>
      <c r="B17" s="110" t="s">
        <v>371</v>
      </c>
      <c r="C17" s="111" t="s">
        <v>375</v>
      </c>
      <c r="D17" s="112" t="s">
        <v>378</v>
      </c>
      <c r="E17" s="114" t="s">
        <v>381</v>
      </c>
      <c r="F17" s="108"/>
      <c r="G17" s="2"/>
      <c r="H17" s="2"/>
      <c r="I17" s="95"/>
      <c r="J17" s="2"/>
    </row>
    <row r="18" spans="1:10" ht="17.25" customHeight="1" x14ac:dyDescent="0.3">
      <c r="A18" s="116" t="s">
        <v>384</v>
      </c>
      <c r="B18" s="2"/>
      <c r="C18" s="2"/>
      <c r="D18" s="2"/>
      <c r="E18" s="2"/>
      <c r="F18" s="108"/>
      <c r="G18" s="118"/>
      <c r="H18" s="120"/>
      <c r="I18" s="100"/>
      <c r="J18" s="122"/>
    </row>
    <row r="19" spans="1:10" ht="17.25" customHeight="1" x14ac:dyDescent="0.4">
      <c r="A19" s="116" t="s">
        <v>395</v>
      </c>
      <c r="B19" s="2"/>
      <c r="C19" s="2"/>
      <c r="D19" s="2"/>
      <c r="E19" s="2"/>
      <c r="F19" s="2"/>
      <c r="G19" s="124"/>
      <c r="H19" s="120"/>
      <c r="I19" s="100" t="s">
        <v>396</v>
      </c>
      <c r="J19" s="120"/>
    </row>
    <row r="20" spans="1:10" ht="17.25" customHeight="1" x14ac:dyDescent="0.4">
      <c r="A20" s="116" t="s">
        <v>397</v>
      </c>
      <c r="B20" s="2"/>
      <c r="C20" s="2"/>
      <c r="D20" s="2"/>
      <c r="E20" s="2"/>
      <c r="F20" s="2"/>
      <c r="G20" s="124"/>
      <c r="H20" s="120"/>
      <c r="I20" s="95" t="s">
        <v>378</v>
      </c>
      <c r="J20" s="120"/>
    </row>
    <row r="21" spans="1:10" ht="17.25" customHeight="1" x14ac:dyDescent="0.3">
      <c r="A21" s="116" t="s">
        <v>400</v>
      </c>
      <c r="B21" s="2"/>
      <c r="C21" s="2"/>
      <c r="D21" s="2"/>
      <c r="E21" s="2"/>
      <c r="F21" s="2"/>
      <c r="G21" s="2"/>
      <c r="H21" s="120"/>
      <c r="I21" s="95" t="s">
        <v>401</v>
      </c>
      <c r="J21" s="127" t="s">
        <v>402</v>
      </c>
    </row>
    <row r="22" spans="1:10" ht="17.25" customHeight="1" x14ac:dyDescent="0.3">
      <c r="A22" s="116" t="s">
        <v>405</v>
      </c>
      <c r="B22" s="2"/>
      <c r="C22" s="2"/>
      <c r="D22" s="2"/>
      <c r="E22" s="2"/>
      <c r="F22" s="2"/>
      <c r="G22" s="2"/>
      <c r="H22" s="120"/>
      <c r="I22" s="95" t="s">
        <v>408</v>
      </c>
      <c r="J22" s="120"/>
    </row>
    <row r="23" spans="1:10" ht="17.25" customHeight="1" x14ac:dyDescent="0.3">
      <c r="A23" s="116" t="s">
        <v>410</v>
      </c>
      <c r="B23" s="2"/>
      <c r="C23" s="2"/>
      <c r="D23" s="2"/>
      <c r="E23" s="2"/>
      <c r="F23" s="2"/>
      <c r="G23" s="2"/>
      <c r="H23" s="120"/>
      <c r="I23" s="120"/>
      <c r="J23" s="120"/>
    </row>
    <row r="24" spans="1:10" ht="17.25" customHeight="1" x14ac:dyDescent="0.3">
      <c r="A24" s="116" t="s">
        <v>414</v>
      </c>
      <c r="B24" s="2"/>
      <c r="C24" s="2"/>
      <c r="D24" s="2"/>
      <c r="E24" s="2"/>
      <c r="F24" s="2"/>
      <c r="G24" s="2"/>
      <c r="H24" s="120"/>
      <c r="I24" s="120"/>
      <c r="J24" s="120"/>
    </row>
    <row r="25" spans="1:10" ht="17.25" customHeight="1" x14ac:dyDescent="0.4">
      <c r="A25" s="116" t="s">
        <v>418</v>
      </c>
      <c r="B25" s="2"/>
      <c r="C25" s="2"/>
      <c r="D25" s="2"/>
      <c r="E25" s="2"/>
      <c r="F25" s="2"/>
      <c r="G25" s="2"/>
      <c r="H25" s="120"/>
      <c r="I25" s="120"/>
      <c r="J25" s="124"/>
    </row>
    <row r="26" spans="1:10" ht="17.25" customHeight="1" x14ac:dyDescent="0.3">
      <c r="A26" s="116" t="s">
        <v>423</v>
      </c>
      <c r="B26" s="2"/>
      <c r="C26" s="2"/>
      <c r="D26" s="2"/>
      <c r="E26" s="2"/>
      <c r="F26" s="2"/>
      <c r="G26" s="2"/>
      <c r="H26" s="120"/>
      <c r="I26" s="120"/>
      <c r="J26" s="120"/>
    </row>
  </sheetData>
  <mergeCells count="1">
    <mergeCell ref="C2:F2"/>
  </mergeCells>
  <hyperlinks>
    <hyperlink ref="B6" location="PS_ATL!A1" display="PS_ATL" xr:uid="{00000000-0004-0000-0000-000000000000}"/>
    <hyperlink ref="D6" location="AR_ATL!A1" display="AR_ATL" xr:uid="{00000000-0004-0000-0000-000001000000}"/>
    <hyperlink ref="G6" location="HW_ATL!A1" display="HW_ATL" xr:uid="{00000000-0004-0000-0000-000002000000}"/>
    <hyperlink ref="B7" location="PS_COV!A1" display="PS_COV" xr:uid="{00000000-0004-0000-0000-000003000000}"/>
    <hyperlink ref="D7" location="AR_COV!A1" display="AR_COV" xr:uid="{00000000-0004-0000-0000-000004000000}"/>
    <hyperlink ref="G7" location="HW_COV!A1" display="HW_COV" xr:uid="{00000000-0004-0000-0000-000005000000}"/>
    <hyperlink ref="B8" location="PS_DAL!A1" display="PS_DAL" xr:uid="{00000000-0004-0000-0000-000006000000}"/>
    <hyperlink ref="D8" location="AR_DAL!A1" display="AR_DAL" xr:uid="{00000000-0004-0000-0000-000007000000}"/>
    <hyperlink ref="E8" location="SM_DAL!A1" display="SM_DAL" xr:uid="{00000000-0004-0000-0000-000008000000}"/>
    <hyperlink ref="F8" location="SR_DAL!A1" display="SR_DAL" xr:uid="{00000000-0004-0000-0000-000009000000}"/>
    <hyperlink ref="C9" location="SG_HYP!A1" display="SG_HYP" xr:uid="{00000000-0004-0000-0000-00000A000000}"/>
    <hyperlink ref="E9" location="SM_HYP!A1" display="SM_HYP" xr:uid="{00000000-0004-0000-0000-00000B000000}"/>
    <hyperlink ref="F9" location="SR_HYP!A1" display="SR_HYP" xr:uid="{00000000-0004-0000-0000-00000C000000}"/>
    <hyperlink ref="B10" location="PS_JAK!A1" display="PS_JAK" xr:uid="{00000000-0004-0000-0000-00000D000000}"/>
    <hyperlink ref="C10" location="SG_JAK!A1" display="SG_JAK" xr:uid="{00000000-0004-0000-0000-00000E000000}"/>
    <hyperlink ref="D10" location="AR_JAK!A1" display="AR_JAK" xr:uid="{00000000-0004-0000-0000-00000F000000}"/>
    <hyperlink ref="F10" location="SR_JAK!A1" display="SR_JAK" xr:uid="{00000000-0004-0000-0000-000010000000}"/>
    <hyperlink ref="B11" location="PS_MAL!A1" display="PS_MAL" xr:uid="{00000000-0004-0000-0000-000011000000}"/>
    <hyperlink ref="C11" location="SG_MAL!A1" display="SG_MAL" xr:uid="{00000000-0004-0000-0000-000012000000}"/>
    <hyperlink ref="E11" location="SM_MAL!A1" display="SM_MAL" xr:uid="{00000000-0004-0000-0000-000013000000}"/>
    <hyperlink ref="F11" location="SR_MAL!A1" display="SR_MAL" xr:uid="{00000000-0004-0000-0000-000014000000}"/>
    <hyperlink ref="B12" location="PS_TED!A1" display="PS_TED" xr:uid="{00000000-0004-0000-0000-000015000000}"/>
    <hyperlink ref="C12" location="SG_TED!A1" display="SG_TED" xr:uid="{00000000-0004-0000-0000-000016000000}"/>
    <hyperlink ref="E12" location="SM_TED!A1" display="SM_TED" xr:uid="{00000000-0004-0000-0000-000017000000}"/>
    <hyperlink ref="I12" r:id="rId1" xr:uid="{00000000-0004-0000-0000-000018000000}"/>
    <hyperlink ref="B13" location="PS_TOR!A1" display="PS_TOR" xr:uid="{00000000-0004-0000-0000-000019000000}"/>
    <hyperlink ref="C13" location="SG_TOR!A1" display="SG_TOR" xr:uid="{00000000-0004-0000-0000-00001A000000}"/>
    <hyperlink ref="D13" location="AR_TOR!A1" display="AR_TOR" xr:uid="{00000000-0004-0000-0000-00001B000000}"/>
    <hyperlink ref="G13" location="HW_TOR!A1" display="HW_TOR" xr:uid="{00000000-0004-0000-0000-00001C000000}"/>
    <hyperlink ref="B14" location="PS_VLA!A1" display="PS_VLA" xr:uid="{00000000-0004-0000-0000-00001D000000}"/>
    <hyperlink ref="D14" location="AR_VLA!A1" display="AR_VLA" xr:uid="{00000000-0004-0000-0000-00001E000000}"/>
    <hyperlink ref="F14" location="SR_VLA!A1" display="SR_VLA" xr:uid="{00000000-0004-0000-0000-00001F000000}"/>
    <hyperlink ref="G14" location="HW_VLA!A1" display="HW_VLA" xr:uid="{00000000-0004-0000-0000-000020000000}"/>
    <hyperlink ref="B16" location="Artifact!A1" display="Artifact" xr:uid="{00000000-0004-0000-0000-000021000000}"/>
    <hyperlink ref="C16" location="Shield!A1" display="Shield" xr:uid="{00000000-0004-0000-0000-000022000000}"/>
    <hyperlink ref="D16" location="Grenade!A1" display="Grenade" xr:uid="{00000000-0004-0000-0000-000023000000}"/>
    <hyperlink ref="G16" location="Anointment!A1" display="Anointment" xr:uid="{00000000-0004-0000-0000-000024000000}"/>
    <hyperlink ref="B17" location="Amara COM!A1" display="Amara COM" xr:uid="{00000000-0004-0000-0000-000025000000}"/>
    <hyperlink ref="C17" location="Fl4k COM!A1" display="Fl4k COM" xr:uid="{00000000-0004-0000-0000-000026000000}"/>
    <hyperlink ref="E17" location="Zane COM!A1" display="Zane COM" xr:uid="{00000000-0004-0000-0000-000027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9900"/>
    <outlinePr summaryBelow="0" summaryRight="0"/>
  </sheetPr>
  <dimension ref="A1:E69"/>
  <sheetViews>
    <sheetView showGridLines="0" workbookViewId="0">
      <pane ySplit="1" topLeftCell="A2" activePane="bottomLeft" state="frozen"/>
      <selection pane="bottomLeft" activeCell="B3" sqref="B3"/>
    </sheetView>
  </sheetViews>
  <sheetFormatPr defaultColWidth="14.44140625" defaultRowHeight="15.75" customHeight="1" x14ac:dyDescent="0.25"/>
  <cols>
    <col min="1" max="1" width="68.109375" customWidth="1"/>
    <col min="2" max="2" width="46.6640625" customWidth="1"/>
    <col min="3" max="3" width="36.6640625" customWidth="1"/>
    <col min="4" max="5" width="16.109375" customWidth="1"/>
  </cols>
  <sheetData>
    <row r="1" spans="1:5" ht="15.75" customHeight="1" x14ac:dyDescent="0.3">
      <c r="A1" s="157" t="s">
        <v>1</v>
      </c>
      <c r="B1" s="158" t="s">
        <v>795</v>
      </c>
      <c r="C1" s="159" t="s">
        <v>796</v>
      </c>
      <c r="D1" s="160" t="s">
        <v>3</v>
      </c>
      <c r="E1" s="161" t="s">
        <v>797</v>
      </c>
    </row>
    <row r="2" spans="1:5" ht="13.2" x14ac:dyDescent="0.25">
      <c r="A2" s="155" t="s">
        <v>799</v>
      </c>
      <c r="B2" s="103"/>
      <c r="C2" s="163"/>
      <c r="D2" s="164"/>
      <c r="E2" s="164"/>
    </row>
    <row r="3" spans="1:5" ht="13.2" x14ac:dyDescent="0.25">
      <c r="A3" s="155" t="s">
        <v>805</v>
      </c>
      <c r="B3" s="103" t="s">
        <v>806</v>
      </c>
      <c r="C3" s="163"/>
      <c r="D3" s="164"/>
      <c r="E3" s="164"/>
    </row>
    <row r="4" spans="1:5" ht="13.2" x14ac:dyDescent="0.25">
      <c r="A4" s="155" t="s">
        <v>809</v>
      </c>
      <c r="B4" s="103" t="s">
        <v>810</v>
      </c>
      <c r="C4" s="163" t="s">
        <v>811</v>
      </c>
      <c r="D4" s="164"/>
      <c r="E4" s="164"/>
    </row>
    <row r="5" spans="1:5" ht="13.2" x14ac:dyDescent="0.25">
      <c r="A5" s="165"/>
      <c r="B5" s="165"/>
      <c r="C5" s="165"/>
      <c r="D5" s="165"/>
      <c r="E5" s="166"/>
    </row>
    <row r="6" spans="1:5" ht="13.2" x14ac:dyDescent="0.25">
      <c r="A6" s="155" t="s">
        <v>816</v>
      </c>
      <c r="B6" s="103" t="s">
        <v>800</v>
      </c>
      <c r="C6" s="163" t="s">
        <v>817</v>
      </c>
      <c r="D6" s="164"/>
      <c r="E6" s="164"/>
    </row>
    <row r="7" spans="1:5" ht="13.2" x14ac:dyDescent="0.25">
      <c r="A7" s="155" t="s">
        <v>819</v>
      </c>
      <c r="B7" s="103" t="s">
        <v>800</v>
      </c>
      <c r="C7" s="163"/>
      <c r="D7" s="164"/>
      <c r="E7" s="164" t="s">
        <v>821</v>
      </c>
    </row>
    <row r="8" spans="1:5" ht="13.2" x14ac:dyDescent="0.25">
      <c r="A8" s="155" t="s">
        <v>822</v>
      </c>
      <c r="B8" s="103" t="s">
        <v>823</v>
      </c>
      <c r="C8" s="163"/>
      <c r="D8" s="164" t="s">
        <v>825</v>
      </c>
      <c r="E8" s="164" t="s">
        <v>826</v>
      </c>
    </row>
    <row r="9" spans="1:5" ht="13.2" x14ac:dyDescent="0.25">
      <c r="A9" s="155" t="s">
        <v>827</v>
      </c>
      <c r="B9" s="103" t="s">
        <v>820</v>
      </c>
      <c r="C9" s="163"/>
      <c r="D9" s="164"/>
      <c r="E9" s="164"/>
    </row>
    <row r="10" spans="1:5" ht="13.2" x14ac:dyDescent="0.25">
      <c r="A10" s="155" t="s">
        <v>831</v>
      </c>
      <c r="B10" s="103" t="s">
        <v>803</v>
      </c>
      <c r="C10" s="163"/>
      <c r="D10" s="164"/>
      <c r="E10" s="164"/>
    </row>
    <row r="11" spans="1:5" ht="13.2" x14ac:dyDescent="0.25">
      <c r="A11" s="155" t="s">
        <v>833</v>
      </c>
      <c r="B11" s="103" t="s">
        <v>800</v>
      </c>
      <c r="C11" s="163"/>
      <c r="D11" s="164"/>
      <c r="E11" s="164" t="s">
        <v>834</v>
      </c>
    </row>
    <row r="12" spans="1:5" ht="13.2" x14ac:dyDescent="0.25">
      <c r="A12" s="155" t="s">
        <v>836</v>
      </c>
      <c r="B12" s="103" t="s">
        <v>820</v>
      </c>
      <c r="C12" s="163"/>
      <c r="D12" s="164"/>
      <c r="E12" s="164"/>
    </row>
    <row r="13" spans="1:5" ht="13.2" x14ac:dyDescent="0.25">
      <c r="A13" s="155" t="s">
        <v>839</v>
      </c>
      <c r="B13" s="103" t="s">
        <v>810</v>
      </c>
      <c r="C13" s="163" t="s">
        <v>811</v>
      </c>
      <c r="D13" s="164"/>
      <c r="E13" s="164"/>
    </row>
    <row r="14" spans="1:5" ht="13.2" x14ac:dyDescent="0.25">
      <c r="A14" s="155" t="s">
        <v>842</v>
      </c>
      <c r="B14" s="103" t="s">
        <v>820</v>
      </c>
      <c r="C14" s="163"/>
      <c r="D14" s="164"/>
      <c r="E14" s="164"/>
    </row>
    <row r="15" spans="1:5" ht="13.2" x14ac:dyDescent="0.25">
      <c r="A15" s="155" t="s">
        <v>848</v>
      </c>
      <c r="B15" s="103" t="s">
        <v>800</v>
      </c>
      <c r="C15" s="163"/>
      <c r="D15" s="164"/>
      <c r="E15" s="164" t="s">
        <v>851</v>
      </c>
    </row>
    <row r="16" spans="1:5" ht="13.2" x14ac:dyDescent="0.25">
      <c r="A16" s="155" t="s">
        <v>854</v>
      </c>
      <c r="B16" s="103" t="s">
        <v>803</v>
      </c>
      <c r="C16" s="163"/>
      <c r="D16" s="164"/>
      <c r="E16" s="164"/>
    </row>
    <row r="17" spans="1:5" ht="13.2" x14ac:dyDescent="0.25">
      <c r="A17" s="155" t="s">
        <v>858</v>
      </c>
      <c r="B17" s="103" t="s">
        <v>803</v>
      </c>
      <c r="C17" s="163"/>
      <c r="D17" s="164"/>
      <c r="E17" s="164"/>
    </row>
    <row r="18" spans="1:5" ht="13.2" x14ac:dyDescent="0.25">
      <c r="A18" s="155" t="s">
        <v>860</v>
      </c>
      <c r="B18" s="103" t="s">
        <v>861</v>
      </c>
      <c r="C18" s="163"/>
      <c r="D18" s="164"/>
      <c r="E18" s="164"/>
    </row>
    <row r="19" spans="1:5" ht="13.2" x14ac:dyDescent="0.25">
      <c r="A19" s="155" t="s">
        <v>863</v>
      </c>
      <c r="B19" s="103" t="s">
        <v>800</v>
      </c>
      <c r="C19" s="163" t="s">
        <v>866</v>
      </c>
      <c r="D19" s="164"/>
      <c r="E19" s="164"/>
    </row>
    <row r="20" spans="1:5" ht="13.2" x14ac:dyDescent="0.25">
      <c r="A20" s="155" t="s">
        <v>868</v>
      </c>
      <c r="B20" s="103" t="s">
        <v>869</v>
      </c>
      <c r="C20" s="163" t="s">
        <v>870</v>
      </c>
      <c r="D20" s="164"/>
      <c r="E20" s="164"/>
    </row>
    <row r="21" spans="1:5" ht="13.2" x14ac:dyDescent="0.25">
      <c r="A21" s="155" t="s">
        <v>873</v>
      </c>
      <c r="B21" s="103" t="s">
        <v>800</v>
      </c>
      <c r="C21" s="163" t="s">
        <v>875</v>
      </c>
      <c r="D21" s="164"/>
      <c r="E21" s="164" t="s">
        <v>877</v>
      </c>
    </row>
    <row r="22" spans="1:5" ht="13.2" x14ac:dyDescent="0.25">
      <c r="A22" s="155" t="s">
        <v>879</v>
      </c>
      <c r="B22" s="103" t="s">
        <v>881</v>
      </c>
      <c r="C22" s="163"/>
      <c r="D22" s="164"/>
      <c r="E22" s="164"/>
    </row>
    <row r="23" spans="1:5" ht="13.2" x14ac:dyDescent="0.25">
      <c r="A23" s="155" t="s">
        <v>884</v>
      </c>
      <c r="B23" s="103" t="s">
        <v>886</v>
      </c>
      <c r="C23" s="163" t="s">
        <v>887</v>
      </c>
      <c r="D23" s="164"/>
      <c r="E23" s="164"/>
    </row>
    <row r="24" spans="1:5" ht="13.2" x14ac:dyDescent="0.25">
      <c r="A24" s="155" t="s">
        <v>891</v>
      </c>
      <c r="B24" s="103" t="s">
        <v>893</v>
      </c>
      <c r="C24" s="163"/>
      <c r="D24" s="164"/>
      <c r="E24" s="164"/>
    </row>
    <row r="25" spans="1:5" ht="13.2" x14ac:dyDescent="0.25">
      <c r="A25" s="155" t="s">
        <v>895</v>
      </c>
      <c r="B25" s="103" t="s">
        <v>800</v>
      </c>
      <c r="C25" s="163"/>
      <c r="D25" s="164"/>
      <c r="E25" s="164"/>
    </row>
    <row r="26" spans="1:5" ht="13.2" x14ac:dyDescent="0.25">
      <c r="A26" s="165"/>
      <c r="B26" s="165"/>
      <c r="C26" s="165"/>
      <c r="D26" s="165"/>
      <c r="E26" s="166"/>
    </row>
    <row r="27" spans="1:5" ht="13.2" x14ac:dyDescent="0.25">
      <c r="A27" s="155" t="s">
        <v>901</v>
      </c>
      <c r="B27" s="103"/>
      <c r="C27" s="163"/>
      <c r="D27" s="164"/>
      <c r="E27" s="164"/>
    </row>
    <row r="28" spans="1:5" ht="13.2" x14ac:dyDescent="0.25">
      <c r="A28" s="155" t="s">
        <v>905</v>
      </c>
      <c r="B28" s="103"/>
      <c r="C28" s="163"/>
      <c r="D28" s="164"/>
      <c r="E28" s="164"/>
    </row>
    <row r="29" spans="1:5" ht="13.2" x14ac:dyDescent="0.25">
      <c r="A29" s="155" t="s">
        <v>911</v>
      </c>
      <c r="B29" s="103"/>
      <c r="C29" s="163"/>
      <c r="D29" s="164"/>
      <c r="E29" s="164"/>
    </row>
    <row r="30" spans="1:5" ht="13.2" x14ac:dyDescent="0.25">
      <c r="A30" s="165"/>
      <c r="B30" s="165"/>
      <c r="C30" s="165"/>
      <c r="D30" s="165"/>
      <c r="E30" s="166"/>
    </row>
    <row r="31" spans="1:5" ht="13.2" x14ac:dyDescent="0.25">
      <c r="A31" s="155" t="s">
        <v>919</v>
      </c>
      <c r="B31" s="103" t="s">
        <v>908</v>
      </c>
      <c r="C31" s="163"/>
      <c r="D31" s="164"/>
      <c r="E31" s="164"/>
    </row>
    <row r="32" spans="1:5" ht="13.2" x14ac:dyDescent="0.25">
      <c r="A32" s="155" t="s">
        <v>921</v>
      </c>
      <c r="B32" s="103" t="s">
        <v>924</v>
      </c>
      <c r="C32" s="163"/>
      <c r="D32" s="164"/>
      <c r="E32" s="164"/>
    </row>
    <row r="33" spans="1:5" ht="13.2" x14ac:dyDescent="0.25">
      <c r="A33" s="155" t="s">
        <v>927</v>
      </c>
      <c r="B33" s="103" t="s">
        <v>928</v>
      </c>
      <c r="C33" s="163" t="s">
        <v>930</v>
      </c>
      <c r="D33" s="164"/>
      <c r="E33" s="164"/>
    </row>
    <row r="34" spans="1:5" ht="13.2" x14ac:dyDescent="0.25">
      <c r="A34" s="155" t="s">
        <v>931</v>
      </c>
      <c r="B34" s="103" t="s">
        <v>933</v>
      </c>
      <c r="C34" s="163"/>
      <c r="D34" s="164"/>
      <c r="E34" s="164" t="s">
        <v>936</v>
      </c>
    </row>
    <row r="35" spans="1:5" ht="13.2" x14ac:dyDescent="0.25">
      <c r="A35" s="155" t="s">
        <v>938</v>
      </c>
      <c r="B35" s="103"/>
      <c r="C35" s="163"/>
      <c r="D35" s="164"/>
      <c r="E35" s="164" t="s">
        <v>936</v>
      </c>
    </row>
    <row r="36" spans="1:5" ht="13.2" x14ac:dyDescent="0.25">
      <c r="A36" s="165"/>
      <c r="B36" s="165"/>
      <c r="C36" s="165"/>
      <c r="D36" s="165"/>
      <c r="E36" s="166"/>
    </row>
    <row r="37" spans="1:5" ht="13.2" x14ac:dyDescent="0.25">
      <c r="A37" s="155" t="s">
        <v>944</v>
      </c>
      <c r="B37" s="103" t="s">
        <v>947</v>
      </c>
      <c r="C37" s="163"/>
      <c r="D37" s="164"/>
      <c r="E37" s="164"/>
    </row>
    <row r="38" spans="1:5" ht="13.2" x14ac:dyDescent="0.25">
      <c r="A38" s="155" t="s">
        <v>951</v>
      </c>
      <c r="B38" s="103" t="s">
        <v>952</v>
      </c>
      <c r="C38" s="163"/>
      <c r="D38" s="164"/>
      <c r="E38" s="164"/>
    </row>
    <row r="39" spans="1:5" ht="13.2" x14ac:dyDescent="0.25">
      <c r="A39" s="155" t="s">
        <v>955</v>
      </c>
      <c r="B39" s="103" t="s">
        <v>956</v>
      </c>
      <c r="C39" s="163" t="s">
        <v>957</v>
      </c>
      <c r="D39" s="164"/>
      <c r="E39" s="164"/>
    </row>
    <row r="40" spans="1:5" ht="13.2" x14ac:dyDescent="0.25">
      <c r="A40" s="165"/>
      <c r="B40" s="165"/>
      <c r="C40" s="165"/>
      <c r="D40" s="165"/>
      <c r="E40" s="166"/>
    </row>
    <row r="41" spans="1:5" ht="13.2" x14ac:dyDescent="0.25">
      <c r="A41" s="155" t="s">
        <v>962</v>
      </c>
      <c r="B41" s="103" t="s">
        <v>350</v>
      </c>
      <c r="C41" s="164"/>
      <c r="D41" s="164" t="s">
        <v>925</v>
      </c>
      <c r="E41" s="164"/>
    </row>
    <row r="42" spans="1:5" ht="13.2" x14ac:dyDescent="0.25">
      <c r="A42" s="155" t="s">
        <v>966</v>
      </c>
      <c r="B42" s="103" t="s">
        <v>350</v>
      </c>
      <c r="C42" s="164"/>
      <c r="D42" s="164" t="s">
        <v>925</v>
      </c>
      <c r="E42" s="164"/>
    </row>
    <row r="43" spans="1:5" ht="13.2" x14ac:dyDescent="0.25">
      <c r="A43" s="155" t="s">
        <v>968</v>
      </c>
      <c r="B43" s="103" t="s">
        <v>350</v>
      </c>
      <c r="C43" s="164"/>
      <c r="D43" s="164" t="s">
        <v>925</v>
      </c>
      <c r="E43" s="164"/>
    </row>
    <row r="44" spans="1:5" ht="13.2" x14ac:dyDescent="0.25">
      <c r="A44" s="155" t="s">
        <v>972</v>
      </c>
      <c r="B44" s="103" t="s">
        <v>350</v>
      </c>
      <c r="C44" s="164"/>
      <c r="D44" s="164" t="s">
        <v>925</v>
      </c>
      <c r="E44" s="164"/>
    </row>
    <row r="45" spans="1:5" ht="13.2" x14ac:dyDescent="0.25">
      <c r="A45" s="155" t="s">
        <v>975</v>
      </c>
      <c r="B45" s="103" t="s">
        <v>350</v>
      </c>
      <c r="C45" s="164"/>
      <c r="D45" s="164" t="s">
        <v>925</v>
      </c>
      <c r="E45" s="164"/>
    </row>
    <row r="46" spans="1:5" ht="13.2" x14ac:dyDescent="0.25">
      <c r="A46" s="155" t="s">
        <v>978</v>
      </c>
      <c r="B46" s="103" t="s">
        <v>350</v>
      </c>
      <c r="C46" s="164"/>
      <c r="D46" s="164" t="s">
        <v>925</v>
      </c>
      <c r="E46" s="164"/>
    </row>
    <row r="47" spans="1:5" ht="13.2" x14ac:dyDescent="0.25">
      <c r="A47" s="155" t="s">
        <v>982</v>
      </c>
      <c r="B47" s="103" t="s">
        <v>350</v>
      </c>
      <c r="C47" s="164"/>
      <c r="D47" s="164" t="s">
        <v>925</v>
      </c>
      <c r="E47" s="164"/>
    </row>
    <row r="48" spans="1:5" ht="13.2" x14ac:dyDescent="0.25">
      <c r="A48" s="155" t="s">
        <v>986</v>
      </c>
      <c r="B48" s="103" t="s">
        <v>350</v>
      </c>
      <c r="C48" s="164"/>
      <c r="D48" s="164" t="s">
        <v>925</v>
      </c>
      <c r="E48" s="164"/>
    </row>
    <row r="49" spans="1:5" ht="13.2" x14ac:dyDescent="0.25">
      <c r="A49" s="155" t="s">
        <v>989</v>
      </c>
      <c r="B49" s="103" t="s">
        <v>350</v>
      </c>
      <c r="C49" s="164"/>
      <c r="D49" s="164" t="s">
        <v>925</v>
      </c>
      <c r="E49" s="164"/>
    </row>
    <row r="50" spans="1:5" ht="13.2" x14ac:dyDescent="0.25">
      <c r="A50" s="155" t="s">
        <v>991</v>
      </c>
      <c r="B50" s="103" t="s">
        <v>350</v>
      </c>
      <c r="C50" s="164"/>
      <c r="D50" s="164" t="s">
        <v>925</v>
      </c>
      <c r="E50" s="164"/>
    </row>
    <row r="51" spans="1:5" ht="13.2" x14ac:dyDescent="0.25">
      <c r="A51" s="165"/>
      <c r="B51" s="165"/>
      <c r="C51" s="165"/>
      <c r="D51" s="165"/>
      <c r="E51" s="166"/>
    </row>
    <row r="52" spans="1:5" ht="13.2" x14ac:dyDescent="0.25">
      <c r="A52" s="155" t="s">
        <v>997</v>
      </c>
      <c r="B52" s="103" t="s">
        <v>998</v>
      </c>
      <c r="C52" s="163"/>
      <c r="D52" s="164"/>
      <c r="E52" s="164"/>
    </row>
    <row r="53" spans="1:5" ht="13.2" x14ac:dyDescent="0.25">
      <c r="A53" s="155" t="s">
        <v>1000</v>
      </c>
      <c r="B53" s="103" t="s">
        <v>1003</v>
      </c>
      <c r="C53" s="163"/>
      <c r="D53" s="164"/>
      <c r="E53" s="164"/>
    </row>
    <row r="54" spans="1:5" ht="13.2" x14ac:dyDescent="0.25">
      <c r="A54" s="155" t="s">
        <v>1005</v>
      </c>
      <c r="B54" s="103" t="s">
        <v>1007</v>
      </c>
      <c r="C54" s="163"/>
      <c r="D54" s="164"/>
      <c r="E54" s="164"/>
    </row>
    <row r="55" spans="1:5" ht="13.2" x14ac:dyDescent="0.25">
      <c r="A55" s="155" t="s">
        <v>1008</v>
      </c>
      <c r="B55" s="103" t="s">
        <v>1009</v>
      </c>
      <c r="C55" s="163"/>
      <c r="D55" s="164"/>
      <c r="E55" s="164"/>
    </row>
    <row r="56" spans="1:5" ht="13.2" x14ac:dyDescent="0.25">
      <c r="A56" s="165"/>
      <c r="B56" s="165"/>
      <c r="C56" s="165"/>
      <c r="D56" s="165"/>
      <c r="E56" s="166"/>
    </row>
    <row r="57" spans="1:5" ht="13.2" x14ac:dyDescent="0.25">
      <c r="A57" s="155" t="s">
        <v>1011</v>
      </c>
      <c r="B57" s="103" t="s">
        <v>1012</v>
      </c>
      <c r="C57" s="163"/>
      <c r="D57" s="164"/>
      <c r="E57" s="164" t="s">
        <v>1016</v>
      </c>
    </row>
    <row r="58" spans="1:5" ht="13.2" x14ac:dyDescent="0.25">
      <c r="A58" s="155" t="s">
        <v>1017</v>
      </c>
      <c r="B58" s="103" t="s">
        <v>1018</v>
      </c>
      <c r="C58" s="163"/>
      <c r="D58" s="164"/>
      <c r="E58" s="164" t="s">
        <v>1021</v>
      </c>
    </row>
    <row r="59" spans="1:5" ht="13.2" x14ac:dyDescent="0.25">
      <c r="A59" s="155" t="s">
        <v>1023</v>
      </c>
      <c r="B59" s="103" t="s">
        <v>1024</v>
      </c>
      <c r="C59" s="163"/>
      <c r="D59" s="164"/>
      <c r="E59" s="164" t="s">
        <v>1026</v>
      </c>
    </row>
    <row r="60" spans="1:5" ht="13.2" x14ac:dyDescent="0.25">
      <c r="A60" s="155" t="s">
        <v>1028</v>
      </c>
      <c r="B60" s="103" t="s">
        <v>1029</v>
      </c>
      <c r="C60" s="163"/>
      <c r="D60" s="164"/>
      <c r="E60" s="164" t="s">
        <v>1030</v>
      </c>
    </row>
    <row r="61" spans="1:5" ht="13.2" x14ac:dyDescent="0.25">
      <c r="A61" s="155" t="s">
        <v>1032</v>
      </c>
      <c r="B61" s="103" t="s">
        <v>1033</v>
      </c>
      <c r="C61" s="163"/>
      <c r="D61" s="164"/>
      <c r="E61" s="164" t="s">
        <v>1034</v>
      </c>
    </row>
    <row r="62" spans="1:5" ht="13.2" x14ac:dyDescent="0.25">
      <c r="A62" s="165"/>
      <c r="B62" s="165"/>
      <c r="C62" s="165"/>
      <c r="D62" s="165"/>
      <c r="E62" s="166"/>
    </row>
    <row r="63" spans="1:5" ht="13.2" x14ac:dyDescent="0.25">
      <c r="A63" s="155" t="s">
        <v>1036</v>
      </c>
      <c r="B63" s="103" t="s">
        <v>1037</v>
      </c>
      <c r="C63" s="163"/>
      <c r="D63" s="164"/>
      <c r="E63" s="164"/>
    </row>
    <row r="64" spans="1:5" ht="13.2" x14ac:dyDescent="0.25">
      <c r="A64" s="155" t="s">
        <v>1039</v>
      </c>
      <c r="B64" s="103" t="s">
        <v>1040</v>
      </c>
      <c r="C64" s="163" t="s">
        <v>1041</v>
      </c>
      <c r="D64" s="164"/>
      <c r="E64" s="164"/>
    </row>
    <row r="65" spans="1:5" ht="13.2" x14ac:dyDescent="0.25">
      <c r="A65" s="165"/>
      <c r="B65" s="165"/>
      <c r="C65" s="165"/>
      <c r="D65" s="165"/>
      <c r="E65" s="168"/>
    </row>
    <row r="66" spans="1:5" ht="15.6" x14ac:dyDescent="0.3">
      <c r="A66" s="169" t="s">
        <v>979</v>
      </c>
      <c r="B66" s="170" t="s">
        <v>984</v>
      </c>
      <c r="C66" s="171" t="s">
        <v>987</v>
      </c>
      <c r="D66" s="164"/>
      <c r="E66" s="164"/>
    </row>
    <row r="67" spans="1:5" ht="13.2" x14ac:dyDescent="0.25">
      <c r="A67" s="164" t="s">
        <v>1045</v>
      </c>
      <c r="B67" s="155" t="s">
        <v>1046</v>
      </c>
      <c r="C67" s="172">
        <v>1002</v>
      </c>
      <c r="D67" s="164"/>
      <c r="E67" s="164"/>
    </row>
    <row r="68" spans="1:5" ht="13.2" x14ac:dyDescent="0.25">
      <c r="A68" s="164" t="s">
        <v>1048</v>
      </c>
      <c r="B68" s="155" t="s">
        <v>1049</v>
      </c>
      <c r="C68" s="172">
        <v>1002</v>
      </c>
      <c r="D68" s="164"/>
      <c r="E68" s="164"/>
    </row>
    <row r="69" spans="1:5" ht="13.2" x14ac:dyDescent="0.25">
      <c r="A69" s="155"/>
      <c r="B69" s="155"/>
      <c r="C69" s="172"/>
      <c r="D69" s="164"/>
      <c r="E69" s="164"/>
    </row>
  </sheetData>
  <hyperlinks>
    <hyperlink ref="A1" location="Index!A1" display="Go back to Index"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9900"/>
    <outlinePr summaryBelow="0" summaryRight="0"/>
  </sheetPr>
  <dimension ref="A1:E69"/>
  <sheetViews>
    <sheetView showGridLines="0" workbookViewId="0">
      <pane ySplit="1" topLeftCell="A2" activePane="bottomLeft" state="frozen"/>
      <selection pane="bottomLeft" activeCell="B3" sqref="B3"/>
    </sheetView>
  </sheetViews>
  <sheetFormatPr defaultColWidth="14.44140625" defaultRowHeight="15.75" customHeight="1" x14ac:dyDescent="0.25"/>
  <cols>
    <col min="1" max="1" width="66.88671875" customWidth="1"/>
    <col min="2" max="2" width="68.44140625" customWidth="1"/>
    <col min="3" max="3" width="18.33203125" customWidth="1"/>
  </cols>
  <sheetData>
    <row r="1" spans="1:5" ht="15.75" customHeight="1" x14ac:dyDescent="0.3">
      <c r="A1" s="157" t="s">
        <v>1</v>
      </c>
      <c r="B1" s="158" t="s">
        <v>795</v>
      </c>
      <c r="C1" s="159" t="s">
        <v>796</v>
      </c>
      <c r="D1" s="160" t="s">
        <v>3</v>
      </c>
      <c r="E1" s="161" t="s">
        <v>797</v>
      </c>
    </row>
    <row r="2" spans="1:5" ht="13.2" x14ac:dyDescent="0.25">
      <c r="A2" s="155" t="s">
        <v>845</v>
      </c>
      <c r="B2" s="103" t="s">
        <v>847</v>
      </c>
      <c r="C2" s="163"/>
      <c r="D2" s="164"/>
      <c r="E2" s="164"/>
    </row>
    <row r="3" spans="1:5" ht="13.2" x14ac:dyDescent="0.25">
      <c r="A3" s="155" t="s">
        <v>849</v>
      </c>
      <c r="B3" s="103" t="s">
        <v>852</v>
      </c>
      <c r="C3" s="163"/>
      <c r="D3" s="164"/>
      <c r="E3" s="164" t="s">
        <v>855</v>
      </c>
    </row>
    <row r="4" spans="1:5" ht="13.2" x14ac:dyDescent="0.25">
      <c r="A4" s="155" t="s">
        <v>856</v>
      </c>
      <c r="B4" s="103" t="s">
        <v>857</v>
      </c>
      <c r="C4" s="163"/>
      <c r="D4" s="164"/>
      <c r="E4" s="164"/>
    </row>
    <row r="5" spans="1:5" ht="13.2" x14ac:dyDescent="0.25">
      <c r="A5" s="155" t="s">
        <v>859</v>
      </c>
      <c r="B5" s="103" t="s">
        <v>803</v>
      </c>
      <c r="C5" s="163"/>
      <c r="D5" s="164"/>
      <c r="E5" s="164"/>
    </row>
    <row r="6" spans="1:5" ht="13.2" x14ac:dyDescent="0.25">
      <c r="A6" s="155" t="s">
        <v>864</v>
      </c>
      <c r="B6" s="103" t="s">
        <v>865</v>
      </c>
      <c r="C6" s="163"/>
      <c r="D6" s="164"/>
      <c r="E6" s="164"/>
    </row>
    <row r="7" spans="1:5" ht="13.2" x14ac:dyDescent="0.25">
      <c r="A7" s="165"/>
      <c r="B7" s="165"/>
      <c r="C7" s="165"/>
      <c r="D7" s="165"/>
      <c r="E7" s="166"/>
    </row>
    <row r="8" spans="1:5" ht="13.2" x14ac:dyDescent="0.25">
      <c r="A8" s="155" t="s">
        <v>872</v>
      </c>
      <c r="B8" s="103" t="s">
        <v>800</v>
      </c>
      <c r="C8" s="163"/>
      <c r="D8" s="164"/>
      <c r="E8" s="164" t="s">
        <v>874</v>
      </c>
    </row>
    <row r="9" spans="1:5" ht="13.2" x14ac:dyDescent="0.25">
      <c r="A9" s="155" t="s">
        <v>876</v>
      </c>
      <c r="B9" s="103" t="s">
        <v>808</v>
      </c>
      <c r="C9" s="163"/>
      <c r="D9" s="164"/>
      <c r="E9" s="164"/>
    </row>
    <row r="10" spans="1:5" ht="13.2" x14ac:dyDescent="0.25">
      <c r="A10" s="155" t="s">
        <v>882</v>
      </c>
      <c r="B10" s="103" t="s">
        <v>808</v>
      </c>
      <c r="C10" s="163"/>
      <c r="D10" s="164"/>
      <c r="E10" s="164"/>
    </row>
    <row r="11" spans="1:5" ht="13.2" x14ac:dyDescent="0.25">
      <c r="A11" s="155" t="s">
        <v>888</v>
      </c>
      <c r="B11" s="103" t="s">
        <v>889</v>
      </c>
      <c r="C11" s="163"/>
      <c r="D11" s="164"/>
      <c r="E11" s="164"/>
    </row>
    <row r="12" spans="1:5" ht="13.2" x14ac:dyDescent="0.25">
      <c r="A12" s="155" t="s">
        <v>894</v>
      </c>
      <c r="B12" s="103" t="s">
        <v>800</v>
      </c>
      <c r="C12" s="163"/>
      <c r="D12" s="164"/>
      <c r="E12" s="164" t="s">
        <v>897</v>
      </c>
    </row>
    <row r="13" spans="1:5" ht="13.2" x14ac:dyDescent="0.25">
      <c r="A13" s="155" t="s">
        <v>898</v>
      </c>
      <c r="B13" s="103" t="s">
        <v>820</v>
      </c>
      <c r="C13" s="163"/>
      <c r="D13" s="164"/>
      <c r="E13" s="164"/>
    </row>
    <row r="14" spans="1:5" ht="13.2" x14ac:dyDescent="0.25">
      <c r="A14" s="155" t="s">
        <v>903</v>
      </c>
      <c r="B14" s="103" t="s">
        <v>820</v>
      </c>
      <c r="C14" s="163"/>
      <c r="D14" s="164"/>
      <c r="E14" s="164"/>
    </row>
    <row r="15" spans="1:5" ht="13.2" x14ac:dyDescent="0.25">
      <c r="A15" s="155" t="s">
        <v>907</v>
      </c>
      <c r="B15" s="103" t="s">
        <v>908</v>
      </c>
      <c r="C15" s="163"/>
      <c r="D15" s="164"/>
      <c r="E15" s="164"/>
    </row>
    <row r="16" spans="1:5" ht="13.2" x14ac:dyDescent="0.25">
      <c r="A16" s="155" t="s">
        <v>912</v>
      </c>
      <c r="B16" s="103" t="s">
        <v>800</v>
      </c>
      <c r="C16" s="163"/>
      <c r="D16" s="164"/>
      <c r="E16" s="164" t="s">
        <v>915</v>
      </c>
    </row>
    <row r="17" spans="1:5" ht="13.2" x14ac:dyDescent="0.25">
      <c r="A17" s="155" t="s">
        <v>918</v>
      </c>
      <c r="B17" s="103" t="s">
        <v>803</v>
      </c>
      <c r="C17" s="163"/>
      <c r="D17" s="164"/>
      <c r="E17" s="164"/>
    </row>
    <row r="18" spans="1:5" ht="13.2" x14ac:dyDescent="0.25">
      <c r="A18" s="155" t="s">
        <v>920</v>
      </c>
      <c r="B18" s="103" t="s">
        <v>923</v>
      </c>
      <c r="C18" s="163"/>
      <c r="D18" s="164"/>
      <c r="E18" s="164"/>
    </row>
    <row r="19" spans="1:5" ht="13.2" x14ac:dyDescent="0.25">
      <c r="A19" s="155" t="s">
        <v>926</v>
      </c>
      <c r="B19" s="103" t="s">
        <v>803</v>
      </c>
      <c r="C19" s="163"/>
      <c r="D19" s="164"/>
      <c r="E19" s="164"/>
    </row>
    <row r="20" spans="1:5" ht="13.2" x14ac:dyDescent="0.25">
      <c r="A20" s="155" t="s">
        <v>932</v>
      </c>
      <c r="B20" s="103" t="s">
        <v>934</v>
      </c>
      <c r="C20" s="163"/>
      <c r="D20" s="164"/>
      <c r="E20" s="164" t="s">
        <v>937</v>
      </c>
    </row>
    <row r="21" spans="1:5" ht="13.2" x14ac:dyDescent="0.25">
      <c r="A21" s="155" t="s">
        <v>939</v>
      </c>
      <c r="B21" s="103" t="s">
        <v>940</v>
      </c>
      <c r="C21" s="163"/>
      <c r="D21" s="164"/>
      <c r="E21" s="164"/>
    </row>
    <row r="22" spans="1:5" ht="13.2" x14ac:dyDescent="0.25">
      <c r="A22" s="155" t="s">
        <v>942</v>
      </c>
      <c r="B22" s="103" t="s">
        <v>943</v>
      </c>
      <c r="C22" s="163" t="s">
        <v>945</v>
      </c>
      <c r="D22" s="164"/>
      <c r="E22" s="164"/>
    </row>
    <row r="23" spans="1:5" ht="13.2" x14ac:dyDescent="0.25">
      <c r="A23" s="155" t="s">
        <v>948</v>
      </c>
      <c r="B23" s="103" t="s">
        <v>949</v>
      </c>
      <c r="C23" s="163"/>
      <c r="D23" s="164"/>
      <c r="E23" s="164"/>
    </row>
    <row r="24" spans="1:5" ht="13.2" x14ac:dyDescent="0.25">
      <c r="A24" s="155" t="s">
        <v>953</v>
      </c>
      <c r="B24" s="103" t="s">
        <v>954</v>
      </c>
      <c r="C24" s="163"/>
      <c r="D24" s="164"/>
      <c r="E24" s="164"/>
    </row>
    <row r="25" spans="1:5" ht="13.2" x14ac:dyDescent="0.25">
      <c r="A25" s="155" t="s">
        <v>959</v>
      </c>
      <c r="B25" s="103" t="s">
        <v>961</v>
      </c>
      <c r="C25" s="163"/>
      <c r="D25" s="164"/>
      <c r="E25" s="164"/>
    </row>
    <row r="26" spans="1:5" ht="13.2" x14ac:dyDescent="0.25">
      <c r="A26" s="165"/>
      <c r="B26" s="165"/>
      <c r="C26" s="165"/>
      <c r="D26" s="165"/>
      <c r="E26" s="166"/>
    </row>
    <row r="27" spans="1:5" ht="13.2" x14ac:dyDescent="0.25">
      <c r="A27" s="155" t="s">
        <v>964</v>
      </c>
      <c r="B27" s="167" t="s">
        <v>853</v>
      </c>
      <c r="C27" s="163"/>
      <c r="D27" s="164"/>
      <c r="E27" s="164"/>
    </row>
    <row r="28" spans="1:5" ht="13.2" x14ac:dyDescent="0.25">
      <c r="A28" s="155" t="s">
        <v>967</v>
      </c>
      <c r="B28" s="103"/>
      <c r="C28" s="163"/>
      <c r="D28" s="164"/>
      <c r="E28" s="164"/>
    </row>
    <row r="29" spans="1:5" ht="13.2" x14ac:dyDescent="0.25">
      <c r="A29" s="165"/>
      <c r="B29" s="165"/>
      <c r="C29" s="165"/>
      <c r="D29" s="165"/>
      <c r="E29" s="166"/>
    </row>
    <row r="30" spans="1:5" ht="13.2" x14ac:dyDescent="0.25">
      <c r="A30" s="155" t="s">
        <v>971</v>
      </c>
      <c r="B30" s="103"/>
      <c r="C30" s="163"/>
      <c r="D30" s="164"/>
      <c r="E30" s="164" t="s">
        <v>973</v>
      </c>
    </row>
    <row r="31" spans="1:5" ht="13.2" x14ac:dyDescent="0.25">
      <c r="A31" s="155" t="s">
        <v>974</v>
      </c>
      <c r="B31" s="103"/>
      <c r="C31" s="163"/>
      <c r="D31" s="164"/>
      <c r="E31" s="164" t="s">
        <v>976</v>
      </c>
    </row>
    <row r="32" spans="1:5" ht="13.2" x14ac:dyDescent="0.25">
      <c r="A32" s="155" t="s">
        <v>977</v>
      </c>
      <c r="B32" s="103"/>
      <c r="C32" s="163"/>
      <c r="D32" s="164"/>
      <c r="E32" s="164" t="s">
        <v>980</v>
      </c>
    </row>
    <row r="33" spans="1:5" ht="13.2" x14ac:dyDescent="0.25">
      <c r="A33" s="155" t="s">
        <v>981</v>
      </c>
      <c r="B33" s="103"/>
      <c r="C33" s="163"/>
      <c r="D33" s="164"/>
      <c r="E33" s="164" t="s">
        <v>983</v>
      </c>
    </row>
    <row r="34" spans="1:5" ht="13.2" x14ac:dyDescent="0.25">
      <c r="A34" s="155" t="s">
        <v>985</v>
      </c>
      <c r="B34" s="103"/>
      <c r="C34" s="163"/>
      <c r="D34" s="164"/>
      <c r="E34" s="164" t="s">
        <v>988</v>
      </c>
    </row>
    <row r="35" spans="1:5" ht="13.2" x14ac:dyDescent="0.25">
      <c r="A35" s="165"/>
      <c r="B35" s="165"/>
      <c r="C35" s="165"/>
      <c r="D35" s="165"/>
      <c r="E35" s="166"/>
    </row>
    <row r="36" spans="1:5" ht="13.2" x14ac:dyDescent="0.25">
      <c r="A36" s="155" t="s">
        <v>990</v>
      </c>
      <c r="B36" s="103"/>
      <c r="C36" s="163"/>
      <c r="D36" s="164"/>
      <c r="E36" s="164"/>
    </row>
    <row r="37" spans="1:5" ht="13.2" x14ac:dyDescent="0.25">
      <c r="A37" s="155" t="s">
        <v>993</v>
      </c>
      <c r="B37" s="103"/>
      <c r="C37" s="163"/>
      <c r="D37" s="164"/>
      <c r="E37" s="164"/>
    </row>
    <row r="38" spans="1:5" ht="13.2" x14ac:dyDescent="0.25">
      <c r="A38" s="155" t="s">
        <v>995</v>
      </c>
      <c r="B38" s="103" t="s">
        <v>996</v>
      </c>
      <c r="C38" s="163"/>
      <c r="D38" s="164"/>
      <c r="E38" s="164"/>
    </row>
    <row r="39" spans="1:5" ht="13.2" x14ac:dyDescent="0.25">
      <c r="A39" s="165"/>
      <c r="B39" s="165"/>
      <c r="C39" s="165"/>
      <c r="D39" s="165"/>
      <c r="E39" s="166"/>
    </row>
    <row r="40" spans="1:5" ht="13.2" x14ac:dyDescent="0.25">
      <c r="A40" s="155" t="s">
        <v>1002</v>
      </c>
      <c r="B40" s="103" t="s">
        <v>1004</v>
      </c>
      <c r="C40" s="163"/>
      <c r="D40" s="164"/>
      <c r="E40" s="164"/>
    </row>
    <row r="41" spans="1:5" ht="13.2" x14ac:dyDescent="0.25">
      <c r="A41" s="155" t="s">
        <v>1006</v>
      </c>
      <c r="B41" s="103" t="s">
        <v>892</v>
      </c>
      <c r="C41" s="163"/>
      <c r="D41" s="164"/>
      <c r="E41" s="164"/>
    </row>
    <row r="42" spans="1:5" ht="13.2" x14ac:dyDescent="0.25">
      <c r="A42" s="155" t="s">
        <v>1010</v>
      </c>
      <c r="B42" s="103" t="s">
        <v>970</v>
      </c>
      <c r="C42" s="163"/>
      <c r="D42" s="164"/>
      <c r="E42" s="164"/>
    </row>
    <row r="43" spans="1:5" ht="13.2" x14ac:dyDescent="0.25">
      <c r="A43" s="165"/>
      <c r="B43" s="165"/>
      <c r="C43" s="165"/>
      <c r="D43" s="165"/>
      <c r="E43" s="166"/>
    </row>
    <row r="44" spans="1:5" ht="13.2" x14ac:dyDescent="0.25">
      <c r="A44" s="155" t="s">
        <v>1013</v>
      </c>
      <c r="B44" s="103" t="s">
        <v>1014</v>
      </c>
      <c r="C44" s="163" t="s">
        <v>820</v>
      </c>
      <c r="D44" s="164"/>
      <c r="E44" s="164"/>
    </row>
    <row r="45" spans="1:5" ht="13.2" x14ac:dyDescent="0.25">
      <c r="A45" s="155" t="s">
        <v>1015</v>
      </c>
      <c r="B45" s="103" t="s">
        <v>914</v>
      </c>
      <c r="C45" s="163"/>
      <c r="D45" s="164"/>
      <c r="E45" s="164"/>
    </row>
    <row r="46" spans="1:5" ht="13.2" x14ac:dyDescent="0.25">
      <c r="A46" s="155" t="s">
        <v>1019</v>
      </c>
      <c r="B46" s="103" t="s">
        <v>1020</v>
      </c>
      <c r="C46" s="163" t="s">
        <v>1022</v>
      </c>
      <c r="D46" s="164"/>
      <c r="E46" s="164"/>
    </row>
    <row r="47" spans="1:5" ht="13.2" x14ac:dyDescent="0.25">
      <c r="A47" s="155" t="s">
        <v>1025</v>
      </c>
      <c r="B47" s="103" t="s">
        <v>1027</v>
      </c>
      <c r="C47" s="163"/>
      <c r="D47" s="164"/>
      <c r="E47" s="164"/>
    </row>
    <row r="48" spans="1:5" ht="13.2" x14ac:dyDescent="0.25">
      <c r="A48" s="165"/>
      <c r="B48" s="165"/>
      <c r="C48" s="165"/>
      <c r="D48" s="165"/>
      <c r="E48" s="166"/>
    </row>
    <row r="49" spans="1:5" ht="13.2" x14ac:dyDescent="0.25">
      <c r="A49" s="155" t="s">
        <v>1031</v>
      </c>
      <c r="B49" s="103" t="s">
        <v>350</v>
      </c>
      <c r="C49" s="164"/>
      <c r="D49" s="164" t="s">
        <v>925</v>
      </c>
      <c r="E49" s="164"/>
    </row>
    <row r="50" spans="1:5" ht="13.2" x14ac:dyDescent="0.25">
      <c r="A50" s="155" t="s">
        <v>1035</v>
      </c>
      <c r="B50" s="103" t="s">
        <v>350</v>
      </c>
      <c r="C50" s="164"/>
      <c r="D50" s="164" t="s">
        <v>925</v>
      </c>
      <c r="E50" s="164"/>
    </row>
    <row r="51" spans="1:5" ht="13.2" x14ac:dyDescent="0.25">
      <c r="A51" s="155" t="s">
        <v>1038</v>
      </c>
      <c r="B51" s="103" t="s">
        <v>350</v>
      </c>
      <c r="C51" s="164"/>
      <c r="D51" s="164" t="s">
        <v>925</v>
      </c>
      <c r="E51" s="164"/>
    </row>
    <row r="52" spans="1:5" ht="13.2" x14ac:dyDescent="0.25">
      <c r="A52" s="155" t="s">
        <v>1042</v>
      </c>
      <c r="B52" s="103" t="s">
        <v>350</v>
      </c>
      <c r="C52" s="164"/>
      <c r="D52" s="164" t="s">
        <v>925</v>
      </c>
      <c r="E52" s="164"/>
    </row>
    <row r="53" spans="1:5" ht="13.2" x14ac:dyDescent="0.25">
      <c r="A53" s="155" t="s">
        <v>1043</v>
      </c>
      <c r="B53" s="103" t="s">
        <v>350</v>
      </c>
      <c r="C53" s="164"/>
      <c r="D53" s="164" t="s">
        <v>925</v>
      </c>
      <c r="E53" s="164"/>
    </row>
    <row r="54" spans="1:5" ht="13.2" x14ac:dyDescent="0.25">
      <c r="A54" s="155" t="s">
        <v>1044</v>
      </c>
      <c r="B54" s="103" t="s">
        <v>350</v>
      </c>
      <c r="C54" s="164"/>
      <c r="D54" s="164" t="s">
        <v>925</v>
      </c>
      <c r="E54" s="164"/>
    </row>
    <row r="55" spans="1:5" ht="13.2" x14ac:dyDescent="0.25">
      <c r="A55" s="155" t="s">
        <v>1047</v>
      </c>
      <c r="B55" s="103" t="s">
        <v>350</v>
      </c>
      <c r="C55" s="164"/>
      <c r="D55" s="164" t="s">
        <v>925</v>
      </c>
      <c r="E55" s="164"/>
    </row>
    <row r="56" spans="1:5" ht="13.2" x14ac:dyDescent="0.25">
      <c r="A56" s="155" t="s">
        <v>1050</v>
      </c>
      <c r="B56" s="103" t="s">
        <v>350</v>
      </c>
      <c r="C56" s="164"/>
      <c r="D56" s="164" t="s">
        <v>925</v>
      </c>
      <c r="E56" s="164"/>
    </row>
    <row r="57" spans="1:5" ht="13.2" x14ac:dyDescent="0.25">
      <c r="A57" s="155" t="s">
        <v>1051</v>
      </c>
      <c r="B57" s="103" t="s">
        <v>350</v>
      </c>
      <c r="C57" s="164"/>
      <c r="D57" s="164" t="s">
        <v>925</v>
      </c>
      <c r="E57" s="164"/>
    </row>
    <row r="58" spans="1:5" ht="13.2" x14ac:dyDescent="0.25">
      <c r="A58" s="165"/>
      <c r="B58" s="165"/>
      <c r="C58" s="165"/>
      <c r="D58" s="165"/>
      <c r="E58" s="166"/>
    </row>
    <row r="59" spans="1:5" ht="13.2" x14ac:dyDescent="0.25">
      <c r="A59" s="155" t="s">
        <v>1052</v>
      </c>
      <c r="B59" s="103" t="s">
        <v>1053</v>
      </c>
      <c r="C59" s="163"/>
      <c r="D59" s="164"/>
      <c r="E59" s="164"/>
    </row>
    <row r="60" spans="1:5" ht="13.2" x14ac:dyDescent="0.25">
      <c r="A60" s="155" t="s">
        <v>1054</v>
      </c>
      <c r="B60" s="103" t="s">
        <v>1055</v>
      </c>
      <c r="C60" s="163"/>
      <c r="D60" s="164"/>
      <c r="E60" s="164"/>
    </row>
    <row r="61" spans="1:5" ht="13.2" x14ac:dyDescent="0.25">
      <c r="A61" s="155" t="s">
        <v>1056</v>
      </c>
      <c r="B61" s="103"/>
      <c r="C61" s="163"/>
      <c r="D61" s="164"/>
      <c r="E61" s="164"/>
    </row>
    <row r="62" spans="1:5" ht="13.2" x14ac:dyDescent="0.25">
      <c r="A62" s="165"/>
      <c r="B62" s="165"/>
      <c r="C62" s="165"/>
      <c r="D62" s="165"/>
      <c r="E62" s="166"/>
    </row>
    <row r="63" spans="1:5" ht="13.2" x14ac:dyDescent="0.25">
      <c r="A63" s="155" t="s">
        <v>1057</v>
      </c>
      <c r="B63" s="103" t="s">
        <v>1058</v>
      </c>
      <c r="C63" s="163"/>
      <c r="D63" s="164"/>
      <c r="E63" s="164"/>
    </row>
    <row r="64" spans="1:5" ht="13.2" x14ac:dyDescent="0.25">
      <c r="A64" s="155" t="s">
        <v>1059</v>
      </c>
      <c r="B64" s="103" t="s">
        <v>1060</v>
      </c>
      <c r="C64" s="163" t="s">
        <v>811</v>
      </c>
      <c r="D64" s="164"/>
      <c r="E64" s="164"/>
    </row>
    <row r="65" spans="1:5" ht="13.2" x14ac:dyDescent="0.25">
      <c r="A65" s="165"/>
      <c r="B65" s="165"/>
      <c r="C65" s="165"/>
      <c r="D65" s="165"/>
      <c r="E65" s="168"/>
    </row>
    <row r="66" spans="1:5" ht="15.6" x14ac:dyDescent="0.3">
      <c r="A66" s="169" t="s">
        <v>979</v>
      </c>
      <c r="B66" s="170" t="s">
        <v>984</v>
      </c>
      <c r="C66" s="171" t="s">
        <v>987</v>
      </c>
      <c r="D66" s="164"/>
      <c r="E66" s="164"/>
    </row>
    <row r="67" spans="1:5" ht="13.2" x14ac:dyDescent="0.25">
      <c r="A67" s="164" t="s">
        <v>1061</v>
      </c>
      <c r="B67" s="155" t="s">
        <v>1062</v>
      </c>
      <c r="C67" s="172">
        <v>1001</v>
      </c>
      <c r="D67" s="164"/>
      <c r="E67" s="164"/>
    </row>
    <row r="68" spans="1:5" ht="13.2" x14ac:dyDescent="0.25">
      <c r="A68" s="164"/>
      <c r="B68" s="155"/>
      <c r="C68" s="172"/>
      <c r="D68" s="164"/>
      <c r="E68" s="164"/>
    </row>
    <row r="69" spans="1:5" ht="13.2" x14ac:dyDescent="0.25">
      <c r="A69" s="155"/>
      <c r="B69" s="155"/>
      <c r="C69" s="172"/>
      <c r="D69" s="164"/>
      <c r="E69" s="164"/>
    </row>
  </sheetData>
  <hyperlinks>
    <hyperlink ref="A1" location="Index!A1" display="Go back to Index"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9900"/>
    <outlinePr summaryBelow="0" summaryRight="0"/>
  </sheetPr>
  <dimension ref="A1:E88"/>
  <sheetViews>
    <sheetView tabSelected="1" workbookViewId="0">
      <pane ySplit="1" topLeftCell="A16" activePane="bottomLeft" state="frozen"/>
      <selection pane="bottomLeft" activeCell="B92" sqref="B92"/>
    </sheetView>
  </sheetViews>
  <sheetFormatPr defaultColWidth="14.44140625" defaultRowHeight="15.75" customHeight="1" x14ac:dyDescent="0.25"/>
  <cols>
    <col min="1" max="1" width="72" customWidth="1"/>
    <col min="2" max="2" width="43.5546875" customWidth="1"/>
    <col min="3" max="3" width="53.5546875" customWidth="1"/>
    <col min="4" max="4" width="16.109375" customWidth="1"/>
    <col min="5" max="5" width="18.5546875" customWidth="1"/>
  </cols>
  <sheetData>
    <row r="1" spans="1:5" ht="15.75" customHeight="1" x14ac:dyDescent="0.3">
      <c r="A1" s="157" t="s">
        <v>1</v>
      </c>
      <c r="B1" s="158" t="s">
        <v>795</v>
      </c>
      <c r="C1" s="159" t="s">
        <v>796</v>
      </c>
      <c r="D1" s="160" t="s">
        <v>3</v>
      </c>
      <c r="E1" s="161" t="s">
        <v>797</v>
      </c>
    </row>
    <row r="2" spans="1:5" ht="13.2" x14ac:dyDescent="0.25">
      <c r="A2" s="155" t="s">
        <v>1063</v>
      </c>
      <c r="B2" s="103" t="s">
        <v>800</v>
      </c>
      <c r="C2" s="163"/>
      <c r="D2" s="164"/>
      <c r="E2" s="164" t="s">
        <v>1064</v>
      </c>
    </row>
    <row r="3" spans="1:5" ht="13.2" x14ac:dyDescent="0.25">
      <c r="A3" s="155" t="s">
        <v>1065</v>
      </c>
      <c r="B3" s="103" t="s">
        <v>820</v>
      </c>
      <c r="C3" s="163"/>
      <c r="D3" s="164"/>
      <c r="E3" s="164"/>
    </row>
    <row r="4" spans="1:5" ht="13.2" x14ac:dyDescent="0.25">
      <c r="A4" s="155" t="s">
        <v>1066</v>
      </c>
      <c r="B4" s="103" t="s">
        <v>908</v>
      </c>
      <c r="C4" s="163"/>
      <c r="D4" s="164"/>
      <c r="E4" s="164"/>
    </row>
    <row r="5" spans="1:5" ht="13.2" x14ac:dyDescent="0.25">
      <c r="A5" s="155" t="s">
        <v>1067</v>
      </c>
      <c r="B5" s="103" t="s">
        <v>1068</v>
      </c>
      <c r="C5" s="163"/>
      <c r="D5" s="164"/>
      <c r="E5" s="164" t="s">
        <v>1069</v>
      </c>
    </row>
    <row r="6" spans="1:5" ht="13.2" x14ac:dyDescent="0.25">
      <c r="A6" s="155" t="s">
        <v>1070</v>
      </c>
      <c r="B6" s="103" t="s">
        <v>820</v>
      </c>
      <c r="C6" s="163"/>
      <c r="D6" s="164"/>
      <c r="E6" s="164"/>
    </row>
    <row r="7" spans="1:5" ht="13.2" x14ac:dyDescent="0.25">
      <c r="A7" s="155" t="s">
        <v>1071</v>
      </c>
      <c r="B7" s="103" t="s">
        <v>800</v>
      </c>
      <c r="C7" s="163"/>
      <c r="D7" s="164"/>
      <c r="E7" s="164" t="s">
        <v>1072</v>
      </c>
    </row>
    <row r="8" spans="1:5" ht="13.2" x14ac:dyDescent="0.25">
      <c r="A8" s="155" t="s">
        <v>1073</v>
      </c>
      <c r="B8" s="103" t="s">
        <v>808</v>
      </c>
      <c r="C8" s="163"/>
      <c r="D8" s="164"/>
      <c r="E8" s="164"/>
    </row>
    <row r="9" spans="1:5" ht="13.2" x14ac:dyDescent="0.25">
      <c r="A9" s="155" t="s">
        <v>1074</v>
      </c>
      <c r="B9" s="103" t="s">
        <v>820</v>
      </c>
      <c r="C9" s="163"/>
      <c r="D9" s="164"/>
      <c r="E9" s="164"/>
    </row>
    <row r="10" spans="1:5" ht="13.2" x14ac:dyDescent="0.25">
      <c r="A10" s="155" t="s">
        <v>1075</v>
      </c>
      <c r="B10" s="103" t="s">
        <v>1076</v>
      </c>
      <c r="C10" s="163"/>
      <c r="D10" s="164"/>
      <c r="E10" s="164" t="s">
        <v>1077</v>
      </c>
    </row>
    <row r="11" spans="1:5" ht="13.2" x14ac:dyDescent="0.25">
      <c r="A11" s="155" t="s">
        <v>1078</v>
      </c>
      <c r="B11" s="103" t="s">
        <v>800</v>
      </c>
      <c r="C11" s="163"/>
      <c r="D11" s="164"/>
      <c r="E11" s="164" t="s">
        <v>1079</v>
      </c>
    </row>
    <row r="12" spans="1:5" ht="13.2" x14ac:dyDescent="0.25">
      <c r="A12" s="155" t="s">
        <v>1080</v>
      </c>
      <c r="B12" s="103" t="s">
        <v>808</v>
      </c>
      <c r="C12" s="163"/>
      <c r="D12" s="164"/>
      <c r="E12" s="164"/>
    </row>
    <row r="13" spans="1:5" ht="13.2" x14ac:dyDescent="0.25">
      <c r="A13" s="155" t="s">
        <v>1081</v>
      </c>
      <c r="B13" s="103" t="s">
        <v>1082</v>
      </c>
      <c r="C13" s="163"/>
      <c r="D13" s="164"/>
      <c r="E13" s="164"/>
    </row>
    <row r="14" spans="1:5" ht="13.2" x14ac:dyDescent="0.25">
      <c r="A14" s="155" t="s">
        <v>1084</v>
      </c>
      <c r="B14" s="103" t="s">
        <v>808</v>
      </c>
      <c r="C14" s="163"/>
      <c r="D14" s="164"/>
      <c r="E14" s="164"/>
    </row>
    <row r="15" spans="1:5" ht="13.2" x14ac:dyDescent="0.25">
      <c r="A15" s="155" t="s">
        <v>1087</v>
      </c>
      <c r="B15" s="103" t="s">
        <v>837</v>
      </c>
      <c r="C15" s="163"/>
      <c r="D15" s="164"/>
      <c r="E15" s="164"/>
    </row>
    <row r="16" spans="1:5" ht="13.2" x14ac:dyDescent="0.25">
      <c r="A16" s="155" t="s">
        <v>1090</v>
      </c>
      <c r="B16" s="103" t="s">
        <v>1091</v>
      </c>
      <c r="C16" s="163"/>
      <c r="D16" s="164"/>
      <c r="E16" s="164"/>
    </row>
    <row r="17" spans="1:5" ht="13.2" x14ac:dyDescent="0.25">
      <c r="A17" s="155" t="s">
        <v>1094</v>
      </c>
      <c r="B17" s="103"/>
      <c r="C17" s="163"/>
      <c r="D17" s="164"/>
      <c r="E17" s="164"/>
    </row>
    <row r="18" spans="1:5" ht="13.2" x14ac:dyDescent="0.25">
      <c r="A18" s="155" t="s">
        <v>1097</v>
      </c>
      <c r="B18" s="103" t="s">
        <v>1098</v>
      </c>
      <c r="C18" s="163" t="s">
        <v>1099</v>
      </c>
      <c r="D18" s="164" t="s">
        <v>825</v>
      </c>
      <c r="E18" s="164"/>
    </row>
    <row r="19" spans="1:5" ht="13.2" x14ac:dyDescent="0.25">
      <c r="A19" s="155" t="s">
        <v>1102</v>
      </c>
      <c r="B19" s="103" t="s">
        <v>1104</v>
      </c>
      <c r="C19" s="163" t="s">
        <v>1105</v>
      </c>
      <c r="D19" s="164"/>
      <c r="E19" s="164"/>
    </row>
    <row r="20" spans="1:5" ht="13.2" x14ac:dyDescent="0.25">
      <c r="A20" s="155" t="s">
        <v>1107</v>
      </c>
      <c r="B20" s="103" t="s">
        <v>1108</v>
      </c>
      <c r="C20" s="163" t="s">
        <v>1109</v>
      </c>
      <c r="D20" s="164"/>
      <c r="E20" s="164"/>
    </row>
    <row r="21" spans="1:5" ht="13.2" x14ac:dyDescent="0.25">
      <c r="A21" s="155" t="s">
        <v>1111</v>
      </c>
      <c r="B21" s="103" t="s">
        <v>1112</v>
      </c>
      <c r="C21" s="163"/>
      <c r="D21" s="164"/>
      <c r="E21" s="164"/>
    </row>
    <row r="22" spans="1:5" ht="13.2" x14ac:dyDescent="0.25">
      <c r="A22" s="155" t="s">
        <v>1114</v>
      </c>
      <c r="B22" s="103" t="s">
        <v>1115</v>
      </c>
      <c r="C22" s="163" t="s">
        <v>1117</v>
      </c>
      <c r="D22" s="164"/>
      <c r="E22" s="164"/>
    </row>
    <row r="23" spans="1:5" ht="13.2" x14ac:dyDescent="0.25">
      <c r="A23" s="155" t="s">
        <v>1120</v>
      </c>
      <c r="B23" s="103"/>
      <c r="C23" s="163"/>
      <c r="D23" s="164"/>
      <c r="E23" s="164"/>
    </row>
    <row r="24" spans="1:5" ht="13.2" x14ac:dyDescent="0.25">
      <c r="A24" s="155" t="s">
        <v>1123</v>
      </c>
      <c r="B24" s="103" t="s">
        <v>1124</v>
      </c>
      <c r="C24" s="163" t="s">
        <v>1125</v>
      </c>
      <c r="D24" s="164"/>
      <c r="E24" s="164"/>
    </row>
    <row r="25" spans="1:5" ht="13.2" x14ac:dyDescent="0.25">
      <c r="A25" s="155" t="s">
        <v>1127</v>
      </c>
      <c r="B25" s="103" t="s">
        <v>1129</v>
      </c>
      <c r="C25" s="163" t="s">
        <v>1131</v>
      </c>
      <c r="D25" s="164"/>
      <c r="E25" s="164"/>
    </row>
    <row r="26" spans="1:5" ht="13.2" x14ac:dyDescent="0.25">
      <c r="A26" s="155" t="s">
        <v>1134</v>
      </c>
      <c r="B26" s="103" t="s">
        <v>1135</v>
      </c>
      <c r="C26" s="163"/>
      <c r="D26" s="164"/>
      <c r="E26" s="164"/>
    </row>
    <row r="27" spans="1:5" ht="13.2" x14ac:dyDescent="0.25">
      <c r="A27" s="155" t="s">
        <v>1137</v>
      </c>
      <c r="B27" s="103" t="s">
        <v>1138</v>
      </c>
      <c r="C27" s="163" t="s">
        <v>1140</v>
      </c>
      <c r="D27" s="164"/>
      <c r="E27" s="164"/>
    </row>
    <row r="28" spans="1:5" ht="13.2" x14ac:dyDescent="0.25">
      <c r="A28" s="155" t="s">
        <v>1143</v>
      </c>
      <c r="B28" s="103" t="s">
        <v>1144</v>
      </c>
      <c r="C28" s="163" t="s">
        <v>1145</v>
      </c>
      <c r="D28" s="164"/>
      <c r="E28" s="164"/>
    </row>
    <row r="29" spans="1:5" ht="13.2" x14ac:dyDescent="0.25">
      <c r="A29" s="155" t="s">
        <v>1146</v>
      </c>
      <c r="B29" s="103"/>
      <c r="C29" s="163"/>
      <c r="D29" s="164"/>
      <c r="E29" s="164" t="s">
        <v>1149</v>
      </c>
    </row>
    <row r="30" spans="1:5" ht="13.2" x14ac:dyDescent="0.25">
      <c r="A30" s="165"/>
      <c r="B30" s="165"/>
      <c r="C30" s="165"/>
      <c r="D30" s="165"/>
      <c r="E30" s="166"/>
    </row>
    <row r="31" spans="1:5" ht="13.2" x14ac:dyDescent="0.25">
      <c r="A31" s="155" t="s">
        <v>1151</v>
      </c>
      <c r="B31" s="167" t="s">
        <v>853</v>
      </c>
      <c r="C31" s="163"/>
      <c r="D31" s="164"/>
      <c r="E31" s="164"/>
    </row>
    <row r="32" spans="1:5" ht="13.2" x14ac:dyDescent="0.25">
      <c r="A32" s="155" t="s">
        <v>1154</v>
      </c>
      <c r="B32" s="103" t="s">
        <v>820</v>
      </c>
      <c r="C32" s="163"/>
      <c r="D32" s="164"/>
      <c r="E32" s="164"/>
    </row>
    <row r="33" spans="1:5" ht="13.2" x14ac:dyDescent="0.25">
      <c r="A33" s="155" t="s">
        <v>1156</v>
      </c>
      <c r="B33" s="103" t="s">
        <v>837</v>
      </c>
      <c r="C33" s="163"/>
      <c r="D33" s="164"/>
      <c r="E33" s="164"/>
    </row>
    <row r="34" spans="1:5" ht="13.2" x14ac:dyDescent="0.25">
      <c r="A34" s="155" t="s">
        <v>1160</v>
      </c>
      <c r="B34" s="103" t="s">
        <v>820</v>
      </c>
      <c r="C34" s="163"/>
      <c r="D34" s="164"/>
      <c r="E34" s="164"/>
    </row>
    <row r="35" spans="1:5" ht="13.2" x14ac:dyDescent="0.25">
      <c r="A35" s="165"/>
      <c r="B35" s="165"/>
      <c r="C35" s="165"/>
      <c r="D35" s="165"/>
      <c r="E35" s="166"/>
    </row>
    <row r="36" spans="1:5" ht="13.2" x14ac:dyDescent="0.25">
      <c r="A36" s="155" t="s">
        <v>1164</v>
      </c>
      <c r="B36" s="103"/>
      <c r="C36" s="163"/>
      <c r="D36" s="164"/>
      <c r="E36" s="164"/>
    </row>
    <row r="37" spans="1:5" ht="13.2" x14ac:dyDescent="0.25">
      <c r="A37" s="155" t="s">
        <v>1165</v>
      </c>
      <c r="B37" s="103"/>
      <c r="C37" s="163"/>
      <c r="D37" s="164"/>
      <c r="E37" s="164"/>
    </row>
    <row r="38" spans="1:5" ht="13.2" x14ac:dyDescent="0.25">
      <c r="A38" s="155" t="s">
        <v>1167</v>
      </c>
      <c r="B38" s="103"/>
      <c r="C38" s="163"/>
      <c r="D38" s="164"/>
      <c r="E38" s="164"/>
    </row>
    <row r="39" spans="1:5" ht="13.2" x14ac:dyDescent="0.25">
      <c r="A39" s="155" t="s">
        <v>1169</v>
      </c>
      <c r="B39" s="103"/>
      <c r="C39" s="163"/>
      <c r="D39" s="164"/>
      <c r="E39" s="164"/>
    </row>
    <row r="40" spans="1:5" ht="13.2" x14ac:dyDescent="0.25">
      <c r="A40" s="155" t="s">
        <v>1171</v>
      </c>
      <c r="B40" s="103"/>
      <c r="C40" s="163"/>
      <c r="D40" s="164"/>
      <c r="E40" s="164"/>
    </row>
    <row r="41" spans="1:5" ht="13.2" x14ac:dyDescent="0.25">
      <c r="A41" s="165"/>
      <c r="B41" s="165"/>
      <c r="C41" s="165"/>
      <c r="D41" s="165"/>
      <c r="E41" s="166"/>
    </row>
    <row r="42" spans="1:5" ht="13.2" x14ac:dyDescent="0.25">
      <c r="A42" s="155" t="s">
        <v>1173</v>
      </c>
      <c r="B42" s="103" t="s">
        <v>1174</v>
      </c>
      <c r="C42" s="163"/>
      <c r="D42" s="164"/>
      <c r="E42" s="164"/>
    </row>
    <row r="43" spans="1:5" ht="13.2" x14ac:dyDescent="0.25">
      <c r="A43" s="155" t="s">
        <v>1176</v>
      </c>
      <c r="B43" s="103" t="s">
        <v>1177</v>
      </c>
      <c r="C43" s="163"/>
      <c r="D43" s="164"/>
      <c r="E43" s="164"/>
    </row>
    <row r="44" spans="1:5" ht="13.2" x14ac:dyDescent="0.25">
      <c r="A44" s="155" t="s">
        <v>1179</v>
      </c>
      <c r="B44" s="103" t="s">
        <v>1058</v>
      </c>
      <c r="C44" s="163"/>
      <c r="D44" s="164"/>
      <c r="E44" s="164"/>
    </row>
    <row r="45" spans="1:5" ht="13.2" x14ac:dyDescent="0.25">
      <c r="A45" s="155" t="s">
        <v>1181</v>
      </c>
      <c r="B45" s="103" t="s">
        <v>1182</v>
      </c>
      <c r="C45" s="163" t="s">
        <v>1184</v>
      </c>
      <c r="D45" s="164"/>
      <c r="E45" s="164" t="s">
        <v>1185</v>
      </c>
    </row>
    <row r="46" spans="1:5" ht="13.2" x14ac:dyDescent="0.25">
      <c r="A46" s="155" t="s">
        <v>1186</v>
      </c>
      <c r="B46" s="103" t="s">
        <v>1182</v>
      </c>
      <c r="C46" s="163" t="s">
        <v>1184</v>
      </c>
      <c r="D46" s="164"/>
      <c r="E46" s="164" t="s">
        <v>1149</v>
      </c>
    </row>
    <row r="47" spans="1:5" ht="13.2" x14ac:dyDescent="0.25">
      <c r="A47" s="165"/>
      <c r="B47" s="165"/>
      <c r="C47" s="165"/>
      <c r="D47" s="165"/>
      <c r="E47" s="166"/>
    </row>
    <row r="48" spans="1:5" ht="13.2" x14ac:dyDescent="0.25">
      <c r="A48" s="155" t="s">
        <v>1188</v>
      </c>
      <c r="B48" s="103" t="s">
        <v>1189</v>
      </c>
      <c r="C48" s="163"/>
      <c r="D48" s="164"/>
      <c r="E48" s="164"/>
    </row>
    <row r="49" spans="1:5" ht="13.2" x14ac:dyDescent="0.25">
      <c r="A49" s="155" t="s">
        <v>1191</v>
      </c>
      <c r="B49" s="103" t="s">
        <v>1192</v>
      </c>
      <c r="C49" s="163"/>
      <c r="D49" s="164"/>
      <c r="E49" s="164"/>
    </row>
    <row r="50" spans="1:5" ht="13.2" x14ac:dyDescent="0.25">
      <c r="A50" s="155" t="s">
        <v>1194</v>
      </c>
      <c r="B50" s="103" t="s">
        <v>2287</v>
      </c>
      <c r="C50" s="163"/>
      <c r="D50" s="164"/>
      <c r="E50" s="164"/>
    </row>
    <row r="51" spans="1:5" ht="13.2" x14ac:dyDescent="0.25">
      <c r="A51" s="165"/>
      <c r="B51" s="165"/>
      <c r="C51" s="165"/>
      <c r="D51" s="165"/>
      <c r="E51" s="166"/>
    </row>
    <row r="52" spans="1:5" ht="13.2" x14ac:dyDescent="0.25">
      <c r="A52" s="155" t="s">
        <v>1197</v>
      </c>
      <c r="B52" s="103" t="s">
        <v>3902</v>
      </c>
      <c r="C52" s="163"/>
      <c r="D52" s="164"/>
      <c r="E52" s="164"/>
    </row>
    <row r="53" spans="1:5" ht="13.2" x14ac:dyDescent="0.25">
      <c r="A53" s="155" t="s">
        <v>1200</v>
      </c>
      <c r="B53" s="103" t="s">
        <v>1198</v>
      </c>
      <c r="C53" s="163"/>
      <c r="D53" s="164"/>
      <c r="E53" s="164"/>
    </row>
    <row r="54" spans="1:5" ht="13.2" x14ac:dyDescent="0.25">
      <c r="A54" s="155" t="s">
        <v>1202</v>
      </c>
      <c r="B54" s="103" t="s">
        <v>1203</v>
      </c>
      <c r="C54" s="163"/>
      <c r="D54" s="164"/>
      <c r="E54" s="164"/>
    </row>
    <row r="55" spans="1:5" ht="13.2" x14ac:dyDescent="0.25">
      <c r="A55" s="165"/>
      <c r="B55" s="165"/>
      <c r="C55" s="165"/>
      <c r="D55" s="165"/>
      <c r="E55" s="166"/>
    </row>
    <row r="56" spans="1:5" ht="13.2" x14ac:dyDescent="0.25">
      <c r="A56" s="155" t="s">
        <v>1208</v>
      </c>
      <c r="B56" s="103" t="s">
        <v>350</v>
      </c>
      <c r="C56" s="163"/>
      <c r="D56" s="164" t="s">
        <v>925</v>
      </c>
      <c r="E56" s="164"/>
    </row>
    <row r="57" spans="1:5" ht="13.2" x14ac:dyDescent="0.25">
      <c r="A57" s="155" t="s">
        <v>1211</v>
      </c>
      <c r="B57" s="103" t="s">
        <v>350</v>
      </c>
      <c r="C57" s="163"/>
      <c r="D57" s="164" t="s">
        <v>925</v>
      </c>
      <c r="E57" s="164"/>
    </row>
    <row r="58" spans="1:5" ht="13.2" x14ac:dyDescent="0.25">
      <c r="A58" s="155" t="s">
        <v>1215</v>
      </c>
      <c r="B58" s="103" t="s">
        <v>350</v>
      </c>
      <c r="C58" s="163"/>
      <c r="D58" s="164" t="s">
        <v>925</v>
      </c>
      <c r="E58" s="164"/>
    </row>
    <row r="59" spans="1:5" ht="13.2" x14ac:dyDescent="0.25">
      <c r="A59" s="155" t="s">
        <v>1218</v>
      </c>
      <c r="B59" s="103" t="s">
        <v>350</v>
      </c>
      <c r="C59" s="163"/>
      <c r="D59" s="164" t="s">
        <v>925</v>
      </c>
      <c r="E59" s="164"/>
    </row>
    <row r="60" spans="1:5" ht="13.2" x14ac:dyDescent="0.25">
      <c r="A60" s="155" t="s">
        <v>1221</v>
      </c>
      <c r="B60" s="103" t="s">
        <v>350</v>
      </c>
      <c r="C60" s="163"/>
      <c r="D60" s="164" t="s">
        <v>925</v>
      </c>
      <c r="E60" s="164"/>
    </row>
    <row r="61" spans="1:5" ht="13.2" x14ac:dyDescent="0.25">
      <c r="A61" s="155" t="s">
        <v>1224</v>
      </c>
      <c r="B61" s="103" t="s">
        <v>350</v>
      </c>
      <c r="C61" s="163"/>
      <c r="D61" s="164" t="s">
        <v>925</v>
      </c>
      <c r="E61" s="164"/>
    </row>
    <row r="62" spans="1:5" ht="13.2" x14ac:dyDescent="0.25">
      <c r="A62" s="155" t="s">
        <v>1226</v>
      </c>
      <c r="B62" s="103" t="s">
        <v>350</v>
      </c>
      <c r="C62" s="163"/>
      <c r="D62" s="164" t="s">
        <v>925</v>
      </c>
      <c r="E62" s="164"/>
    </row>
    <row r="63" spans="1:5" ht="13.2" x14ac:dyDescent="0.25">
      <c r="A63" s="155" t="s">
        <v>1228</v>
      </c>
      <c r="B63" s="103" t="s">
        <v>350</v>
      </c>
      <c r="C63" s="163"/>
      <c r="D63" s="164" t="s">
        <v>925</v>
      </c>
      <c r="E63" s="164"/>
    </row>
    <row r="64" spans="1:5" ht="13.2" x14ac:dyDescent="0.25">
      <c r="A64" s="155" t="s">
        <v>1231</v>
      </c>
      <c r="B64" s="103" t="s">
        <v>350</v>
      </c>
      <c r="C64" s="163"/>
      <c r="D64" s="164" t="s">
        <v>925</v>
      </c>
      <c r="E64" s="164"/>
    </row>
    <row r="65" spans="1:5" ht="13.2" x14ac:dyDescent="0.25">
      <c r="A65" s="155" t="s">
        <v>1233</v>
      </c>
      <c r="B65" s="103" t="s">
        <v>350</v>
      </c>
      <c r="C65" s="163"/>
      <c r="D65" s="164" t="s">
        <v>925</v>
      </c>
      <c r="E65" s="164"/>
    </row>
    <row r="66" spans="1:5" ht="13.2" x14ac:dyDescent="0.25">
      <c r="A66" s="155" t="s">
        <v>1236</v>
      </c>
      <c r="B66" s="103" t="s">
        <v>350</v>
      </c>
      <c r="C66" s="163"/>
      <c r="D66" s="164" t="s">
        <v>925</v>
      </c>
      <c r="E66" s="164"/>
    </row>
    <row r="67" spans="1:5" ht="13.2" x14ac:dyDescent="0.25">
      <c r="A67" s="155" t="s">
        <v>1238</v>
      </c>
      <c r="B67" s="103" t="s">
        <v>350</v>
      </c>
      <c r="C67" s="163"/>
      <c r="D67" s="164" t="s">
        <v>925</v>
      </c>
      <c r="E67" s="164"/>
    </row>
    <row r="68" spans="1:5" ht="13.2" x14ac:dyDescent="0.25">
      <c r="A68" s="155" t="s">
        <v>1241</v>
      </c>
      <c r="B68" s="103" t="s">
        <v>350</v>
      </c>
      <c r="C68" s="163"/>
      <c r="D68" s="164" t="s">
        <v>925</v>
      </c>
      <c r="E68" s="164"/>
    </row>
    <row r="69" spans="1:5" ht="13.2" x14ac:dyDescent="0.25">
      <c r="A69" s="155" t="s">
        <v>1243</v>
      </c>
      <c r="B69" s="103" t="s">
        <v>350</v>
      </c>
      <c r="C69" s="163"/>
      <c r="D69" s="164" t="s">
        <v>925</v>
      </c>
      <c r="E69" s="164"/>
    </row>
    <row r="70" spans="1:5" ht="13.2" x14ac:dyDescent="0.25">
      <c r="A70" s="155" t="s">
        <v>1245</v>
      </c>
      <c r="B70" s="103" t="s">
        <v>350</v>
      </c>
      <c r="C70" s="163"/>
      <c r="D70" s="164" t="s">
        <v>925</v>
      </c>
      <c r="E70" s="164"/>
    </row>
    <row r="71" spans="1:5" ht="13.2" x14ac:dyDescent="0.25">
      <c r="A71" s="155" t="s">
        <v>1247</v>
      </c>
      <c r="B71" s="103" t="s">
        <v>350</v>
      </c>
      <c r="C71" s="163"/>
      <c r="D71" s="164" t="s">
        <v>925</v>
      </c>
      <c r="E71" s="164"/>
    </row>
    <row r="72" spans="1:5" ht="13.2" x14ac:dyDescent="0.25">
      <c r="A72" s="155" t="s">
        <v>1249</v>
      </c>
      <c r="B72" s="103" t="s">
        <v>350</v>
      </c>
      <c r="C72" s="163"/>
      <c r="D72" s="164" t="s">
        <v>925</v>
      </c>
      <c r="E72" s="164"/>
    </row>
    <row r="73" spans="1:5" ht="13.2" x14ac:dyDescent="0.25">
      <c r="A73" s="155" t="s">
        <v>1251</v>
      </c>
      <c r="B73" s="103" t="s">
        <v>350</v>
      </c>
      <c r="C73" s="163"/>
      <c r="D73" s="164" t="s">
        <v>925</v>
      </c>
      <c r="E73" s="164"/>
    </row>
    <row r="74" spans="1:5" ht="13.2" x14ac:dyDescent="0.25">
      <c r="A74" s="165"/>
      <c r="B74" s="165"/>
      <c r="C74" s="165"/>
      <c r="D74" s="165"/>
      <c r="E74" s="166"/>
    </row>
    <row r="75" spans="1:5" ht="13.2" x14ac:dyDescent="0.25">
      <c r="A75" s="155" t="s">
        <v>1253</v>
      </c>
      <c r="B75" s="103" t="s">
        <v>1254</v>
      </c>
      <c r="C75" s="163"/>
      <c r="D75" s="164"/>
      <c r="E75" s="164"/>
    </row>
    <row r="76" spans="1:5" ht="13.2" x14ac:dyDescent="0.25">
      <c r="A76" s="165"/>
      <c r="B76" s="165"/>
      <c r="C76" s="165"/>
      <c r="D76" s="165"/>
      <c r="E76" s="166"/>
    </row>
    <row r="77" spans="1:5" ht="13.2" x14ac:dyDescent="0.25">
      <c r="A77" s="155" t="s">
        <v>1256</v>
      </c>
      <c r="B77" s="103" t="s">
        <v>961</v>
      </c>
      <c r="C77" s="163"/>
      <c r="D77" s="164"/>
      <c r="E77" s="164"/>
    </row>
    <row r="78" spans="1:5" ht="13.2" x14ac:dyDescent="0.25">
      <c r="A78" s="155" t="s">
        <v>1258</v>
      </c>
      <c r="B78" s="103"/>
      <c r="C78" s="163"/>
      <c r="D78" s="164"/>
      <c r="E78" s="164"/>
    </row>
    <row r="79" spans="1:5" ht="13.2" x14ac:dyDescent="0.25">
      <c r="A79" s="155" t="s">
        <v>1260</v>
      </c>
      <c r="B79" s="103" t="s">
        <v>1261</v>
      </c>
      <c r="C79" s="163"/>
      <c r="D79" s="164"/>
      <c r="E79" s="164"/>
    </row>
    <row r="80" spans="1:5" ht="13.2" x14ac:dyDescent="0.25">
      <c r="A80" s="155" t="s">
        <v>1264</v>
      </c>
      <c r="B80" s="103" t="s">
        <v>1265</v>
      </c>
      <c r="C80" s="163"/>
      <c r="D80" s="164"/>
      <c r="E80" s="164"/>
    </row>
    <row r="81" spans="1:5" ht="13.2" x14ac:dyDescent="0.25">
      <c r="A81" s="155" t="s">
        <v>1266</v>
      </c>
      <c r="B81" s="103"/>
      <c r="C81" s="163"/>
      <c r="D81" s="164"/>
      <c r="E81" s="164"/>
    </row>
    <row r="82" spans="1:5" ht="13.2" x14ac:dyDescent="0.25">
      <c r="A82" s="165"/>
      <c r="B82" s="165"/>
      <c r="C82" s="165"/>
      <c r="D82" s="165"/>
      <c r="E82" s="166"/>
    </row>
    <row r="83" spans="1:5" ht="13.2" x14ac:dyDescent="0.25">
      <c r="A83" s="155" t="s">
        <v>1270</v>
      </c>
      <c r="B83" s="103" t="s">
        <v>1272</v>
      </c>
      <c r="C83" s="163"/>
      <c r="D83" s="164"/>
      <c r="E83" s="164"/>
    </row>
    <row r="84" spans="1:5" ht="13.2" x14ac:dyDescent="0.25">
      <c r="A84" s="165"/>
      <c r="B84" s="165"/>
      <c r="C84" s="165"/>
      <c r="D84" s="165"/>
      <c r="E84" s="168"/>
    </row>
    <row r="85" spans="1:5" ht="15.6" x14ac:dyDescent="0.3">
      <c r="A85" s="169" t="s">
        <v>979</v>
      </c>
      <c r="B85" s="170" t="s">
        <v>984</v>
      </c>
      <c r="C85" s="171" t="s">
        <v>987</v>
      </c>
      <c r="D85" s="164"/>
      <c r="E85" s="164"/>
    </row>
    <row r="86" spans="1:5" ht="13.2" x14ac:dyDescent="0.25">
      <c r="A86" s="164"/>
      <c r="B86" s="164"/>
      <c r="C86" s="172"/>
      <c r="D86" s="164"/>
      <c r="E86" s="164"/>
    </row>
    <row r="87" spans="1:5" ht="13.2" x14ac:dyDescent="0.25">
      <c r="A87" s="164"/>
      <c r="B87" s="164"/>
      <c r="C87" s="172"/>
      <c r="D87" s="164"/>
      <c r="E87" s="164"/>
    </row>
    <row r="88" spans="1:5" ht="13.2" x14ac:dyDescent="0.25">
      <c r="A88" s="155"/>
      <c r="B88" s="155"/>
      <c r="C88" s="172"/>
      <c r="D88" s="164"/>
      <c r="E88" s="164"/>
    </row>
  </sheetData>
  <hyperlinks>
    <hyperlink ref="A1" location="Index!A1" display="Go back to Index" xr:uid="{00000000-0004-0000-0B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9900"/>
    <outlinePr summaryBelow="0" summaryRight="0"/>
  </sheetPr>
  <dimension ref="A1:E78"/>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81.44140625" customWidth="1"/>
    <col min="2" max="2" width="46" customWidth="1"/>
    <col min="3" max="3" width="36.6640625" customWidth="1"/>
  </cols>
  <sheetData>
    <row r="1" spans="1:5" ht="15.75" customHeight="1" x14ac:dyDescent="0.3">
      <c r="A1" s="157" t="s">
        <v>1</v>
      </c>
      <c r="B1" s="158" t="s">
        <v>795</v>
      </c>
      <c r="C1" s="159" t="s">
        <v>796</v>
      </c>
      <c r="D1" s="160" t="s">
        <v>3</v>
      </c>
      <c r="E1" s="161" t="s">
        <v>797</v>
      </c>
    </row>
    <row r="2" spans="1:5" ht="13.2" x14ac:dyDescent="0.25">
      <c r="A2" s="155" t="s">
        <v>1083</v>
      </c>
      <c r="B2" s="103" t="s">
        <v>800</v>
      </c>
      <c r="C2" s="163"/>
      <c r="D2" s="164"/>
      <c r="E2" s="164" t="s">
        <v>1085</v>
      </c>
    </row>
    <row r="3" spans="1:5" ht="13.2" x14ac:dyDescent="0.25">
      <c r="A3" s="155" t="s">
        <v>1086</v>
      </c>
      <c r="B3" s="103" t="s">
        <v>806</v>
      </c>
      <c r="C3" s="163"/>
      <c r="D3" s="164"/>
      <c r="E3" s="164"/>
    </row>
    <row r="4" spans="1:5" ht="13.2" x14ac:dyDescent="0.25">
      <c r="A4" s="155" t="s">
        <v>1088</v>
      </c>
      <c r="B4" s="103" t="s">
        <v>1089</v>
      </c>
      <c r="C4" s="163"/>
      <c r="D4" s="164"/>
      <c r="E4" s="164"/>
    </row>
    <row r="5" spans="1:5" ht="13.2" x14ac:dyDescent="0.25">
      <c r="A5" s="155" t="s">
        <v>1092</v>
      </c>
      <c r="B5" s="103" t="s">
        <v>1093</v>
      </c>
      <c r="C5" s="163"/>
      <c r="D5" s="164"/>
      <c r="E5" s="164"/>
    </row>
    <row r="6" spans="1:5" ht="13.2" x14ac:dyDescent="0.25">
      <c r="A6" s="155" t="s">
        <v>1095</v>
      </c>
      <c r="B6" s="103" t="s">
        <v>1096</v>
      </c>
      <c r="C6" s="163"/>
      <c r="D6" s="164"/>
      <c r="E6" s="164" t="s">
        <v>1100</v>
      </c>
    </row>
    <row r="7" spans="1:5" ht="13.2" x14ac:dyDescent="0.25">
      <c r="A7" s="155" t="s">
        <v>1101</v>
      </c>
      <c r="B7" s="103" t="s">
        <v>1103</v>
      </c>
      <c r="C7" s="163"/>
      <c r="D7" s="164"/>
      <c r="E7" s="164"/>
    </row>
    <row r="8" spans="1:5" ht="13.2" x14ac:dyDescent="0.25">
      <c r="A8" s="155" t="s">
        <v>1106</v>
      </c>
      <c r="B8" s="103" t="s">
        <v>820</v>
      </c>
      <c r="C8" s="163"/>
      <c r="D8" s="164"/>
      <c r="E8" s="164"/>
    </row>
    <row r="9" spans="1:5" ht="13.2" x14ac:dyDescent="0.25">
      <c r="A9" s="155" t="s">
        <v>1110</v>
      </c>
      <c r="B9" s="103" t="s">
        <v>820</v>
      </c>
      <c r="C9" s="163"/>
      <c r="D9" s="164"/>
      <c r="E9" s="164"/>
    </row>
    <row r="10" spans="1:5" ht="13.2" x14ac:dyDescent="0.25">
      <c r="A10" s="155" t="s">
        <v>1113</v>
      </c>
      <c r="B10" s="103" t="s">
        <v>800</v>
      </c>
      <c r="C10" s="163"/>
      <c r="D10" s="164"/>
      <c r="E10" s="164" t="s">
        <v>1116</v>
      </c>
    </row>
    <row r="11" spans="1:5" ht="13.2" x14ac:dyDescent="0.25">
      <c r="A11" s="155" t="s">
        <v>1118</v>
      </c>
      <c r="B11" s="103" t="s">
        <v>1119</v>
      </c>
      <c r="C11" s="163"/>
      <c r="D11" s="164"/>
      <c r="E11" s="164"/>
    </row>
    <row r="12" spans="1:5" ht="13.2" x14ac:dyDescent="0.25">
      <c r="A12" s="155" t="s">
        <v>1121</v>
      </c>
      <c r="B12" s="103" t="s">
        <v>1122</v>
      </c>
      <c r="C12" s="163"/>
      <c r="D12" s="164"/>
      <c r="E12" s="164"/>
    </row>
    <row r="13" spans="1:5" ht="13.2" x14ac:dyDescent="0.25">
      <c r="A13" s="155" t="s">
        <v>1126</v>
      </c>
      <c r="B13" s="103" t="s">
        <v>1128</v>
      </c>
      <c r="C13" s="163" t="s">
        <v>1130</v>
      </c>
      <c r="D13" s="164"/>
      <c r="E13" s="164"/>
    </row>
    <row r="14" spans="1:5" ht="13.2" x14ac:dyDescent="0.25">
      <c r="A14" s="155" t="s">
        <v>1132</v>
      </c>
      <c r="B14" s="103" t="s">
        <v>1133</v>
      </c>
      <c r="C14" s="163"/>
      <c r="D14" s="164"/>
      <c r="E14" s="164"/>
    </row>
    <row r="15" spans="1:5" ht="13.2" x14ac:dyDescent="0.25">
      <c r="A15" s="155" t="s">
        <v>1136</v>
      </c>
      <c r="B15" s="103"/>
      <c r="C15" s="163"/>
      <c r="D15" s="164"/>
      <c r="E15" s="164" t="s">
        <v>1139</v>
      </c>
    </row>
    <row r="16" spans="1:5" ht="13.2" x14ac:dyDescent="0.25">
      <c r="A16" s="155" t="s">
        <v>1141</v>
      </c>
      <c r="B16" s="103" t="s">
        <v>1142</v>
      </c>
      <c r="C16" s="163"/>
      <c r="D16" s="164"/>
      <c r="E16" s="164"/>
    </row>
    <row r="17" spans="1:5" ht="13.2" x14ac:dyDescent="0.25">
      <c r="A17" s="155" t="s">
        <v>1147</v>
      </c>
      <c r="B17" s="103" t="s">
        <v>1148</v>
      </c>
      <c r="C17" s="163" t="s">
        <v>1130</v>
      </c>
      <c r="D17" s="164"/>
      <c r="E17" s="164"/>
    </row>
    <row r="18" spans="1:5" ht="13.2" x14ac:dyDescent="0.25">
      <c r="A18" s="155" t="s">
        <v>1150</v>
      </c>
      <c r="B18" s="103" t="s">
        <v>1096</v>
      </c>
      <c r="C18" s="163"/>
      <c r="D18" s="164"/>
      <c r="E18" s="164"/>
    </row>
    <row r="19" spans="1:5" ht="13.2" x14ac:dyDescent="0.25">
      <c r="A19" s="155" t="s">
        <v>1152</v>
      </c>
      <c r="B19" s="103" t="s">
        <v>1153</v>
      </c>
      <c r="C19" s="163"/>
      <c r="D19" s="164"/>
      <c r="E19" s="164"/>
    </row>
    <row r="20" spans="1:5" ht="13.2" x14ac:dyDescent="0.25">
      <c r="A20" s="155" t="s">
        <v>1155</v>
      </c>
      <c r="B20" s="103" t="s">
        <v>1157</v>
      </c>
      <c r="C20" s="163" t="s">
        <v>1158</v>
      </c>
      <c r="D20" s="164"/>
      <c r="E20" s="164"/>
    </row>
    <row r="21" spans="1:5" ht="13.2" x14ac:dyDescent="0.25">
      <c r="A21" s="155" t="s">
        <v>1159</v>
      </c>
      <c r="B21" s="103" t="s">
        <v>1161</v>
      </c>
      <c r="C21" s="163" t="s">
        <v>1162</v>
      </c>
      <c r="D21" s="164"/>
      <c r="E21" s="164"/>
    </row>
    <row r="22" spans="1:5" ht="13.2" x14ac:dyDescent="0.25">
      <c r="A22" s="155" t="s">
        <v>1163</v>
      </c>
      <c r="B22" s="103" t="s">
        <v>893</v>
      </c>
      <c r="C22" s="163"/>
      <c r="D22" s="164"/>
      <c r="E22" s="164"/>
    </row>
    <row r="23" spans="1:5" ht="13.2" x14ac:dyDescent="0.25">
      <c r="A23" s="165"/>
      <c r="B23" s="165"/>
      <c r="C23" s="165"/>
      <c r="D23" s="165"/>
      <c r="E23" s="166"/>
    </row>
    <row r="24" spans="1:5" ht="13.2" x14ac:dyDescent="0.25">
      <c r="A24" s="155" t="s">
        <v>1166</v>
      </c>
      <c r="B24" s="167" t="s">
        <v>853</v>
      </c>
      <c r="C24" s="163"/>
      <c r="D24" s="164"/>
      <c r="E24" s="164"/>
    </row>
    <row r="25" spans="1:5" ht="13.2" x14ac:dyDescent="0.25">
      <c r="A25" s="155" t="s">
        <v>1168</v>
      </c>
      <c r="B25" s="103"/>
      <c r="C25" s="163"/>
      <c r="D25" s="164"/>
      <c r="E25" s="164"/>
    </row>
    <row r="26" spans="1:5" ht="13.2" x14ac:dyDescent="0.25">
      <c r="A26" s="155" t="s">
        <v>1170</v>
      </c>
      <c r="B26" s="103"/>
      <c r="C26" s="163"/>
      <c r="D26" s="164"/>
      <c r="E26" s="164"/>
    </row>
    <row r="27" spans="1:5" ht="13.2" x14ac:dyDescent="0.25">
      <c r="A27" s="155" t="s">
        <v>1172</v>
      </c>
      <c r="B27" s="103"/>
      <c r="C27" s="163"/>
      <c r="D27" s="164"/>
      <c r="E27" s="164"/>
    </row>
    <row r="28" spans="1:5" ht="13.2" x14ac:dyDescent="0.25">
      <c r="A28" s="165"/>
      <c r="B28" s="165"/>
      <c r="C28" s="165"/>
      <c r="D28" s="165"/>
      <c r="E28" s="166"/>
    </row>
    <row r="29" spans="1:5" ht="13.2" x14ac:dyDescent="0.25">
      <c r="A29" s="155" t="s">
        <v>1175</v>
      </c>
      <c r="B29" s="103"/>
      <c r="C29" s="163"/>
      <c r="D29" s="164"/>
      <c r="E29" s="164"/>
    </row>
    <row r="30" spans="1:5" ht="13.2" x14ac:dyDescent="0.25">
      <c r="A30" s="155" t="s">
        <v>1178</v>
      </c>
      <c r="B30" s="103"/>
      <c r="C30" s="163"/>
      <c r="D30" s="164"/>
      <c r="E30" s="164"/>
    </row>
    <row r="31" spans="1:5" ht="13.2" x14ac:dyDescent="0.25">
      <c r="A31" s="155" t="s">
        <v>1180</v>
      </c>
      <c r="B31" s="103"/>
      <c r="C31" s="163"/>
      <c r="D31" s="164"/>
      <c r="E31" s="164"/>
    </row>
    <row r="32" spans="1:5" ht="13.2" x14ac:dyDescent="0.25">
      <c r="A32" s="155" t="s">
        <v>1183</v>
      </c>
      <c r="B32" s="103"/>
      <c r="C32" s="163"/>
      <c r="D32" s="164"/>
      <c r="E32" s="164"/>
    </row>
    <row r="33" spans="1:5" ht="13.2" x14ac:dyDescent="0.25">
      <c r="A33" s="155" t="s">
        <v>1187</v>
      </c>
      <c r="B33" s="103"/>
      <c r="C33" s="163"/>
      <c r="D33" s="164"/>
      <c r="E33" s="164"/>
    </row>
    <row r="34" spans="1:5" ht="13.2" x14ac:dyDescent="0.25">
      <c r="A34" s="165"/>
      <c r="B34" s="165"/>
      <c r="C34" s="165"/>
      <c r="D34" s="165"/>
      <c r="E34" s="166"/>
    </row>
    <row r="35" spans="1:5" ht="13.2" x14ac:dyDescent="0.25">
      <c r="A35" s="155" t="s">
        <v>1190</v>
      </c>
      <c r="B35" s="103"/>
      <c r="C35" s="163"/>
      <c r="D35" s="164"/>
      <c r="E35" s="164"/>
    </row>
    <row r="36" spans="1:5" ht="13.2" x14ac:dyDescent="0.25">
      <c r="A36" s="155" t="s">
        <v>1193</v>
      </c>
      <c r="B36" s="103"/>
      <c r="C36" s="163"/>
      <c r="D36" s="164"/>
      <c r="E36" s="164"/>
    </row>
    <row r="37" spans="1:5" ht="13.2" x14ac:dyDescent="0.25">
      <c r="A37" s="155" t="s">
        <v>1196</v>
      </c>
      <c r="B37" s="103"/>
      <c r="C37" s="163"/>
      <c r="D37" s="164"/>
      <c r="E37" s="164"/>
    </row>
    <row r="38" spans="1:5" ht="13.2" x14ac:dyDescent="0.25">
      <c r="A38" s="155" t="s">
        <v>1199</v>
      </c>
      <c r="B38" s="103"/>
      <c r="C38" s="163"/>
      <c r="D38" s="164"/>
      <c r="E38" s="164"/>
    </row>
    <row r="39" spans="1:5" ht="13.2" x14ac:dyDescent="0.25">
      <c r="A39" s="155" t="s">
        <v>1201</v>
      </c>
      <c r="B39" s="103"/>
      <c r="C39" s="163"/>
      <c r="D39" s="164"/>
      <c r="E39" s="164"/>
    </row>
    <row r="40" spans="1:5" ht="13.2" x14ac:dyDescent="0.25">
      <c r="A40" s="165"/>
      <c r="B40" s="165"/>
      <c r="C40" s="165"/>
      <c r="D40" s="165"/>
      <c r="E40" s="166"/>
    </row>
    <row r="41" spans="1:5" ht="13.2" x14ac:dyDescent="0.25">
      <c r="A41" s="155" t="s">
        <v>1204</v>
      </c>
      <c r="B41" s="103" t="s">
        <v>1205</v>
      </c>
      <c r="C41" s="163"/>
      <c r="D41" s="164"/>
      <c r="E41" s="164"/>
    </row>
    <row r="42" spans="1:5" ht="13.2" x14ac:dyDescent="0.25">
      <c r="A42" s="155" t="s">
        <v>1206</v>
      </c>
      <c r="B42" s="103" t="s">
        <v>1207</v>
      </c>
      <c r="C42" s="163" t="s">
        <v>811</v>
      </c>
      <c r="D42" s="164"/>
      <c r="E42" s="164"/>
    </row>
    <row r="43" spans="1:5" ht="13.2" x14ac:dyDescent="0.25">
      <c r="A43" s="155" t="s">
        <v>1209</v>
      </c>
      <c r="B43" s="103" t="s">
        <v>1210</v>
      </c>
      <c r="C43" s="163"/>
      <c r="D43" s="164"/>
      <c r="E43" s="164"/>
    </row>
    <row r="44" spans="1:5" ht="13.2" x14ac:dyDescent="0.25">
      <c r="A44" s="155" t="s">
        <v>1212</v>
      </c>
      <c r="B44" s="103" t="s">
        <v>1210</v>
      </c>
      <c r="C44" s="163"/>
      <c r="D44" s="164"/>
      <c r="E44" s="164"/>
    </row>
    <row r="45" spans="1:5" ht="13.2" x14ac:dyDescent="0.25">
      <c r="A45" s="155" t="s">
        <v>1213</v>
      </c>
      <c r="B45" s="103" t="s">
        <v>1214</v>
      </c>
      <c r="C45" s="163"/>
      <c r="D45" s="164"/>
      <c r="E45" s="164"/>
    </row>
    <row r="46" spans="1:5" ht="13.2" x14ac:dyDescent="0.25">
      <c r="A46" s="165"/>
      <c r="B46" s="165"/>
      <c r="C46" s="165"/>
      <c r="D46" s="165"/>
      <c r="E46" s="166"/>
    </row>
    <row r="47" spans="1:5" ht="13.2" x14ac:dyDescent="0.25">
      <c r="A47" s="155" t="s">
        <v>1216</v>
      </c>
      <c r="B47" s="103" t="s">
        <v>803</v>
      </c>
      <c r="C47" s="163"/>
      <c r="D47" s="164"/>
      <c r="E47" s="164"/>
    </row>
    <row r="48" spans="1:5" ht="13.2" x14ac:dyDescent="0.25">
      <c r="A48" s="155" t="s">
        <v>1217</v>
      </c>
      <c r="B48" s="103" t="s">
        <v>820</v>
      </c>
      <c r="C48" s="163"/>
      <c r="D48" s="164"/>
      <c r="E48" s="164"/>
    </row>
    <row r="49" spans="1:5" ht="13.2" x14ac:dyDescent="0.25">
      <c r="A49" s="155" t="s">
        <v>1219</v>
      </c>
      <c r="B49" s="103" t="s">
        <v>1220</v>
      </c>
      <c r="C49" s="163"/>
      <c r="D49" s="164"/>
      <c r="E49" s="164"/>
    </row>
    <row r="50" spans="1:5" ht="13.2" x14ac:dyDescent="0.25">
      <c r="A50" s="155" t="s">
        <v>1222</v>
      </c>
      <c r="B50" s="103" t="s">
        <v>1223</v>
      </c>
      <c r="C50" s="163"/>
      <c r="D50" s="164"/>
      <c r="E50" s="164"/>
    </row>
    <row r="51" spans="1:5" ht="13.2" x14ac:dyDescent="0.25">
      <c r="A51" s="155" t="s">
        <v>1225</v>
      </c>
      <c r="B51" s="103"/>
      <c r="C51" s="163" t="s">
        <v>1227</v>
      </c>
      <c r="D51" s="164"/>
      <c r="E51" s="164"/>
    </row>
    <row r="52" spans="1:5" ht="13.2" x14ac:dyDescent="0.25">
      <c r="A52" s="165"/>
      <c r="B52" s="165"/>
      <c r="C52" s="165"/>
      <c r="D52" s="165"/>
      <c r="E52" s="166"/>
    </row>
    <row r="53" spans="1:5" ht="13.2" x14ac:dyDescent="0.25">
      <c r="A53" s="155" t="s">
        <v>1229</v>
      </c>
      <c r="B53" s="103" t="s">
        <v>1230</v>
      </c>
      <c r="C53" s="163"/>
      <c r="D53" s="164"/>
      <c r="E53" s="164"/>
    </row>
    <row r="54" spans="1:5" ht="13.2" x14ac:dyDescent="0.25">
      <c r="A54" s="155" t="s">
        <v>1232</v>
      </c>
      <c r="B54" s="103" t="s">
        <v>889</v>
      </c>
      <c r="C54" s="163"/>
      <c r="D54" s="164"/>
      <c r="E54" s="164"/>
    </row>
    <row r="55" spans="1:5" ht="13.2" x14ac:dyDescent="0.25">
      <c r="A55" s="155" t="s">
        <v>1234</v>
      </c>
      <c r="B55" s="103" t="s">
        <v>1235</v>
      </c>
      <c r="C55" s="163"/>
      <c r="D55" s="164"/>
      <c r="E55" s="164"/>
    </row>
    <row r="56" spans="1:5" ht="13.2" x14ac:dyDescent="0.25">
      <c r="A56" s="155" t="s">
        <v>1237</v>
      </c>
      <c r="B56" s="103" t="s">
        <v>1128</v>
      </c>
      <c r="C56" s="163"/>
      <c r="D56" s="164"/>
      <c r="E56" s="164"/>
    </row>
    <row r="57" spans="1:5" ht="13.2" x14ac:dyDescent="0.25">
      <c r="A57" s="155" t="s">
        <v>1239</v>
      </c>
      <c r="B57" s="103" t="s">
        <v>1240</v>
      </c>
      <c r="C57" s="163"/>
      <c r="D57" s="164"/>
      <c r="E57" s="164"/>
    </row>
    <row r="58" spans="1:5" ht="13.2" x14ac:dyDescent="0.25">
      <c r="A58" s="155" t="s">
        <v>1242</v>
      </c>
      <c r="B58" s="103" t="s">
        <v>837</v>
      </c>
      <c r="C58" s="163"/>
      <c r="D58" s="164"/>
      <c r="E58" s="164"/>
    </row>
    <row r="59" spans="1:5" ht="13.2" x14ac:dyDescent="0.25">
      <c r="A59" s="165"/>
      <c r="B59" s="165"/>
      <c r="C59" s="165"/>
      <c r="D59" s="165"/>
      <c r="E59" s="166"/>
    </row>
    <row r="60" spans="1:5" ht="13.2" x14ac:dyDescent="0.25">
      <c r="A60" s="155" t="s">
        <v>1244</v>
      </c>
      <c r="B60" s="103" t="s">
        <v>350</v>
      </c>
      <c r="C60" s="163"/>
      <c r="D60" s="164" t="s">
        <v>925</v>
      </c>
      <c r="E60" s="164"/>
    </row>
    <row r="61" spans="1:5" ht="13.2" x14ac:dyDescent="0.25">
      <c r="A61" s="155" t="s">
        <v>1246</v>
      </c>
      <c r="B61" s="103" t="s">
        <v>350</v>
      </c>
      <c r="C61" s="163"/>
      <c r="D61" s="164" t="s">
        <v>925</v>
      </c>
      <c r="E61" s="164"/>
    </row>
    <row r="62" spans="1:5" ht="13.2" x14ac:dyDescent="0.25">
      <c r="A62" s="155" t="s">
        <v>1248</v>
      </c>
      <c r="B62" s="103" t="s">
        <v>350</v>
      </c>
      <c r="C62" s="163"/>
      <c r="D62" s="164" t="s">
        <v>925</v>
      </c>
      <c r="E62" s="164"/>
    </row>
    <row r="63" spans="1:5" ht="13.2" x14ac:dyDescent="0.25">
      <c r="A63" s="155" t="s">
        <v>1250</v>
      </c>
      <c r="B63" s="103" t="s">
        <v>350</v>
      </c>
      <c r="C63" s="163"/>
      <c r="D63" s="164" t="s">
        <v>925</v>
      </c>
      <c r="E63" s="164"/>
    </row>
    <row r="64" spans="1:5" ht="13.2" x14ac:dyDescent="0.25">
      <c r="A64" s="155" t="s">
        <v>1252</v>
      </c>
      <c r="B64" s="103" t="s">
        <v>350</v>
      </c>
      <c r="C64" s="163"/>
      <c r="D64" s="164" t="s">
        <v>925</v>
      </c>
      <c r="E64" s="164"/>
    </row>
    <row r="65" spans="1:5" ht="13.2" x14ac:dyDescent="0.25">
      <c r="A65" s="155" t="s">
        <v>1255</v>
      </c>
      <c r="B65" s="103" t="s">
        <v>350</v>
      </c>
      <c r="C65" s="163"/>
      <c r="D65" s="164" t="s">
        <v>925</v>
      </c>
      <c r="E65" s="164"/>
    </row>
    <row r="66" spans="1:5" ht="13.2" x14ac:dyDescent="0.25">
      <c r="A66" s="155" t="s">
        <v>1257</v>
      </c>
      <c r="B66" s="103" t="s">
        <v>350</v>
      </c>
      <c r="C66" s="163"/>
      <c r="D66" s="164" t="s">
        <v>925</v>
      </c>
      <c r="E66" s="164"/>
    </row>
    <row r="67" spans="1:5" ht="13.2" x14ac:dyDescent="0.25">
      <c r="A67" s="155" t="s">
        <v>1259</v>
      </c>
      <c r="B67" s="103" t="s">
        <v>350</v>
      </c>
      <c r="C67" s="163"/>
      <c r="D67" s="164" t="s">
        <v>925</v>
      </c>
      <c r="E67" s="164"/>
    </row>
    <row r="68" spans="1:5" ht="13.2" x14ac:dyDescent="0.25">
      <c r="A68" s="155" t="s">
        <v>1262</v>
      </c>
      <c r="B68" s="103" t="s">
        <v>350</v>
      </c>
      <c r="C68" s="163"/>
      <c r="D68" s="164" t="s">
        <v>925</v>
      </c>
      <c r="E68" s="164"/>
    </row>
    <row r="69" spans="1:5" ht="13.2" x14ac:dyDescent="0.25">
      <c r="A69" s="155" t="s">
        <v>1263</v>
      </c>
      <c r="B69" s="103" t="s">
        <v>350</v>
      </c>
      <c r="C69" s="163"/>
      <c r="D69" s="164" t="s">
        <v>925</v>
      </c>
      <c r="E69" s="164"/>
    </row>
    <row r="70" spans="1:5" ht="13.2" x14ac:dyDescent="0.25">
      <c r="A70" s="165"/>
      <c r="B70" s="165"/>
      <c r="C70" s="165"/>
      <c r="D70" s="165"/>
      <c r="E70" s="166"/>
    </row>
    <row r="71" spans="1:5" ht="13.2" x14ac:dyDescent="0.25">
      <c r="A71" s="155" t="s">
        <v>1267</v>
      </c>
      <c r="B71" s="103" t="s">
        <v>1268</v>
      </c>
      <c r="C71" s="163"/>
      <c r="D71" s="164"/>
      <c r="E71" s="164"/>
    </row>
    <row r="72" spans="1:5" ht="13.2" x14ac:dyDescent="0.25">
      <c r="A72" s="155" t="s">
        <v>1269</v>
      </c>
      <c r="B72" s="103" t="s">
        <v>1271</v>
      </c>
      <c r="C72" s="163"/>
      <c r="D72" s="164"/>
      <c r="E72" s="164"/>
    </row>
    <row r="73" spans="1:5" ht="13.2" x14ac:dyDescent="0.25">
      <c r="A73" s="155" t="s">
        <v>1273</v>
      </c>
      <c r="B73" s="103" t="s">
        <v>1265</v>
      </c>
      <c r="C73" s="163"/>
      <c r="D73" s="164"/>
      <c r="E73" s="164"/>
    </row>
    <row r="74" spans="1:5" ht="13.2" x14ac:dyDescent="0.25">
      <c r="A74" s="173"/>
      <c r="B74" s="173"/>
      <c r="C74" s="173"/>
      <c r="D74" s="174"/>
      <c r="E74" s="175"/>
    </row>
    <row r="75" spans="1:5" ht="15.6" x14ac:dyDescent="0.3">
      <c r="A75" s="176" t="s">
        <v>979</v>
      </c>
      <c r="B75" s="177" t="s">
        <v>984</v>
      </c>
      <c r="C75" s="177" t="s">
        <v>987</v>
      </c>
      <c r="D75" s="178"/>
      <c r="E75" s="179"/>
    </row>
    <row r="76" spans="1:5" ht="13.2" x14ac:dyDescent="0.25">
      <c r="A76" s="119"/>
      <c r="B76" s="180"/>
      <c r="C76" s="181"/>
      <c r="D76" s="178"/>
      <c r="E76" s="179"/>
    </row>
    <row r="77" spans="1:5" ht="13.2" x14ac:dyDescent="0.25">
      <c r="A77" s="119"/>
      <c r="B77" s="180"/>
      <c r="C77" s="181"/>
      <c r="D77" s="178"/>
      <c r="E77" s="179"/>
    </row>
    <row r="78" spans="1:5" ht="13.2" x14ac:dyDescent="0.25">
      <c r="A78" s="119"/>
      <c r="B78" s="180"/>
      <c r="C78" s="182"/>
      <c r="D78" s="178"/>
      <c r="E78" s="179"/>
    </row>
  </sheetData>
  <hyperlinks>
    <hyperlink ref="A1" location="Index!A1" display="Go back to Index" xr:uid="{00000000-0004-0000-0C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9900"/>
    <outlinePr summaryBelow="0" summaryRight="0"/>
  </sheetPr>
  <dimension ref="A1:E65"/>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78" customWidth="1"/>
    <col min="2" max="2" width="58.33203125" customWidth="1"/>
    <col min="3" max="3" width="34.5546875" customWidth="1"/>
    <col min="4" max="5" width="35.5546875" customWidth="1"/>
  </cols>
  <sheetData>
    <row r="1" spans="1:5" ht="15.75" customHeight="1" x14ac:dyDescent="0.3">
      <c r="A1" s="157" t="s">
        <v>1</v>
      </c>
      <c r="B1" s="158" t="s">
        <v>795</v>
      </c>
      <c r="C1" s="159" t="s">
        <v>796</v>
      </c>
      <c r="D1" s="160" t="s">
        <v>3</v>
      </c>
      <c r="E1" s="161" t="s">
        <v>797</v>
      </c>
    </row>
    <row r="2" spans="1:5" ht="13.2" x14ac:dyDescent="0.25">
      <c r="A2" s="155" t="s">
        <v>1274</v>
      </c>
      <c r="B2" s="103" t="s">
        <v>800</v>
      </c>
      <c r="C2" s="163"/>
      <c r="D2" s="164"/>
      <c r="E2" s="164" t="s">
        <v>1275</v>
      </c>
    </row>
    <row r="3" spans="1:5" ht="13.2" x14ac:dyDescent="0.25">
      <c r="A3" s="155" t="s">
        <v>1276</v>
      </c>
      <c r="B3" s="103" t="s">
        <v>820</v>
      </c>
      <c r="C3" s="163"/>
      <c r="D3" s="164"/>
      <c r="E3" s="164"/>
    </row>
    <row r="4" spans="1:5" ht="13.2" x14ac:dyDescent="0.25">
      <c r="A4" s="155" t="s">
        <v>1277</v>
      </c>
      <c r="B4" s="103" t="s">
        <v>1278</v>
      </c>
      <c r="C4" s="163"/>
      <c r="D4" s="164" t="s">
        <v>1279</v>
      </c>
      <c r="E4" s="164"/>
    </row>
    <row r="5" spans="1:5" ht="13.2" x14ac:dyDescent="0.25">
      <c r="A5" s="155" t="s">
        <v>1280</v>
      </c>
      <c r="B5" s="103" t="s">
        <v>1281</v>
      </c>
      <c r="C5" s="163" t="s">
        <v>811</v>
      </c>
      <c r="D5" s="164"/>
      <c r="E5" s="164"/>
    </row>
    <row r="6" spans="1:5" ht="13.2" x14ac:dyDescent="0.25">
      <c r="A6" s="155" t="s">
        <v>1282</v>
      </c>
      <c r="B6" s="103" t="s">
        <v>800</v>
      </c>
      <c r="C6" s="163"/>
      <c r="D6" s="164"/>
      <c r="E6" s="164" t="s">
        <v>1283</v>
      </c>
    </row>
    <row r="7" spans="1:5" ht="13.2" x14ac:dyDescent="0.25">
      <c r="A7" s="155" t="s">
        <v>1284</v>
      </c>
      <c r="B7" s="103" t="s">
        <v>1285</v>
      </c>
      <c r="C7" s="163"/>
      <c r="D7" s="164"/>
      <c r="E7" s="164"/>
    </row>
    <row r="8" spans="1:5" ht="13.2" x14ac:dyDescent="0.25">
      <c r="A8" s="155" t="s">
        <v>1286</v>
      </c>
      <c r="B8" s="103" t="s">
        <v>803</v>
      </c>
      <c r="C8" s="163"/>
      <c r="D8" s="164" t="s">
        <v>1287</v>
      </c>
      <c r="E8" s="164"/>
    </row>
    <row r="9" spans="1:5" ht="13.2" x14ac:dyDescent="0.25">
      <c r="A9" s="155" t="s">
        <v>1288</v>
      </c>
      <c r="B9" s="103" t="s">
        <v>808</v>
      </c>
      <c r="C9" s="163"/>
      <c r="D9" s="164"/>
      <c r="E9" s="164"/>
    </row>
    <row r="10" spans="1:5" ht="13.2" x14ac:dyDescent="0.25">
      <c r="A10" s="155" t="s">
        <v>1289</v>
      </c>
      <c r="B10" s="103" t="s">
        <v>800</v>
      </c>
      <c r="C10" s="163"/>
      <c r="D10" s="164"/>
      <c r="E10" s="164" t="s">
        <v>1290</v>
      </c>
    </row>
    <row r="11" spans="1:5" ht="13.2" x14ac:dyDescent="0.25">
      <c r="A11" s="155" t="s">
        <v>1291</v>
      </c>
      <c r="B11" s="103" t="s">
        <v>808</v>
      </c>
      <c r="C11" s="163"/>
      <c r="D11" s="164"/>
      <c r="E11" s="164"/>
    </row>
    <row r="12" spans="1:5" ht="13.2" x14ac:dyDescent="0.25">
      <c r="A12" s="155" t="s">
        <v>1292</v>
      </c>
      <c r="B12" s="103" t="s">
        <v>1293</v>
      </c>
      <c r="C12" s="163" t="s">
        <v>945</v>
      </c>
      <c r="D12" s="164" t="s">
        <v>1294</v>
      </c>
      <c r="E12" s="164"/>
    </row>
    <row r="13" spans="1:5" ht="13.2" x14ac:dyDescent="0.25">
      <c r="A13" s="155" t="s">
        <v>1295</v>
      </c>
      <c r="B13" s="103" t="s">
        <v>808</v>
      </c>
      <c r="C13" s="163"/>
      <c r="D13" s="164"/>
      <c r="E13" s="164"/>
    </row>
    <row r="14" spans="1:5" ht="13.2" x14ac:dyDescent="0.25">
      <c r="A14" s="155" t="s">
        <v>1297</v>
      </c>
      <c r="B14" s="103" t="s">
        <v>1298</v>
      </c>
      <c r="C14" s="163"/>
      <c r="D14" s="164"/>
      <c r="E14" s="164"/>
    </row>
    <row r="15" spans="1:5" ht="13.2" x14ac:dyDescent="0.25">
      <c r="A15" s="155" t="s">
        <v>1301</v>
      </c>
      <c r="B15" s="103" t="s">
        <v>1089</v>
      </c>
      <c r="C15" s="163"/>
      <c r="D15" s="164"/>
      <c r="E15" s="164" t="s">
        <v>1303</v>
      </c>
    </row>
    <row r="16" spans="1:5" ht="13.2" x14ac:dyDescent="0.25">
      <c r="A16" s="155" t="s">
        <v>1304</v>
      </c>
      <c r="B16" s="103" t="s">
        <v>1305</v>
      </c>
      <c r="C16" s="163"/>
      <c r="D16" s="164"/>
      <c r="E16" s="164"/>
    </row>
    <row r="17" spans="1:5" ht="13.2" x14ac:dyDescent="0.25">
      <c r="A17" s="155" t="s">
        <v>1307</v>
      </c>
      <c r="B17" s="103" t="s">
        <v>1309</v>
      </c>
      <c r="C17" s="163"/>
      <c r="D17" s="164"/>
      <c r="E17" s="164"/>
    </row>
    <row r="18" spans="1:5" ht="13.2" x14ac:dyDescent="0.25">
      <c r="A18" s="155" t="s">
        <v>1310</v>
      </c>
      <c r="B18" s="103" t="s">
        <v>1311</v>
      </c>
      <c r="C18" s="163" t="s">
        <v>1312</v>
      </c>
      <c r="D18" s="164"/>
      <c r="E18" s="164"/>
    </row>
    <row r="19" spans="1:5" ht="13.2" x14ac:dyDescent="0.25">
      <c r="A19" s="155" t="s">
        <v>1314</v>
      </c>
      <c r="B19" s="103" t="s">
        <v>1315</v>
      </c>
      <c r="C19" s="163"/>
      <c r="D19" s="164"/>
      <c r="E19" s="164"/>
    </row>
    <row r="20" spans="1:5" ht="13.2" x14ac:dyDescent="0.25">
      <c r="A20" s="165"/>
      <c r="B20" s="165"/>
      <c r="C20" s="165"/>
      <c r="D20" s="165"/>
      <c r="E20" s="166"/>
    </row>
    <row r="21" spans="1:5" ht="13.2" x14ac:dyDescent="0.25">
      <c r="A21" s="155" t="s">
        <v>1318</v>
      </c>
      <c r="B21" s="167" t="s">
        <v>853</v>
      </c>
      <c r="C21" s="163"/>
      <c r="D21" s="164"/>
      <c r="E21" s="164"/>
    </row>
    <row r="22" spans="1:5" ht="13.2" x14ac:dyDescent="0.25">
      <c r="A22" s="155" t="s">
        <v>1320</v>
      </c>
      <c r="B22" s="103" t="s">
        <v>1089</v>
      </c>
      <c r="C22" s="163" t="s">
        <v>1321</v>
      </c>
      <c r="D22" s="164"/>
      <c r="E22" s="164"/>
    </row>
    <row r="23" spans="1:5" ht="13.2" x14ac:dyDescent="0.25">
      <c r="A23" s="155" t="s">
        <v>1323</v>
      </c>
      <c r="B23" s="103" t="s">
        <v>1324</v>
      </c>
      <c r="C23" s="163"/>
      <c r="D23" s="164"/>
      <c r="E23" s="164"/>
    </row>
    <row r="24" spans="1:5" ht="13.2" x14ac:dyDescent="0.25">
      <c r="A24" s="155" t="s">
        <v>1326</v>
      </c>
      <c r="B24" s="103" t="s">
        <v>820</v>
      </c>
      <c r="C24" s="163"/>
      <c r="D24" s="164"/>
      <c r="E24" s="164"/>
    </row>
    <row r="25" spans="1:5" ht="13.2" x14ac:dyDescent="0.25">
      <c r="A25" s="165"/>
      <c r="B25" s="165"/>
      <c r="C25" s="165"/>
      <c r="D25" s="165"/>
      <c r="E25" s="166"/>
    </row>
    <row r="26" spans="1:5" ht="13.2" x14ac:dyDescent="0.25">
      <c r="A26" s="155" t="s">
        <v>1329</v>
      </c>
      <c r="B26" s="103"/>
      <c r="C26" s="163"/>
      <c r="D26" s="164"/>
      <c r="E26" s="164" t="s">
        <v>1331</v>
      </c>
    </row>
    <row r="27" spans="1:5" ht="13.2" x14ac:dyDescent="0.25">
      <c r="A27" s="155" t="s">
        <v>1332</v>
      </c>
      <c r="B27" s="103"/>
      <c r="C27" s="163"/>
      <c r="D27" s="164"/>
      <c r="E27" s="164" t="s">
        <v>1334</v>
      </c>
    </row>
    <row r="28" spans="1:5" ht="13.2" x14ac:dyDescent="0.25">
      <c r="A28" s="155" t="s">
        <v>1335</v>
      </c>
      <c r="B28" s="103"/>
      <c r="C28" s="163"/>
      <c r="D28" s="164"/>
      <c r="E28" s="164" t="s">
        <v>1338</v>
      </c>
    </row>
    <row r="29" spans="1:5" ht="13.2" x14ac:dyDescent="0.25">
      <c r="A29" s="155" t="s">
        <v>1339</v>
      </c>
      <c r="B29" s="103"/>
      <c r="C29" s="163"/>
      <c r="D29" s="164"/>
      <c r="E29" s="164" t="s">
        <v>1342</v>
      </c>
    </row>
    <row r="30" spans="1:5" ht="13.2" x14ac:dyDescent="0.25">
      <c r="A30" s="155" t="s">
        <v>1344</v>
      </c>
      <c r="B30" s="103"/>
      <c r="C30" s="163"/>
      <c r="D30" s="164"/>
      <c r="E30" s="164" t="s">
        <v>1347</v>
      </c>
    </row>
    <row r="31" spans="1:5" ht="13.2" x14ac:dyDescent="0.25">
      <c r="A31" s="165"/>
      <c r="B31" s="165"/>
      <c r="C31" s="165"/>
      <c r="D31" s="165"/>
      <c r="E31" s="166"/>
    </row>
    <row r="32" spans="1:5" ht="13.2" x14ac:dyDescent="0.25">
      <c r="A32" s="155" t="s">
        <v>1350</v>
      </c>
      <c r="B32" s="103" t="s">
        <v>1210</v>
      </c>
      <c r="C32" s="163"/>
      <c r="D32" s="164"/>
      <c r="E32" s="164"/>
    </row>
    <row r="33" spans="1:5" ht="13.2" x14ac:dyDescent="0.25">
      <c r="A33" s="155" t="s">
        <v>1352</v>
      </c>
      <c r="B33" s="103" t="s">
        <v>1354</v>
      </c>
      <c r="C33" s="163" t="s">
        <v>957</v>
      </c>
      <c r="D33" s="164"/>
      <c r="E33" s="164"/>
    </row>
    <row r="34" spans="1:5" ht="13.2" x14ac:dyDescent="0.25">
      <c r="A34" s="155" t="s">
        <v>1356</v>
      </c>
      <c r="B34" s="103" t="s">
        <v>1357</v>
      </c>
      <c r="C34" s="163"/>
      <c r="D34" s="164"/>
      <c r="E34" s="164"/>
    </row>
    <row r="35" spans="1:5" ht="13.2" x14ac:dyDescent="0.25">
      <c r="A35" s="155" t="s">
        <v>1360</v>
      </c>
      <c r="B35" s="103" t="s">
        <v>1362</v>
      </c>
      <c r="C35" s="163"/>
      <c r="D35" s="164"/>
      <c r="E35" s="164"/>
    </row>
    <row r="36" spans="1:5" ht="13.2" x14ac:dyDescent="0.25">
      <c r="A36" s="155" t="s">
        <v>1363</v>
      </c>
      <c r="B36" s="103" t="s">
        <v>1364</v>
      </c>
      <c r="C36" s="163" t="s">
        <v>1365</v>
      </c>
      <c r="D36" s="164"/>
      <c r="E36" s="164"/>
    </row>
    <row r="37" spans="1:5" ht="13.2" x14ac:dyDescent="0.25">
      <c r="A37" s="165"/>
      <c r="B37" s="165"/>
      <c r="C37" s="165"/>
      <c r="D37" s="165"/>
      <c r="E37" s="166"/>
    </row>
    <row r="38" spans="1:5" ht="13.2" x14ac:dyDescent="0.25">
      <c r="A38" s="155" t="s">
        <v>1367</v>
      </c>
      <c r="B38" s="103" t="s">
        <v>350</v>
      </c>
      <c r="C38" s="183"/>
      <c r="D38" s="164" t="s">
        <v>925</v>
      </c>
      <c r="E38" s="164"/>
    </row>
    <row r="39" spans="1:5" ht="13.2" x14ac:dyDescent="0.25">
      <c r="A39" s="155" t="s">
        <v>1375</v>
      </c>
      <c r="B39" s="103" t="s">
        <v>350</v>
      </c>
      <c r="C39" s="183"/>
      <c r="D39" s="164" t="s">
        <v>925</v>
      </c>
      <c r="E39" s="164"/>
    </row>
    <row r="40" spans="1:5" ht="13.2" x14ac:dyDescent="0.25">
      <c r="A40" s="155" t="s">
        <v>1377</v>
      </c>
      <c r="B40" s="103" t="s">
        <v>350</v>
      </c>
      <c r="C40" s="183"/>
      <c r="D40" s="164" t="s">
        <v>925</v>
      </c>
      <c r="E40" s="164"/>
    </row>
    <row r="41" spans="1:5" ht="13.2" x14ac:dyDescent="0.25">
      <c r="A41" s="155" t="s">
        <v>1381</v>
      </c>
      <c r="B41" s="103" t="s">
        <v>350</v>
      </c>
      <c r="C41" s="183"/>
      <c r="D41" s="164" t="s">
        <v>925</v>
      </c>
      <c r="E41" s="164"/>
    </row>
    <row r="42" spans="1:5" ht="13.2" x14ac:dyDescent="0.25">
      <c r="A42" s="155" t="s">
        <v>1383</v>
      </c>
      <c r="B42" s="103" t="s">
        <v>350</v>
      </c>
      <c r="C42" s="183"/>
      <c r="D42" s="164" t="s">
        <v>925</v>
      </c>
      <c r="E42" s="164"/>
    </row>
    <row r="43" spans="1:5" ht="13.2" x14ac:dyDescent="0.25">
      <c r="A43" s="155" t="s">
        <v>1385</v>
      </c>
      <c r="B43" s="103" t="s">
        <v>350</v>
      </c>
      <c r="C43" s="183"/>
      <c r="D43" s="164" t="s">
        <v>925</v>
      </c>
      <c r="E43" s="164"/>
    </row>
    <row r="44" spans="1:5" ht="13.2" x14ac:dyDescent="0.25">
      <c r="A44" s="155" t="s">
        <v>1386</v>
      </c>
      <c r="B44" s="103" t="s">
        <v>350</v>
      </c>
      <c r="C44" s="183"/>
      <c r="D44" s="164" t="s">
        <v>925</v>
      </c>
      <c r="E44" s="164"/>
    </row>
    <row r="45" spans="1:5" ht="13.2" x14ac:dyDescent="0.25">
      <c r="A45" s="155" t="s">
        <v>1388</v>
      </c>
      <c r="B45" s="103" t="s">
        <v>350</v>
      </c>
      <c r="C45" s="183"/>
      <c r="D45" s="164" t="s">
        <v>925</v>
      </c>
      <c r="E45" s="164"/>
    </row>
    <row r="46" spans="1:5" ht="13.2" x14ac:dyDescent="0.25">
      <c r="A46" s="155" t="s">
        <v>1390</v>
      </c>
      <c r="B46" s="103" t="s">
        <v>350</v>
      </c>
      <c r="C46" s="183"/>
      <c r="D46" s="164" t="s">
        <v>925</v>
      </c>
      <c r="E46" s="164"/>
    </row>
    <row r="47" spans="1:5" ht="13.2" x14ac:dyDescent="0.25">
      <c r="A47" s="155" t="s">
        <v>1393</v>
      </c>
      <c r="B47" s="103" t="s">
        <v>350</v>
      </c>
      <c r="C47" s="183"/>
      <c r="D47" s="164" t="s">
        <v>925</v>
      </c>
      <c r="E47" s="164"/>
    </row>
    <row r="48" spans="1:5" ht="13.2" x14ac:dyDescent="0.25">
      <c r="A48" s="165"/>
      <c r="B48" s="165"/>
      <c r="C48" s="165"/>
      <c r="D48" s="165"/>
      <c r="E48" s="166"/>
    </row>
    <row r="49" spans="1:5" ht="13.2" x14ac:dyDescent="0.25">
      <c r="A49" s="155" t="s">
        <v>1395</v>
      </c>
      <c r="B49" s="103" t="s">
        <v>1268</v>
      </c>
      <c r="C49" s="163"/>
      <c r="D49" s="164"/>
      <c r="E49" s="164"/>
    </row>
    <row r="50" spans="1:5" ht="13.2" x14ac:dyDescent="0.25">
      <c r="A50" s="155" t="s">
        <v>1397</v>
      </c>
      <c r="B50" s="103" t="s">
        <v>1399</v>
      </c>
      <c r="C50" s="163"/>
      <c r="D50" s="164"/>
      <c r="E50" s="164"/>
    </row>
    <row r="51" spans="1:5" ht="13.2" x14ac:dyDescent="0.25">
      <c r="A51" s="155" t="s">
        <v>1401</v>
      </c>
      <c r="B51" s="103" t="s">
        <v>1402</v>
      </c>
      <c r="C51" s="163"/>
      <c r="D51" s="164"/>
      <c r="E51" s="164"/>
    </row>
    <row r="52" spans="1:5" ht="13.2" x14ac:dyDescent="0.25">
      <c r="A52" s="165"/>
      <c r="B52" s="165"/>
      <c r="C52" s="165"/>
      <c r="D52" s="165"/>
      <c r="E52" s="166"/>
    </row>
    <row r="53" spans="1:5" ht="13.2" x14ac:dyDescent="0.25">
      <c r="A53" s="155" t="s">
        <v>1407</v>
      </c>
      <c r="B53" s="103" t="s">
        <v>1324</v>
      </c>
      <c r="C53" s="163"/>
      <c r="D53" s="164" t="s">
        <v>1408</v>
      </c>
      <c r="E53" s="164"/>
    </row>
    <row r="54" spans="1:5" ht="13.2" x14ac:dyDescent="0.25">
      <c r="A54" s="155" t="s">
        <v>1411</v>
      </c>
      <c r="B54" s="103" t="s">
        <v>1412</v>
      </c>
      <c r="C54" s="163"/>
      <c r="D54" s="164" t="s">
        <v>1413</v>
      </c>
      <c r="E54" s="164"/>
    </row>
    <row r="55" spans="1:5" ht="13.2" x14ac:dyDescent="0.25">
      <c r="A55" s="155" t="s">
        <v>1415</v>
      </c>
      <c r="B55" s="103" t="s">
        <v>1416</v>
      </c>
      <c r="C55" s="163"/>
      <c r="D55" s="164" t="s">
        <v>1419</v>
      </c>
      <c r="E55" s="164"/>
    </row>
    <row r="56" spans="1:5" ht="13.2" x14ac:dyDescent="0.25">
      <c r="A56" s="155" t="s">
        <v>1420</v>
      </c>
      <c r="B56" s="103" t="s">
        <v>1423</v>
      </c>
      <c r="C56" s="163"/>
      <c r="D56" s="164" t="s">
        <v>1426</v>
      </c>
      <c r="E56" s="164"/>
    </row>
    <row r="57" spans="1:5" ht="13.2" x14ac:dyDescent="0.25">
      <c r="A57" s="155" t="s">
        <v>1427</v>
      </c>
      <c r="B57" s="103" t="s">
        <v>1412</v>
      </c>
      <c r="C57" s="163"/>
      <c r="D57" s="164" t="s">
        <v>1413</v>
      </c>
      <c r="E57" s="164"/>
    </row>
    <row r="58" spans="1:5" ht="13.2" x14ac:dyDescent="0.25">
      <c r="A58" s="155" t="s">
        <v>1432</v>
      </c>
      <c r="B58" s="103" t="s">
        <v>1416</v>
      </c>
      <c r="C58" s="163"/>
      <c r="D58" s="164" t="s">
        <v>1419</v>
      </c>
      <c r="E58" s="164"/>
    </row>
    <row r="59" spans="1:5" ht="13.2" x14ac:dyDescent="0.25">
      <c r="A59" s="173"/>
      <c r="B59" s="173"/>
      <c r="C59" s="173"/>
      <c r="D59" s="174"/>
      <c r="E59" s="175"/>
    </row>
    <row r="60" spans="1:5" ht="15.75" customHeight="1" x14ac:dyDescent="0.3">
      <c r="A60" s="184" t="s">
        <v>979</v>
      </c>
      <c r="B60" s="185" t="s">
        <v>984</v>
      </c>
      <c r="C60" s="185" t="s">
        <v>987</v>
      </c>
      <c r="D60" s="179"/>
      <c r="E60" s="179"/>
    </row>
    <row r="61" spans="1:5" ht="13.2" x14ac:dyDescent="0.25">
      <c r="A61" s="186" t="s">
        <v>1449</v>
      </c>
      <c r="B61" s="187" t="s">
        <v>1451</v>
      </c>
      <c r="C61" s="188">
        <v>2.5</v>
      </c>
      <c r="D61" s="179"/>
      <c r="E61" s="179"/>
    </row>
    <row r="62" spans="1:5" ht="13.2" x14ac:dyDescent="0.25">
      <c r="A62" s="186" t="s">
        <v>1458</v>
      </c>
      <c r="B62" s="187" t="s">
        <v>1460</v>
      </c>
      <c r="C62" s="188">
        <v>2.5</v>
      </c>
      <c r="D62" s="179"/>
      <c r="E62" s="179"/>
    </row>
    <row r="63" spans="1:5" ht="13.2" x14ac:dyDescent="0.25">
      <c r="A63" s="164" t="s">
        <v>1464</v>
      </c>
      <c r="B63" s="186" t="s">
        <v>1465</v>
      </c>
      <c r="C63" s="188">
        <v>2.5</v>
      </c>
      <c r="D63" s="179"/>
      <c r="E63" s="179"/>
    </row>
    <row r="64" spans="1:5" ht="13.2" x14ac:dyDescent="0.25">
      <c r="A64" s="186"/>
      <c r="B64" s="186"/>
      <c r="C64" s="188"/>
      <c r="D64" s="179"/>
      <c r="E64" s="179"/>
    </row>
    <row r="65" spans="1:5" ht="13.2" x14ac:dyDescent="0.25">
      <c r="A65" s="189"/>
      <c r="B65" s="189"/>
      <c r="C65" s="190"/>
      <c r="D65" s="179"/>
      <c r="E65" s="179"/>
    </row>
  </sheetData>
  <hyperlinks>
    <hyperlink ref="A1" location="Index!A1" display="Go back to Index" xr:uid="{00000000-0004-0000-0D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9900"/>
    <outlinePr summaryBelow="0" summaryRight="0"/>
  </sheetPr>
  <dimension ref="A1:E82"/>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67.88671875" customWidth="1"/>
    <col min="2" max="2" width="64.88671875" customWidth="1"/>
    <col min="3" max="3" width="35.5546875" customWidth="1"/>
    <col min="4" max="5" width="21" customWidth="1"/>
  </cols>
  <sheetData>
    <row r="1" spans="1:5" ht="15.75" customHeight="1" x14ac:dyDescent="0.3">
      <c r="A1" s="157" t="s">
        <v>1</v>
      </c>
      <c r="B1" s="158" t="s">
        <v>795</v>
      </c>
      <c r="C1" s="159" t="s">
        <v>796</v>
      </c>
      <c r="D1" s="160" t="s">
        <v>3</v>
      </c>
      <c r="E1" s="161" t="s">
        <v>797</v>
      </c>
    </row>
    <row r="2" spans="1:5" ht="13.2" x14ac:dyDescent="0.25">
      <c r="A2" s="155" t="s">
        <v>1296</v>
      </c>
      <c r="B2" s="103" t="s">
        <v>800</v>
      </c>
      <c r="C2" s="163"/>
      <c r="D2" s="164"/>
      <c r="E2" s="164" t="s">
        <v>1299</v>
      </c>
    </row>
    <row r="3" spans="1:5" ht="13.2" x14ac:dyDescent="0.25">
      <c r="A3" s="155" t="s">
        <v>1300</v>
      </c>
      <c r="B3" s="103" t="s">
        <v>803</v>
      </c>
      <c r="C3" s="163"/>
      <c r="D3" s="164"/>
      <c r="E3" s="164"/>
    </row>
    <row r="4" spans="1:5" ht="13.2" x14ac:dyDescent="0.25">
      <c r="A4" s="155" t="s">
        <v>1302</v>
      </c>
      <c r="B4" s="103" t="s">
        <v>815</v>
      </c>
      <c r="C4" s="163"/>
      <c r="D4" s="164"/>
      <c r="E4" s="164"/>
    </row>
    <row r="5" spans="1:5" ht="13.2" x14ac:dyDescent="0.25">
      <c r="A5" s="155" t="s">
        <v>1306</v>
      </c>
      <c r="B5" s="103"/>
      <c r="C5" s="163"/>
      <c r="D5" s="164"/>
      <c r="E5" s="164"/>
    </row>
    <row r="6" spans="1:5" ht="13.2" x14ac:dyDescent="0.25">
      <c r="A6" s="155" t="s">
        <v>1308</v>
      </c>
      <c r="B6" s="103" t="s">
        <v>815</v>
      </c>
      <c r="C6" s="163"/>
      <c r="D6" s="164"/>
      <c r="E6" s="164"/>
    </row>
    <row r="7" spans="1:5" ht="13.2" x14ac:dyDescent="0.25">
      <c r="A7" s="155" t="s">
        <v>1313</v>
      </c>
      <c r="B7" s="103" t="s">
        <v>800</v>
      </c>
      <c r="C7" s="163"/>
      <c r="D7" s="164"/>
      <c r="E7" s="164" t="s">
        <v>1316</v>
      </c>
    </row>
    <row r="8" spans="1:5" ht="13.2" x14ac:dyDescent="0.25">
      <c r="A8" s="155" t="s">
        <v>1317</v>
      </c>
      <c r="B8" s="103" t="s">
        <v>820</v>
      </c>
      <c r="C8" s="163"/>
      <c r="D8" s="164"/>
      <c r="E8" s="164"/>
    </row>
    <row r="9" spans="1:5" ht="13.2" x14ac:dyDescent="0.25">
      <c r="A9" s="155" t="s">
        <v>1319</v>
      </c>
      <c r="B9" s="103" t="s">
        <v>815</v>
      </c>
      <c r="C9" s="163"/>
      <c r="D9" s="164"/>
      <c r="E9" s="164"/>
    </row>
    <row r="10" spans="1:5" ht="13.2" x14ac:dyDescent="0.25">
      <c r="A10" s="155" t="s">
        <v>1322</v>
      </c>
      <c r="B10" s="103" t="s">
        <v>820</v>
      </c>
      <c r="C10" s="163"/>
      <c r="D10" s="164"/>
      <c r="E10" s="164"/>
    </row>
    <row r="11" spans="1:5" ht="13.2" x14ac:dyDescent="0.25">
      <c r="A11" s="155" t="s">
        <v>1325</v>
      </c>
      <c r="B11" s="103" t="s">
        <v>800</v>
      </c>
      <c r="C11" s="163"/>
      <c r="D11" s="164"/>
      <c r="E11" s="164" t="s">
        <v>1327</v>
      </c>
    </row>
    <row r="12" spans="1:5" ht="13.2" x14ac:dyDescent="0.25">
      <c r="A12" s="155" t="s">
        <v>1328</v>
      </c>
      <c r="B12" s="103" t="s">
        <v>820</v>
      </c>
      <c r="C12" s="163"/>
      <c r="D12" s="164"/>
      <c r="E12" s="164"/>
    </row>
    <row r="13" spans="1:5" ht="13.2" x14ac:dyDescent="0.25">
      <c r="A13" s="155" t="s">
        <v>1330</v>
      </c>
      <c r="B13" s="103" t="s">
        <v>1324</v>
      </c>
      <c r="C13" s="163"/>
      <c r="D13" s="164"/>
      <c r="E13" s="164"/>
    </row>
    <row r="14" spans="1:5" ht="13.2" x14ac:dyDescent="0.25">
      <c r="A14" s="155" t="s">
        <v>1333</v>
      </c>
      <c r="B14" s="103" t="s">
        <v>1324</v>
      </c>
      <c r="C14" s="163"/>
      <c r="D14" s="164"/>
      <c r="E14" s="164"/>
    </row>
    <row r="15" spans="1:5" ht="13.2" x14ac:dyDescent="0.25">
      <c r="A15" s="155" t="s">
        <v>1336</v>
      </c>
      <c r="B15" s="103" t="s">
        <v>1337</v>
      </c>
      <c r="C15" s="163"/>
      <c r="D15" s="164"/>
      <c r="E15" s="164"/>
    </row>
    <row r="16" spans="1:5" ht="13.2" x14ac:dyDescent="0.25">
      <c r="A16" s="155" t="s">
        <v>1340</v>
      </c>
      <c r="B16" s="103" t="s">
        <v>1341</v>
      </c>
      <c r="C16" s="163" t="s">
        <v>1343</v>
      </c>
      <c r="D16" s="164"/>
      <c r="E16" s="164"/>
    </row>
    <row r="17" spans="1:5" ht="13.2" x14ac:dyDescent="0.25">
      <c r="A17" s="155" t="s">
        <v>1345</v>
      </c>
      <c r="B17" s="103" t="s">
        <v>1346</v>
      </c>
      <c r="C17" s="163" t="s">
        <v>1348</v>
      </c>
      <c r="D17" s="164"/>
      <c r="E17" s="164" t="s">
        <v>1349</v>
      </c>
    </row>
    <row r="18" spans="1:5" ht="13.2" x14ac:dyDescent="0.25">
      <c r="A18" s="155" t="s">
        <v>1351</v>
      </c>
      <c r="B18" s="103" t="s">
        <v>940</v>
      </c>
      <c r="C18" s="163"/>
      <c r="D18" s="164"/>
      <c r="E18" s="164"/>
    </row>
    <row r="19" spans="1:5" ht="13.2" x14ac:dyDescent="0.25">
      <c r="A19" s="155" t="s">
        <v>1353</v>
      </c>
      <c r="B19" s="103"/>
      <c r="C19" s="163" t="s">
        <v>1355</v>
      </c>
      <c r="D19" s="164"/>
      <c r="E19" s="164"/>
    </row>
    <row r="20" spans="1:5" ht="13.2" x14ac:dyDescent="0.25">
      <c r="A20" s="155" t="s">
        <v>1358</v>
      </c>
      <c r="B20" s="103"/>
      <c r="C20" s="163" t="s">
        <v>1359</v>
      </c>
      <c r="D20" s="164"/>
      <c r="E20" s="164"/>
    </row>
    <row r="21" spans="1:5" ht="13.2" x14ac:dyDescent="0.25">
      <c r="A21" s="155" t="s">
        <v>1361</v>
      </c>
      <c r="B21" s="103"/>
      <c r="C21" s="163" t="s">
        <v>1359</v>
      </c>
      <c r="D21" s="164"/>
      <c r="E21" s="164"/>
    </row>
    <row r="22" spans="1:5" ht="13.2" x14ac:dyDescent="0.25">
      <c r="A22" s="155" t="s">
        <v>1366</v>
      </c>
      <c r="B22" s="103"/>
      <c r="C22" s="163"/>
      <c r="D22" s="164"/>
      <c r="E22" s="164"/>
    </row>
    <row r="23" spans="1:5" ht="13.2" x14ac:dyDescent="0.25">
      <c r="A23" s="155" t="s">
        <v>1368</v>
      </c>
      <c r="B23" s="103" t="s">
        <v>1369</v>
      </c>
      <c r="C23" s="163" t="s">
        <v>1158</v>
      </c>
      <c r="D23" s="164"/>
      <c r="E23" s="164"/>
    </row>
    <row r="24" spans="1:5" ht="13.2" x14ac:dyDescent="0.25">
      <c r="A24" s="155" t="s">
        <v>1370</v>
      </c>
      <c r="B24" s="103" t="s">
        <v>1144</v>
      </c>
      <c r="C24" s="163" t="s">
        <v>1371</v>
      </c>
      <c r="D24" s="164"/>
      <c r="E24" s="164"/>
    </row>
    <row r="25" spans="1:5" ht="13.2" x14ac:dyDescent="0.25">
      <c r="A25" s="155" t="s">
        <v>1372</v>
      </c>
      <c r="B25" s="103"/>
      <c r="C25" s="163"/>
      <c r="D25" s="164"/>
      <c r="E25" s="164"/>
    </row>
    <row r="26" spans="1:5" ht="13.2" x14ac:dyDescent="0.25">
      <c r="A26" s="155" t="s">
        <v>1373</v>
      </c>
      <c r="B26" s="103"/>
      <c r="C26" s="163" t="s">
        <v>1374</v>
      </c>
      <c r="D26" s="164"/>
      <c r="E26" s="164"/>
    </row>
    <row r="27" spans="1:5" ht="13.2" x14ac:dyDescent="0.25">
      <c r="A27" s="155" t="s">
        <v>1376</v>
      </c>
      <c r="B27" s="103"/>
      <c r="C27" s="163"/>
      <c r="D27" s="164" t="s">
        <v>1378</v>
      </c>
      <c r="E27" s="164"/>
    </row>
    <row r="28" spans="1:5" ht="13.2" x14ac:dyDescent="0.25">
      <c r="A28" s="155" t="s">
        <v>1379</v>
      </c>
      <c r="B28" s="103" t="s">
        <v>1380</v>
      </c>
      <c r="C28" s="163"/>
      <c r="D28" s="164"/>
      <c r="E28" s="164" t="s">
        <v>1382</v>
      </c>
    </row>
    <row r="29" spans="1:5" ht="13.2" x14ac:dyDescent="0.25">
      <c r="A29" s="165"/>
      <c r="B29" s="165"/>
      <c r="C29" s="165"/>
      <c r="D29" s="165"/>
      <c r="E29" s="166"/>
    </row>
    <row r="30" spans="1:5" ht="13.2" x14ac:dyDescent="0.25">
      <c r="A30" s="155" t="s">
        <v>1384</v>
      </c>
      <c r="B30" s="167" t="s">
        <v>853</v>
      </c>
      <c r="C30" s="163"/>
      <c r="D30" s="164"/>
      <c r="E30" s="164"/>
    </row>
    <row r="31" spans="1:5" ht="13.2" x14ac:dyDescent="0.25">
      <c r="A31" s="155" t="s">
        <v>1387</v>
      </c>
      <c r="B31" s="103" t="s">
        <v>820</v>
      </c>
      <c r="C31" s="163"/>
      <c r="D31" s="164"/>
      <c r="E31" s="164"/>
    </row>
    <row r="32" spans="1:5" ht="13.2" x14ac:dyDescent="0.25">
      <c r="A32" s="155" t="s">
        <v>1389</v>
      </c>
      <c r="B32" s="103" t="s">
        <v>820</v>
      </c>
      <c r="C32" s="163"/>
      <c r="D32" s="164"/>
      <c r="E32" s="164"/>
    </row>
    <row r="33" spans="1:5" ht="13.2" x14ac:dyDescent="0.25">
      <c r="A33" s="155" t="s">
        <v>1391</v>
      </c>
      <c r="B33" s="103" t="s">
        <v>1324</v>
      </c>
      <c r="C33" s="163"/>
      <c r="D33" s="164"/>
      <c r="E33" s="164"/>
    </row>
    <row r="34" spans="1:5" ht="13.2" x14ac:dyDescent="0.25">
      <c r="A34" s="155" t="s">
        <v>1392</v>
      </c>
      <c r="B34" s="103" t="s">
        <v>837</v>
      </c>
      <c r="C34" s="163"/>
      <c r="D34" s="164"/>
      <c r="E34" s="164"/>
    </row>
    <row r="35" spans="1:5" ht="13.2" x14ac:dyDescent="0.25">
      <c r="A35" s="155" t="s">
        <v>1394</v>
      </c>
      <c r="B35" s="103"/>
      <c r="C35" s="163"/>
      <c r="D35" s="164"/>
      <c r="E35" s="164"/>
    </row>
    <row r="36" spans="1:5" ht="13.2" x14ac:dyDescent="0.25">
      <c r="A36" s="165"/>
      <c r="B36" s="165"/>
      <c r="C36" s="165"/>
      <c r="D36" s="165"/>
      <c r="E36" s="166"/>
    </row>
    <row r="37" spans="1:5" ht="13.2" x14ac:dyDescent="0.25">
      <c r="A37" s="155" t="s">
        <v>1396</v>
      </c>
      <c r="B37" s="103"/>
      <c r="C37" s="163"/>
      <c r="D37" s="164"/>
      <c r="E37" s="164" t="s">
        <v>1398</v>
      </c>
    </row>
    <row r="38" spans="1:5" ht="13.2" x14ac:dyDescent="0.25">
      <c r="A38" s="155" t="s">
        <v>1400</v>
      </c>
      <c r="B38" s="103"/>
      <c r="C38" s="163"/>
      <c r="D38" s="164"/>
      <c r="E38" s="164" t="s">
        <v>1403</v>
      </c>
    </row>
    <row r="39" spans="1:5" ht="13.2" x14ac:dyDescent="0.25">
      <c r="A39" s="155" t="s">
        <v>1404</v>
      </c>
      <c r="B39" s="103"/>
      <c r="C39" s="163"/>
      <c r="D39" s="164"/>
      <c r="E39" s="164" t="s">
        <v>1405</v>
      </c>
    </row>
    <row r="40" spans="1:5" ht="13.2" x14ac:dyDescent="0.25">
      <c r="A40" s="155" t="s">
        <v>1406</v>
      </c>
      <c r="B40" s="103"/>
      <c r="C40" s="163"/>
      <c r="D40" s="164"/>
      <c r="E40" s="164" t="s">
        <v>1409</v>
      </c>
    </row>
    <row r="41" spans="1:5" ht="13.2" x14ac:dyDescent="0.25">
      <c r="A41" s="155" t="s">
        <v>1410</v>
      </c>
      <c r="B41" s="103"/>
      <c r="C41" s="163"/>
      <c r="D41" s="164"/>
      <c r="E41" s="164" t="s">
        <v>1414</v>
      </c>
    </row>
    <row r="42" spans="1:5" ht="13.2" x14ac:dyDescent="0.25">
      <c r="A42" s="165"/>
      <c r="B42" s="165"/>
      <c r="C42" s="165"/>
      <c r="D42" s="165"/>
      <c r="E42" s="166"/>
    </row>
    <row r="43" spans="1:5" ht="13.2" x14ac:dyDescent="0.25">
      <c r="A43" s="155" t="s">
        <v>1417</v>
      </c>
      <c r="B43" s="103" t="s">
        <v>1418</v>
      </c>
      <c r="C43" s="163"/>
      <c r="D43" s="164"/>
      <c r="E43" s="164"/>
    </row>
    <row r="44" spans="1:5" ht="13.2" x14ac:dyDescent="0.25">
      <c r="A44" s="155" t="s">
        <v>1421</v>
      </c>
      <c r="B44" s="103" t="s">
        <v>1424</v>
      </c>
      <c r="C44" s="163"/>
      <c r="D44" s="164"/>
      <c r="E44" s="164"/>
    </row>
    <row r="45" spans="1:5" ht="13.2" x14ac:dyDescent="0.25">
      <c r="A45" s="155" t="s">
        <v>1429</v>
      </c>
      <c r="B45" s="103" t="s">
        <v>1431</v>
      </c>
      <c r="C45" s="163"/>
      <c r="D45" s="164"/>
      <c r="E45" s="164"/>
    </row>
    <row r="46" spans="1:5" ht="13.2" x14ac:dyDescent="0.25">
      <c r="A46" s="165"/>
      <c r="B46" s="165"/>
      <c r="C46" s="165"/>
      <c r="D46" s="165"/>
      <c r="E46" s="166"/>
    </row>
    <row r="47" spans="1:5" ht="13.2" x14ac:dyDescent="0.25">
      <c r="A47" s="155" t="s">
        <v>1434</v>
      </c>
      <c r="B47" s="103" t="s">
        <v>808</v>
      </c>
      <c r="C47" s="163"/>
      <c r="D47" s="164"/>
      <c r="E47" s="164"/>
    </row>
    <row r="48" spans="1:5" ht="13.2" x14ac:dyDescent="0.25">
      <c r="A48" s="155" t="s">
        <v>1436</v>
      </c>
      <c r="B48" s="103" t="s">
        <v>803</v>
      </c>
      <c r="C48" s="163"/>
      <c r="D48" s="164"/>
      <c r="E48" s="164"/>
    </row>
    <row r="49" spans="1:5" ht="13.2" x14ac:dyDescent="0.25">
      <c r="A49" s="155" t="s">
        <v>1438</v>
      </c>
      <c r="B49" s="103" t="s">
        <v>820</v>
      </c>
      <c r="C49" s="163"/>
      <c r="D49" s="164"/>
      <c r="E49" s="164"/>
    </row>
    <row r="50" spans="1:5" ht="13.2" x14ac:dyDescent="0.25">
      <c r="A50" s="165"/>
      <c r="B50" s="165"/>
      <c r="C50" s="165"/>
      <c r="D50" s="165"/>
      <c r="E50" s="166"/>
    </row>
    <row r="51" spans="1:5" ht="13.2" x14ac:dyDescent="0.25">
      <c r="A51" s="155" t="s">
        <v>1441</v>
      </c>
      <c r="B51" s="103" t="s">
        <v>1442</v>
      </c>
      <c r="C51" s="163"/>
      <c r="D51" s="164"/>
      <c r="E51" s="164"/>
    </row>
    <row r="52" spans="1:5" ht="13.2" x14ac:dyDescent="0.25">
      <c r="A52" s="155" t="s">
        <v>1444</v>
      </c>
      <c r="B52" s="103" t="s">
        <v>1198</v>
      </c>
      <c r="C52" s="163"/>
      <c r="D52" s="164"/>
      <c r="E52" s="164"/>
    </row>
    <row r="53" spans="1:5" ht="13.2" x14ac:dyDescent="0.25">
      <c r="A53" s="155" t="s">
        <v>1446</v>
      </c>
      <c r="B53" s="103" t="s">
        <v>1448</v>
      </c>
      <c r="C53" s="163"/>
      <c r="D53" s="164"/>
      <c r="E53" s="164"/>
    </row>
    <row r="54" spans="1:5" ht="13.2" x14ac:dyDescent="0.25">
      <c r="A54" s="165"/>
      <c r="B54" s="165"/>
      <c r="C54" s="165"/>
      <c r="D54" s="165"/>
      <c r="E54" s="166"/>
    </row>
    <row r="55" spans="1:5" ht="13.2" x14ac:dyDescent="0.25">
      <c r="A55" s="155" t="s">
        <v>1453</v>
      </c>
      <c r="B55" s="103" t="s">
        <v>350</v>
      </c>
      <c r="C55" s="163"/>
      <c r="D55" s="164" t="s">
        <v>925</v>
      </c>
      <c r="E55" s="164"/>
    </row>
    <row r="56" spans="1:5" ht="13.2" x14ac:dyDescent="0.25">
      <c r="A56" s="155" t="s">
        <v>1456</v>
      </c>
      <c r="B56" s="103" t="s">
        <v>350</v>
      </c>
      <c r="C56" s="163"/>
      <c r="D56" s="164" t="s">
        <v>925</v>
      </c>
      <c r="E56" s="164"/>
    </row>
    <row r="57" spans="1:5" ht="13.2" x14ac:dyDescent="0.25">
      <c r="A57" s="155" t="s">
        <v>1459</v>
      </c>
      <c r="B57" s="103" t="s">
        <v>350</v>
      </c>
      <c r="C57" s="163"/>
      <c r="D57" s="164" t="s">
        <v>925</v>
      </c>
      <c r="E57" s="164"/>
    </row>
    <row r="58" spans="1:5" ht="13.2" x14ac:dyDescent="0.25">
      <c r="A58" s="155" t="s">
        <v>1466</v>
      </c>
      <c r="B58" s="103" t="s">
        <v>350</v>
      </c>
      <c r="C58" s="163"/>
      <c r="D58" s="164" t="s">
        <v>925</v>
      </c>
      <c r="E58" s="164"/>
    </row>
    <row r="59" spans="1:5" ht="13.2" x14ac:dyDescent="0.25">
      <c r="A59" s="155" t="s">
        <v>1471</v>
      </c>
      <c r="B59" s="103" t="s">
        <v>350</v>
      </c>
      <c r="C59" s="163"/>
      <c r="D59" s="164" t="s">
        <v>925</v>
      </c>
      <c r="E59" s="164"/>
    </row>
    <row r="60" spans="1:5" ht="13.2" x14ac:dyDescent="0.25">
      <c r="A60" s="155" t="s">
        <v>1474</v>
      </c>
      <c r="B60" s="103" t="s">
        <v>350</v>
      </c>
      <c r="C60" s="163"/>
      <c r="D60" s="164" t="s">
        <v>925</v>
      </c>
      <c r="E60" s="164"/>
    </row>
    <row r="61" spans="1:5" ht="13.2" x14ac:dyDescent="0.25">
      <c r="A61" s="155" t="s">
        <v>1478</v>
      </c>
      <c r="B61" s="103" t="s">
        <v>350</v>
      </c>
      <c r="C61" s="163"/>
      <c r="D61" s="164" t="s">
        <v>925</v>
      </c>
      <c r="E61" s="164"/>
    </row>
    <row r="62" spans="1:5" ht="13.2" x14ac:dyDescent="0.25">
      <c r="A62" s="155" t="s">
        <v>1480</v>
      </c>
      <c r="B62" s="103" t="s">
        <v>350</v>
      </c>
      <c r="C62" s="163"/>
      <c r="D62" s="164" t="s">
        <v>925</v>
      </c>
      <c r="E62" s="164"/>
    </row>
    <row r="63" spans="1:5" ht="13.2" x14ac:dyDescent="0.25">
      <c r="A63" s="155" t="s">
        <v>1482</v>
      </c>
      <c r="B63" s="103" t="s">
        <v>350</v>
      </c>
      <c r="C63" s="163"/>
      <c r="D63" s="164" t="s">
        <v>925</v>
      </c>
      <c r="E63" s="164"/>
    </row>
    <row r="64" spans="1:5" ht="13.2" x14ac:dyDescent="0.25">
      <c r="A64" s="155" t="s">
        <v>1486</v>
      </c>
      <c r="B64" s="103" t="s">
        <v>350</v>
      </c>
      <c r="C64" s="163"/>
      <c r="D64" s="164" t="s">
        <v>925</v>
      </c>
      <c r="E64" s="164"/>
    </row>
    <row r="65" spans="1:5" ht="13.2" x14ac:dyDescent="0.25">
      <c r="A65" s="155" t="s">
        <v>1490</v>
      </c>
      <c r="B65" s="103" t="s">
        <v>350</v>
      </c>
      <c r="C65" s="163"/>
      <c r="D65" s="164" t="s">
        <v>925</v>
      </c>
      <c r="E65" s="164"/>
    </row>
    <row r="66" spans="1:5" ht="13.2" x14ac:dyDescent="0.25">
      <c r="A66" s="155" t="s">
        <v>1494</v>
      </c>
      <c r="B66" s="103" t="s">
        <v>350</v>
      </c>
      <c r="C66" s="163"/>
      <c r="D66" s="164" t="s">
        <v>925</v>
      </c>
      <c r="E66" s="164"/>
    </row>
    <row r="67" spans="1:5" ht="13.2" x14ac:dyDescent="0.25">
      <c r="A67" s="155" t="s">
        <v>1498</v>
      </c>
      <c r="B67" s="103" t="s">
        <v>350</v>
      </c>
      <c r="C67" s="163"/>
      <c r="D67" s="164" t="s">
        <v>925</v>
      </c>
      <c r="E67" s="164"/>
    </row>
    <row r="68" spans="1:5" ht="13.2" x14ac:dyDescent="0.25">
      <c r="A68" s="155" t="s">
        <v>1502</v>
      </c>
      <c r="B68" s="103" t="s">
        <v>350</v>
      </c>
      <c r="C68" s="163"/>
      <c r="D68" s="164" t="s">
        <v>1504</v>
      </c>
      <c r="E68" s="164"/>
    </row>
    <row r="69" spans="1:5" ht="13.2" x14ac:dyDescent="0.25">
      <c r="A69" s="155" t="s">
        <v>1505</v>
      </c>
      <c r="B69" s="103" t="s">
        <v>350</v>
      </c>
      <c r="C69" s="163"/>
      <c r="D69" s="164" t="s">
        <v>1508</v>
      </c>
      <c r="E69" s="164"/>
    </row>
    <row r="70" spans="1:5" ht="13.2" x14ac:dyDescent="0.25">
      <c r="A70" s="165"/>
      <c r="B70" s="165"/>
      <c r="C70" s="165"/>
      <c r="D70" s="165"/>
      <c r="E70" s="166"/>
    </row>
    <row r="71" spans="1:5" ht="13.2" x14ac:dyDescent="0.25">
      <c r="A71" s="155" t="s">
        <v>1511</v>
      </c>
      <c r="B71" s="103"/>
      <c r="C71" s="163"/>
      <c r="D71" s="164"/>
      <c r="E71" s="164"/>
    </row>
    <row r="72" spans="1:5" ht="13.2" x14ac:dyDescent="0.25">
      <c r="A72" s="155" t="s">
        <v>1516</v>
      </c>
      <c r="B72" s="103" t="s">
        <v>1265</v>
      </c>
      <c r="C72" s="163"/>
      <c r="D72" s="164"/>
      <c r="E72" s="164"/>
    </row>
    <row r="73" spans="1:5" ht="13.2" x14ac:dyDescent="0.25">
      <c r="A73" s="155" t="s">
        <v>1519</v>
      </c>
      <c r="B73" s="103"/>
      <c r="C73" s="163"/>
      <c r="D73" s="164"/>
      <c r="E73" s="164"/>
    </row>
    <row r="74" spans="1:5" ht="13.2" x14ac:dyDescent="0.25">
      <c r="A74" s="155" t="s">
        <v>1523</v>
      </c>
      <c r="B74" s="103"/>
      <c r="C74" s="163"/>
      <c r="D74" s="164"/>
      <c r="E74" s="164"/>
    </row>
    <row r="75" spans="1:5" ht="13.2" x14ac:dyDescent="0.25">
      <c r="A75" s="165"/>
      <c r="B75" s="165"/>
      <c r="C75" s="165"/>
      <c r="D75" s="165"/>
      <c r="E75" s="166"/>
    </row>
    <row r="76" spans="1:5" ht="13.2" x14ac:dyDescent="0.25">
      <c r="A76" s="155" t="s">
        <v>1528</v>
      </c>
      <c r="B76" s="103" t="s">
        <v>1364</v>
      </c>
      <c r="C76" s="163" t="s">
        <v>1530</v>
      </c>
      <c r="D76" s="164"/>
      <c r="E76" s="164"/>
    </row>
    <row r="77" spans="1:5" ht="13.2" x14ac:dyDescent="0.25">
      <c r="A77" s="155" t="s">
        <v>1532</v>
      </c>
      <c r="B77" s="103" t="s">
        <v>1324</v>
      </c>
      <c r="C77" s="163"/>
      <c r="D77" s="164"/>
      <c r="E77" s="164"/>
    </row>
    <row r="78" spans="1:5" ht="13.2" x14ac:dyDescent="0.25">
      <c r="A78" s="173"/>
      <c r="B78" s="173"/>
      <c r="C78" s="173"/>
      <c r="D78" s="174"/>
      <c r="E78" s="175"/>
    </row>
    <row r="79" spans="1:5" ht="15.6" x14ac:dyDescent="0.3">
      <c r="A79" s="184" t="s">
        <v>979</v>
      </c>
      <c r="B79" s="185" t="s">
        <v>984</v>
      </c>
      <c r="C79" s="185" t="s">
        <v>987</v>
      </c>
      <c r="D79" s="179"/>
      <c r="E79" s="179"/>
    </row>
    <row r="80" spans="1:5" ht="13.2" x14ac:dyDescent="0.25">
      <c r="A80" s="164" t="s">
        <v>1546</v>
      </c>
      <c r="B80" s="186" t="s">
        <v>1548</v>
      </c>
      <c r="C80" s="188">
        <v>1001</v>
      </c>
      <c r="D80" s="179"/>
      <c r="E80" s="179"/>
    </row>
    <row r="81" spans="1:5" ht="13.2" x14ac:dyDescent="0.25">
      <c r="A81" s="186" t="s">
        <v>1045</v>
      </c>
      <c r="B81" s="186" t="s">
        <v>1554</v>
      </c>
      <c r="C81" s="188">
        <v>1003</v>
      </c>
      <c r="D81" s="179"/>
      <c r="E81" s="179"/>
    </row>
    <row r="82" spans="1:5" ht="13.2" x14ac:dyDescent="0.25">
      <c r="A82" s="164"/>
      <c r="B82" s="186"/>
      <c r="C82" s="188"/>
      <c r="D82" s="179"/>
      <c r="E82" s="179"/>
    </row>
  </sheetData>
  <hyperlinks>
    <hyperlink ref="A1" location="Index!A1" display="Go back to Index" xr:uid="{00000000-0004-0000-0E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9900"/>
    <outlinePr summaryBelow="0" summaryRight="0"/>
  </sheetPr>
  <dimension ref="A1:E85"/>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67.109375" customWidth="1"/>
    <col min="2" max="2" width="70.33203125" customWidth="1"/>
    <col min="3" max="3" width="59.33203125" customWidth="1"/>
    <col min="4" max="5" width="21.33203125" customWidth="1"/>
  </cols>
  <sheetData>
    <row r="1" spans="1:5" ht="15.75" customHeight="1" x14ac:dyDescent="0.3">
      <c r="A1" s="157" t="s">
        <v>1</v>
      </c>
      <c r="B1" s="158" t="s">
        <v>795</v>
      </c>
      <c r="C1" s="159" t="s">
        <v>796</v>
      </c>
      <c r="D1" s="160" t="s">
        <v>3</v>
      </c>
      <c r="E1" s="161" t="s">
        <v>797</v>
      </c>
    </row>
    <row r="2" spans="1:5" ht="13.2" x14ac:dyDescent="0.25">
      <c r="A2" s="155" t="s">
        <v>1422</v>
      </c>
      <c r="B2" s="103" t="s">
        <v>1425</v>
      </c>
      <c r="C2" s="163"/>
      <c r="D2" s="164"/>
      <c r="E2" s="164" t="s">
        <v>1428</v>
      </c>
    </row>
    <row r="3" spans="1:5" ht="13.2" x14ac:dyDescent="0.25">
      <c r="A3" s="155" t="s">
        <v>1430</v>
      </c>
      <c r="B3" s="103" t="s">
        <v>820</v>
      </c>
      <c r="C3" s="163"/>
      <c r="D3" s="164"/>
      <c r="E3" s="164"/>
    </row>
    <row r="4" spans="1:5" ht="13.2" x14ac:dyDescent="0.25">
      <c r="A4" s="155" t="s">
        <v>1433</v>
      </c>
      <c r="B4" s="103" t="s">
        <v>820</v>
      </c>
      <c r="C4" s="163"/>
      <c r="D4" s="164"/>
      <c r="E4" s="164"/>
    </row>
    <row r="5" spans="1:5" ht="13.2" x14ac:dyDescent="0.25">
      <c r="A5" s="155" t="s">
        <v>1435</v>
      </c>
      <c r="B5" s="103" t="s">
        <v>923</v>
      </c>
      <c r="C5" s="163"/>
      <c r="D5" s="164"/>
      <c r="E5" s="164"/>
    </row>
    <row r="6" spans="1:5" ht="13.2" x14ac:dyDescent="0.25">
      <c r="A6" s="155" t="s">
        <v>1437</v>
      </c>
      <c r="B6" s="103" t="s">
        <v>870</v>
      </c>
      <c r="C6" s="163"/>
      <c r="D6" s="164"/>
      <c r="E6" s="164" t="s">
        <v>1439</v>
      </c>
    </row>
    <row r="7" spans="1:5" ht="13.2" x14ac:dyDescent="0.25">
      <c r="A7" s="155" t="s">
        <v>1440</v>
      </c>
      <c r="B7" s="103" t="s">
        <v>803</v>
      </c>
      <c r="C7" s="163"/>
      <c r="D7" s="164"/>
      <c r="E7" s="164"/>
    </row>
    <row r="8" spans="1:5" ht="13.2" x14ac:dyDescent="0.25">
      <c r="A8" s="155" t="s">
        <v>1443</v>
      </c>
      <c r="B8" s="103" t="s">
        <v>923</v>
      </c>
      <c r="C8" s="163"/>
      <c r="D8" s="164"/>
      <c r="E8" s="164"/>
    </row>
    <row r="9" spans="1:5" ht="13.2" x14ac:dyDescent="0.25">
      <c r="A9" s="155" t="s">
        <v>1445</v>
      </c>
      <c r="B9" s="103" t="s">
        <v>803</v>
      </c>
      <c r="C9" s="163"/>
      <c r="D9" s="164"/>
      <c r="E9" s="164"/>
    </row>
    <row r="10" spans="1:5" ht="13.2" x14ac:dyDescent="0.25">
      <c r="A10" s="155" t="s">
        <v>1447</v>
      </c>
      <c r="B10" s="103" t="s">
        <v>800</v>
      </c>
      <c r="C10" s="163"/>
      <c r="D10" s="164"/>
      <c r="E10" s="164" t="s">
        <v>1450</v>
      </c>
    </row>
    <row r="11" spans="1:5" ht="13.2" x14ac:dyDescent="0.25">
      <c r="A11" s="155" t="s">
        <v>1452</v>
      </c>
      <c r="B11" s="103" t="s">
        <v>1454</v>
      </c>
      <c r="C11" s="163"/>
      <c r="D11" s="164"/>
      <c r="E11" s="164"/>
    </row>
    <row r="12" spans="1:5" ht="13.2" x14ac:dyDescent="0.25">
      <c r="A12" s="155" t="s">
        <v>1455</v>
      </c>
      <c r="B12" s="103" t="s">
        <v>820</v>
      </c>
      <c r="C12" s="163"/>
      <c r="D12" s="164"/>
      <c r="E12" s="164"/>
    </row>
    <row r="13" spans="1:5" ht="13.2" x14ac:dyDescent="0.25">
      <c r="A13" s="155" t="s">
        <v>1457</v>
      </c>
      <c r="B13" s="103" t="s">
        <v>803</v>
      </c>
      <c r="C13" s="163"/>
      <c r="D13" s="164"/>
      <c r="E13" s="164"/>
    </row>
    <row r="14" spans="1:5" ht="13.2" x14ac:dyDescent="0.25">
      <c r="A14" s="155" t="s">
        <v>1461</v>
      </c>
      <c r="B14" s="103" t="s">
        <v>1462</v>
      </c>
      <c r="C14" s="163" t="s">
        <v>1463</v>
      </c>
      <c r="D14" s="164"/>
      <c r="E14" s="164"/>
    </row>
    <row r="15" spans="1:5" ht="13.2" x14ac:dyDescent="0.25">
      <c r="A15" s="155" t="s">
        <v>1467</v>
      </c>
      <c r="B15" s="103" t="s">
        <v>1468</v>
      </c>
      <c r="C15" s="163"/>
      <c r="D15" s="164"/>
      <c r="E15" s="164" t="s">
        <v>1469</v>
      </c>
    </row>
    <row r="16" spans="1:5" ht="13.2" x14ac:dyDescent="0.25">
      <c r="A16" s="155" t="s">
        <v>1470</v>
      </c>
      <c r="B16" s="103" t="s">
        <v>1472</v>
      </c>
      <c r="C16" s="163"/>
      <c r="D16" s="164"/>
      <c r="E16" s="164"/>
    </row>
    <row r="17" spans="1:5" ht="13.2" x14ac:dyDescent="0.25">
      <c r="A17" s="155" t="s">
        <v>1473</v>
      </c>
      <c r="B17" s="103" t="s">
        <v>1475</v>
      </c>
      <c r="C17" s="163" t="s">
        <v>841</v>
      </c>
      <c r="D17" s="164"/>
      <c r="E17" s="164"/>
    </row>
    <row r="18" spans="1:5" ht="13.2" x14ac:dyDescent="0.25">
      <c r="A18" s="155" t="s">
        <v>1476</v>
      </c>
      <c r="B18" s="103"/>
      <c r="C18" s="163" t="s">
        <v>1477</v>
      </c>
      <c r="D18" s="164"/>
      <c r="E18" s="164"/>
    </row>
    <row r="19" spans="1:5" ht="13.2" x14ac:dyDescent="0.25">
      <c r="A19" s="165"/>
      <c r="B19" s="165"/>
      <c r="C19" s="165"/>
      <c r="D19" s="165"/>
      <c r="E19" s="166"/>
    </row>
    <row r="20" spans="1:5" ht="13.2" x14ac:dyDescent="0.25">
      <c r="A20" s="155" t="s">
        <v>1479</v>
      </c>
      <c r="B20" s="167" t="s">
        <v>853</v>
      </c>
      <c r="C20" s="163"/>
      <c r="D20" s="164"/>
      <c r="E20" s="164"/>
    </row>
    <row r="21" spans="1:5" ht="13.2" x14ac:dyDescent="0.25">
      <c r="A21" s="165"/>
      <c r="B21" s="165"/>
      <c r="C21" s="165"/>
      <c r="D21" s="165"/>
      <c r="E21" s="166"/>
    </row>
    <row r="22" spans="1:5" ht="13.2" x14ac:dyDescent="0.25">
      <c r="A22" s="155" t="s">
        <v>1481</v>
      </c>
      <c r="B22" s="103"/>
      <c r="C22" s="163"/>
      <c r="D22" s="164"/>
      <c r="E22" s="164" t="s">
        <v>1483</v>
      </c>
    </row>
    <row r="23" spans="1:5" ht="13.2" x14ac:dyDescent="0.25">
      <c r="A23" s="155" t="s">
        <v>1484</v>
      </c>
      <c r="B23" s="103"/>
      <c r="C23" s="163"/>
      <c r="D23" s="164"/>
      <c r="E23" s="164" t="s">
        <v>1485</v>
      </c>
    </row>
    <row r="24" spans="1:5" ht="13.2" x14ac:dyDescent="0.25">
      <c r="A24" s="155" t="s">
        <v>1487</v>
      </c>
      <c r="B24" s="103"/>
      <c r="C24" s="163"/>
      <c r="D24" s="164"/>
      <c r="E24" s="164" t="s">
        <v>1488</v>
      </c>
    </row>
    <row r="25" spans="1:5" ht="13.2" x14ac:dyDescent="0.25">
      <c r="A25" s="155" t="s">
        <v>1489</v>
      </c>
      <c r="B25" s="103"/>
      <c r="C25" s="163"/>
      <c r="D25" s="164"/>
      <c r="E25" s="164" t="s">
        <v>1491</v>
      </c>
    </row>
    <row r="26" spans="1:5" ht="13.2" x14ac:dyDescent="0.25">
      <c r="A26" s="155" t="s">
        <v>1492</v>
      </c>
      <c r="B26" s="103"/>
      <c r="C26" s="163"/>
      <c r="D26" s="164"/>
      <c r="E26" s="164" t="s">
        <v>1495</v>
      </c>
    </row>
    <row r="27" spans="1:5" ht="13.2" x14ac:dyDescent="0.25">
      <c r="A27" s="165"/>
      <c r="B27" s="165"/>
      <c r="C27" s="165"/>
      <c r="D27" s="165"/>
      <c r="E27" s="166"/>
    </row>
    <row r="28" spans="1:5" ht="13.2" x14ac:dyDescent="0.25">
      <c r="A28" s="155" t="s">
        <v>1499</v>
      </c>
      <c r="B28" s="103"/>
      <c r="C28" s="163"/>
      <c r="D28" s="164"/>
      <c r="E28" s="164"/>
    </row>
    <row r="29" spans="1:5" ht="13.2" x14ac:dyDescent="0.25">
      <c r="A29" s="165"/>
      <c r="B29" s="165"/>
      <c r="C29" s="165"/>
      <c r="D29" s="165"/>
      <c r="E29" s="166"/>
    </row>
    <row r="30" spans="1:5" ht="13.2" x14ac:dyDescent="0.25">
      <c r="A30" s="155" t="s">
        <v>1507</v>
      </c>
      <c r="B30" s="103" t="s">
        <v>1207</v>
      </c>
      <c r="C30" s="163"/>
      <c r="D30" s="164"/>
      <c r="E30" s="164"/>
    </row>
    <row r="31" spans="1:5" ht="13.2" x14ac:dyDescent="0.25">
      <c r="A31" s="155" t="s">
        <v>1510</v>
      </c>
      <c r="B31" s="103" t="s">
        <v>1412</v>
      </c>
      <c r="C31" s="163"/>
      <c r="D31" s="164"/>
      <c r="E31" s="164"/>
    </row>
    <row r="32" spans="1:5" ht="13.2" x14ac:dyDescent="0.25">
      <c r="A32" s="155" t="s">
        <v>1514</v>
      </c>
      <c r="B32" s="103" t="s">
        <v>1515</v>
      </c>
      <c r="C32" s="163"/>
      <c r="D32" s="164"/>
      <c r="E32" s="164"/>
    </row>
    <row r="33" spans="1:5" ht="13.2" x14ac:dyDescent="0.25">
      <c r="A33" s="165"/>
      <c r="B33" s="165"/>
      <c r="C33" s="165"/>
      <c r="D33" s="165"/>
      <c r="E33" s="166"/>
    </row>
    <row r="34" spans="1:5" ht="13.2" x14ac:dyDescent="0.25">
      <c r="A34" s="155" t="s">
        <v>1518</v>
      </c>
      <c r="B34" s="103" t="s">
        <v>820</v>
      </c>
      <c r="C34" s="163"/>
      <c r="D34" s="164"/>
      <c r="E34" s="164"/>
    </row>
    <row r="35" spans="1:5" ht="13.2" x14ac:dyDescent="0.25">
      <c r="A35" s="155" t="s">
        <v>1522</v>
      </c>
      <c r="B35" s="103" t="s">
        <v>923</v>
      </c>
      <c r="C35" s="163"/>
      <c r="D35" s="164"/>
      <c r="E35" s="164"/>
    </row>
    <row r="36" spans="1:5" ht="13.2" x14ac:dyDescent="0.25">
      <c r="A36" s="155" t="s">
        <v>1526</v>
      </c>
      <c r="B36" s="103" t="s">
        <v>1527</v>
      </c>
      <c r="C36" s="163"/>
      <c r="D36" s="164"/>
      <c r="E36" s="164"/>
    </row>
    <row r="37" spans="1:5" ht="13.2" x14ac:dyDescent="0.25">
      <c r="A37" s="165"/>
      <c r="B37" s="165"/>
      <c r="C37" s="165"/>
      <c r="D37" s="165"/>
      <c r="E37" s="166"/>
    </row>
    <row r="38" spans="1:5" ht="13.2" x14ac:dyDescent="0.25">
      <c r="A38" s="155" t="s">
        <v>1533</v>
      </c>
      <c r="B38" s="103" t="s">
        <v>1535</v>
      </c>
      <c r="C38" s="163"/>
      <c r="D38" s="164"/>
      <c r="E38" s="164"/>
    </row>
    <row r="39" spans="1:5" ht="13.2" x14ac:dyDescent="0.25">
      <c r="A39" s="155" t="s">
        <v>1537</v>
      </c>
      <c r="B39" s="103" t="s">
        <v>914</v>
      </c>
      <c r="C39" s="163"/>
      <c r="D39" s="164"/>
      <c r="E39" s="164"/>
    </row>
    <row r="40" spans="1:5" ht="13.2" x14ac:dyDescent="0.25">
      <c r="A40" s="155" t="s">
        <v>1544</v>
      </c>
      <c r="B40" s="103" t="s">
        <v>914</v>
      </c>
      <c r="C40" s="163"/>
      <c r="D40" s="164"/>
      <c r="E40" s="164"/>
    </row>
    <row r="41" spans="1:5" ht="13.2" x14ac:dyDescent="0.25">
      <c r="A41" s="155" t="s">
        <v>1550</v>
      </c>
      <c r="B41" s="103" t="s">
        <v>1551</v>
      </c>
      <c r="C41" s="163"/>
      <c r="D41" s="164"/>
      <c r="E41" s="164"/>
    </row>
    <row r="42" spans="1:5" ht="13.2" x14ac:dyDescent="0.25">
      <c r="A42" s="155" t="s">
        <v>1555</v>
      </c>
      <c r="B42" s="103" t="s">
        <v>914</v>
      </c>
      <c r="C42" s="163"/>
      <c r="D42" s="164"/>
      <c r="E42" s="164"/>
    </row>
    <row r="43" spans="1:5" ht="13.2" x14ac:dyDescent="0.25">
      <c r="A43" s="155" t="s">
        <v>1558</v>
      </c>
      <c r="B43" s="103" t="s">
        <v>1022</v>
      </c>
      <c r="C43" s="163"/>
      <c r="D43" s="164"/>
      <c r="E43" s="164"/>
    </row>
    <row r="44" spans="1:5" ht="13.2" x14ac:dyDescent="0.25">
      <c r="A44" s="155" t="s">
        <v>1562</v>
      </c>
      <c r="B44" s="103" t="s">
        <v>1563</v>
      </c>
      <c r="C44" s="163" t="s">
        <v>1565</v>
      </c>
      <c r="D44" s="164"/>
      <c r="E44" s="164"/>
    </row>
    <row r="45" spans="1:5" ht="13.2" x14ac:dyDescent="0.25">
      <c r="A45" s="155" t="s">
        <v>1566</v>
      </c>
      <c r="B45" s="103"/>
      <c r="C45" s="163"/>
      <c r="D45" s="164"/>
      <c r="E45" s="164"/>
    </row>
    <row r="46" spans="1:5" ht="13.2" x14ac:dyDescent="0.25">
      <c r="A46" s="165"/>
      <c r="B46" s="165"/>
      <c r="C46" s="165"/>
      <c r="D46" s="165"/>
      <c r="E46" s="166"/>
    </row>
    <row r="47" spans="1:5" ht="13.2" x14ac:dyDescent="0.25">
      <c r="A47" s="155" t="s">
        <v>1568</v>
      </c>
      <c r="B47" s="103" t="s">
        <v>350</v>
      </c>
      <c r="C47" s="163"/>
      <c r="D47" s="164" t="s">
        <v>925</v>
      </c>
      <c r="E47" s="164"/>
    </row>
    <row r="48" spans="1:5" ht="13.2" x14ac:dyDescent="0.25">
      <c r="A48" s="155" t="s">
        <v>1570</v>
      </c>
      <c r="B48" s="103" t="s">
        <v>350</v>
      </c>
      <c r="C48" s="163"/>
      <c r="D48" s="164" t="s">
        <v>925</v>
      </c>
      <c r="E48" s="164"/>
    </row>
    <row r="49" spans="1:5" ht="13.2" x14ac:dyDescent="0.25">
      <c r="A49" s="155" t="s">
        <v>1573</v>
      </c>
      <c r="B49" s="103" t="s">
        <v>350</v>
      </c>
      <c r="C49" s="163"/>
      <c r="D49" s="164" t="s">
        <v>925</v>
      </c>
      <c r="E49" s="164"/>
    </row>
    <row r="50" spans="1:5" ht="13.2" x14ac:dyDescent="0.25">
      <c r="A50" s="155" t="s">
        <v>1575</v>
      </c>
      <c r="B50" s="103" t="s">
        <v>350</v>
      </c>
      <c r="C50" s="163"/>
      <c r="D50" s="164" t="s">
        <v>925</v>
      </c>
      <c r="E50" s="164"/>
    </row>
    <row r="51" spans="1:5" ht="13.2" x14ac:dyDescent="0.25">
      <c r="A51" s="155" t="s">
        <v>1578</v>
      </c>
      <c r="B51" s="103" t="s">
        <v>350</v>
      </c>
      <c r="C51" s="163"/>
      <c r="D51" s="164" t="s">
        <v>925</v>
      </c>
      <c r="E51" s="164"/>
    </row>
    <row r="52" spans="1:5" ht="13.2" x14ac:dyDescent="0.25">
      <c r="A52" s="155" t="s">
        <v>1581</v>
      </c>
      <c r="B52" s="103" t="s">
        <v>350</v>
      </c>
      <c r="C52" s="163"/>
      <c r="D52" s="164" t="s">
        <v>925</v>
      </c>
      <c r="E52" s="164"/>
    </row>
    <row r="53" spans="1:5" ht="13.2" x14ac:dyDescent="0.25">
      <c r="A53" s="155" t="s">
        <v>1586</v>
      </c>
      <c r="B53" s="103" t="s">
        <v>350</v>
      </c>
      <c r="C53" s="163"/>
      <c r="D53" s="164" t="s">
        <v>925</v>
      </c>
      <c r="E53" s="164"/>
    </row>
    <row r="54" spans="1:5" ht="13.2" x14ac:dyDescent="0.25">
      <c r="A54" s="155" t="s">
        <v>1590</v>
      </c>
      <c r="B54" s="103" t="s">
        <v>350</v>
      </c>
      <c r="C54" s="163"/>
      <c r="D54" s="164" t="s">
        <v>925</v>
      </c>
      <c r="E54" s="164"/>
    </row>
    <row r="55" spans="1:5" ht="13.2" x14ac:dyDescent="0.25">
      <c r="A55" s="165"/>
      <c r="B55" s="165"/>
      <c r="C55" s="165"/>
      <c r="D55" s="165"/>
      <c r="E55" s="166"/>
    </row>
    <row r="56" spans="1:5" ht="13.2" x14ac:dyDescent="0.25">
      <c r="A56" s="155" t="s">
        <v>1597</v>
      </c>
      <c r="B56" s="103" t="s">
        <v>923</v>
      </c>
      <c r="C56" s="163"/>
      <c r="D56" s="164"/>
      <c r="E56" s="164"/>
    </row>
    <row r="57" spans="1:5" ht="13.2" x14ac:dyDescent="0.25">
      <c r="A57" s="155" t="s">
        <v>1600</v>
      </c>
      <c r="B57" s="103" t="s">
        <v>803</v>
      </c>
      <c r="C57" s="163"/>
      <c r="D57" s="164"/>
      <c r="E57" s="164"/>
    </row>
    <row r="58" spans="1:5" ht="13.2" x14ac:dyDescent="0.25">
      <c r="A58" s="155" t="s">
        <v>1605</v>
      </c>
      <c r="B58" s="103" t="s">
        <v>808</v>
      </c>
      <c r="C58" s="163"/>
      <c r="D58" s="164"/>
      <c r="E58" s="164"/>
    </row>
    <row r="59" spans="1:5" ht="13.2" x14ac:dyDescent="0.25">
      <c r="A59" s="155" t="s">
        <v>1610</v>
      </c>
      <c r="B59" s="103" t="s">
        <v>1364</v>
      </c>
      <c r="C59" s="163" t="s">
        <v>1611</v>
      </c>
      <c r="D59" s="164"/>
      <c r="E59" s="164"/>
    </row>
    <row r="60" spans="1:5" ht="13.2" x14ac:dyDescent="0.25">
      <c r="A60" s="165"/>
      <c r="B60" s="165"/>
      <c r="C60" s="165"/>
      <c r="D60" s="165"/>
      <c r="E60" s="166"/>
    </row>
    <row r="61" spans="1:5" ht="13.2" x14ac:dyDescent="0.25">
      <c r="A61" s="155" t="s">
        <v>1615</v>
      </c>
      <c r="B61" s="103" t="s">
        <v>998</v>
      </c>
      <c r="C61" s="163"/>
      <c r="D61" s="164"/>
      <c r="E61" s="164"/>
    </row>
    <row r="62" spans="1:5" ht="13.2" x14ac:dyDescent="0.25">
      <c r="A62" s="155" t="s">
        <v>1619</v>
      </c>
      <c r="B62" s="103" t="s">
        <v>1268</v>
      </c>
      <c r="C62" s="163"/>
      <c r="D62" s="164"/>
      <c r="E62" s="164"/>
    </row>
    <row r="63" spans="1:5" ht="13.2" x14ac:dyDescent="0.25">
      <c r="A63" s="155" t="s">
        <v>1624</v>
      </c>
      <c r="B63" s="103"/>
      <c r="C63" s="163"/>
      <c r="D63" s="164"/>
      <c r="E63" s="164"/>
    </row>
    <row r="64" spans="1:5" ht="13.2" x14ac:dyDescent="0.25">
      <c r="A64" s="155" t="s">
        <v>1629</v>
      </c>
      <c r="B64" s="103" t="s">
        <v>1631</v>
      </c>
      <c r="C64" s="163"/>
      <c r="D64" s="164"/>
      <c r="E64" s="164"/>
    </row>
    <row r="65" spans="1:5" ht="13.2" x14ac:dyDescent="0.25">
      <c r="A65" s="165"/>
      <c r="B65" s="165"/>
      <c r="C65" s="165"/>
      <c r="D65" s="165"/>
      <c r="E65" s="166"/>
    </row>
    <row r="66" spans="1:5" ht="13.2" x14ac:dyDescent="0.25">
      <c r="A66" s="155" t="s">
        <v>1636</v>
      </c>
      <c r="B66" s="103"/>
      <c r="C66" s="163"/>
      <c r="D66" s="164"/>
      <c r="E66" s="164"/>
    </row>
    <row r="67" spans="1:5" ht="13.2" x14ac:dyDescent="0.25">
      <c r="A67" s="155" t="s">
        <v>1640</v>
      </c>
      <c r="B67" s="103"/>
      <c r="C67" s="163"/>
      <c r="D67" s="164"/>
      <c r="E67" s="164"/>
    </row>
    <row r="68" spans="1:5" ht="13.2" x14ac:dyDescent="0.25">
      <c r="A68" s="165"/>
      <c r="B68" s="165"/>
      <c r="C68" s="165"/>
      <c r="D68" s="165"/>
      <c r="E68" s="166"/>
    </row>
    <row r="69" spans="1:5" ht="13.2" x14ac:dyDescent="0.25">
      <c r="A69" s="155" t="s">
        <v>1645</v>
      </c>
      <c r="B69" s="103" t="s">
        <v>820</v>
      </c>
      <c r="C69" s="163"/>
      <c r="D69" s="164"/>
      <c r="E69" s="164"/>
    </row>
    <row r="70" spans="1:5" ht="13.2" x14ac:dyDescent="0.25">
      <c r="A70" s="155" t="s">
        <v>1650</v>
      </c>
      <c r="B70" s="103" t="s">
        <v>803</v>
      </c>
      <c r="C70" s="163"/>
      <c r="D70" s="164"/>
      <c r="E70" s="164"/>
    </row>
    <row r="71" spans="1:5" ht="13.2" x14ac:dyDescent="0.25">
      <c r="A71" s="155" t="s">
        <v>1655</v>
      </c>
      <c r="B71" s="103" t="s">
        <v>1089</v>
      </c>
      <c r="C71" s="163" t="s">
        <v>1321</v>
      </c>
      <c r="D71" s="164"/>
      <c r="E71" s="164"/>
    </row>
    <row r="72" spans="1:5" ht="13.2" x14ac:dyDescent="0.25">
      <c r="A72" s="165"/>
      <c r="B72" s="165"/>
      <c r="C72" s="165"/>
      <c r="D72" s="165"/>
      <c r="E72" s="166"/>
    </row>
    <row r="73" spans="1:5" ht="13.2" x14ac:dyDescent="0.25">
      <c r="A73" s="155" t="s">
        <v>1660</v>
      </c>
      <c r="B73" s="103" t="s">
        <v>1661</v>
      </c>
      <c r="C73" s="163"/>
      <c r="D73" s="164"/>
      <c r="E73" s="164"/>
    </row>
    <row r="74" spans="1:5" ht="13.2" x14ac:dyDescent="0.25">
      <c r="A74" s="155" t="s">
        <v>1665</v>
      </c>
      <c r="B74" s="103" t="s">
        <v>803</v>
      </c>
      <c r="C74" s="163"/>
      <c r="D74" s="164"/>
      <c r="E74" s="164"/>
    </row>
    <row r="75" spans="1:5" ht="13.2" x14ac:dyDescent="0.25">
      <c r="A75" s="155" t="s">
        <v>1668</v>
      </c>
      <c r="B75" s="103" t="s">
        <v>924</v>
      </c>
      <c r="C75" s="163"/>
      <c r="D75" s="164" t="s">
        <v>1670</v>
      </c>
      <c r="E75" s="164"/>
    </row>
    <row r="76" spans="1:5" ht="13.2" x14ac:dyDescent="0.25">
      <c r="A76" s="155" t="s">
        <v>1673</v>
      </c>
      <c r="B76" s="103"/>
      <c r="C76" s="163"/>
      <c r="D76" s="164" t="s">
        <v>1677</v>
      </c>
      <c r="E76" s="164"/>
    </row>
    <row r="77" spans="1:5" ht="13.2" x14ac:dyDescent="0.25">
      <c r="A77" s="155" t="s">
        <v>1678</v>
      </c>
      <c r="B77" s="103"/>
      <c r="C77" s="163"/>
      <c r="D77" s="164" t="s">
        <v>1680</v>
      </c>
      <c r="E77" s="164"/>
    </row>
    <row r="78" spans="1:5" ht="13.2" x14ac:dyDescent="0.25">
      <c r="A78" s="155" t="s">
        <v>1682</v>
      </c>
      <c r="B78" s="103" t="s">
        <v>1089</v>
      </c>
      <c r="C78" s="163"/>
      <c r="D78" s="164" t="s">
        <v>1684</v>
      </c>
      <c r="E78" s="164"/>
    </row>
    <row r="79" spans="1:5" ht="13.2" x14ac:dyDescent="0.25">
      <c r="A79" s="155" t="s">
        <v>1685</v>
      </c>
      <c r="B79" s="103" t="s">
        <v>1089</v>
      </c>
      <c r="C79" s="163"/>
      <c r="D79" s="164" t="s">
        <v>1688</v>
      </c>
      <c r="E79" s="164"/>
    </row>
    <row r="80" spans="1:5" ht="13.2" x14ac:dyDescent="0.25">
      <c r="A80" s="173"/>
      <c r="B80" s="173"/>
      <c r="C80" s="173"/>
      <c r="D80" s="174"/>
      <c r="E80" s="175"/>
    </row>
    <row r="81" spans="1:5" ht="15.6" x14ac:dyDescent="0.3">
      <c r="A81" s="184" t="s">
        <v>979</v>
      </c>
      <c r="B81" s="185" t="s">
        <v>984</v>
      </c>
      <c r="C81" s="185" t="s">
        <v>987</v>
      </c>
      <c r="D81" s="179"/>
      <c r="E81" s="179"/>
    </row>
    <row r="82" spans="1:5" ht="13.2" x14ac:dyDescent="0.25">
      <c r="A82" s="186" t="s">
        <v>999</v>
      </c>
      <c r="B82" s="186" t="s">
        <v>1693</v>
      </c>
      <c r="C82" s="188">
        <v>1001</v>
      </c>
      <c r="D82" s="179"/>
      <c r="E82" s="179"/>
    </row>
    <row r="83" spans="1:5" ht="13.2" x14ac:dyDescent="0.25">
      <c r="A83" s="186" t="s">
        <v>1697</v>
      </c>
      <c r="B83" s="186" t="s">
        <v>1698</v>
      </c>
      <c r="C83" s="188">
        <v>1002</v>
      </c>
      <c r="D83" s="179"/>
      <c r="E83" s="179"/>
    </row>
    <row r="84" spans="1:5" ht="13.2" x14ac:dyDescent="0.25">
      <c r="A84" s="186" t="s">
        <v>1701</v>
      </c>
      <c r="B84" s="186" t="s">
        <v>1702</v>
      </c>
      <c r="C84" s="188">
        <v>1002</v>
      </c>
      <c r="D84" s="179"/>
      <c r="E84" s="179"/>
    </row>
    <row r="85" spans="1:5" ht="13.2" x14ac:dyDescent="0.25">
      <c r="A85" s="186"/>
      <c r="B85" s="186"/>
      <c r="C85" s="188"/>
      <c r="D85" s="179"/>
      <c r="E85" s="179"/>
    </row>
  </sheetData>
  <hyperlinks>
    <hyperlink ref="A1" location="Index!A1" display="Go back to Index" xr:uid="{00000000-0004-0000-0F00-000000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6AA84F"/>
    <outlinePr summaryBelow="0" summaryRight="0"/>
  </sheetPr>
  <dimension ref="A1:E72"/>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78" customWidth="1"/>
    <col min="2" max="2" width="72.44140625" customWidth="1"/>
    <col min="3" max="3" width="36.44140625" customWidth="1"/>
  </cols>
  <sheetData>
    <row r="1" spans="1:5" ht="15.75" customHeight="1" x14ac:dyDescent="0.3">
      <c r="A1" s="157" t="s">
        <v>1</v>
      </c>
      <c r="B1" s="158" t="s">
        <v>795</v>
      </c>
      <c r="C1" s="159" t="s">
        <v>796</v>
      </c>
      <c r="D1" s="160" t="s">
        <v>3</v>
      </c>
      <c r="E1" s="161" t="s">
        <v>797</v>
      </c>
    </row>
    <row r="2" spans="1:5" ht="13.2" x14ac:dyDescent="0.25">
      <c r="A2" s="155" t="s">
        <v>1493</v>
      </c>
      <c r="B2" s="103" t="s">
        <v>800</v>
      </c>
      <c r="C2" s="163"/>
      <c r="D2" s="164"/>
      <c r="E2" s="164" t="s">
        <v>1496</v>
      </c>
    </row>
    <row r="3" spans="1:5" ht="13.2" x14ac:dyDescent="0.25">
      <c r="A3" s="155" t="s">
        <v>1497</v>
      </c>
      <c r="B3" s="103" t="s">
        <v>1500</v>
      </c>
      <c r="C3" s="163" t="s">
        <v>1501</v>
      </c>
      <c r="D3" s="164"/>
      <c r="E3" s="164"/>
    </row>
    <row r="4" spans="1:5" ht="13.2" x14ac:dyDescent="0.25">
      <c r="A4" s="155" t="s">
        <v>1503</v>
      </c>
      <c r="B4" s="103" t="s">
        <v>803</v>
      </c>
      <c r="C4" s="163"/>
      <c r="D4" s="164"/>
      <c r="E4" s="164"/>
    </row>
    <row r="5" spans="1:5" ht="13.2" x14ac:dyDescent="0.25">
      <c r="A5" s="155" t="s">
        <v>1506</v>
      </c>
      <c r="B5" s="103" t="s">
        <v>803</v>
      </c>
      <c r="C5" s="163"/>
      <c r="D5" s="164"/>
      <c r="E5" s="164"/>
    </row>
    <row r="6" spans="1:5" ht="13.2" x14ac:dyDescent="0.25">
      <c r="A6" s="155" t="s">
        <v>1509</v>
      </c>
      <c r="B6" s="103" t="s">
        <v>800</v>
      </c>
      <c r="C6" s="163"/>
      <c r="D6" s="164"/>
      <c r="E6" s="164" t="s">
        <v>1512</v>
      </c>
    </row>
    <row r="7" spans="1:5" ht="13.2" x14ac:dyDescent="0.25">
      <c r="A7" s="155" t="s">
        <v>1513</v>
      </c>
      <c r="B7" s="103" t="s">
        <v>820</v>
      </c>
      <c r="C7" s="163"/>
      <c r="D7" s="164"/>
      <c r="E7" s="164"/>
    </row>
    <row r="8" spans="1:5" ht="13.2" x14ac:dyDescent="0.25">
      <c r="A8" s="155" t="s">
        <v>1517</v>
      </c>
      <c r="B8" s="103" t="s">
        <v>1500</v>
      </c>
      <c r="C8" s="163" t="s">
        <v>1501</v>
      </c>
      <c r="D8" s="164"/>
      <c r="E8" s="164"/>
    </row>
    <row r="9" spans="1:5" ht="13.2" x14ac:dyDescent="0.25">
      <c r="A9" s="155" t="s">
        <v>1520</v>
      </c>
      <c r="B9" s="103" t="s">
        <v>1521</v>
      </c>
      <c r="C9" s="163"/>
      <c r="D9" s="164"/>
      <c r="E9" s="164" t="s">
        <v>1524</v>
      </c>
    </row>
    <row r="10" spans="1:5" ht="13.2" x14ac:dyDescent="0.25">
      <c r="A10" s="155" t="s">
        <v>1525</v>
      </c>
      <c r="B10" s="103" t="s">
        <v>800</v>
      </c>
      <c r="C10" s="163"/>
      <c r="D10" s="164"/>
      <c r="E10" s="164" t="s">
        <v>1529</v>
      </c>
    </row>
    <row r="11" spans="1:5" ht="13.2" x14ac:dyDescent="0.25">
      <c r="A11" s="155" t="s">
        <v>1531</v>
      </c>
      <c r="B11" s="103" t="s">
        <v>820</v>
      </c>
      <c r="C11" s="163"/>
      <c r="D11" s="164"/>
      <c r="E11" s="164"/>
    </row>
    <row r="12" spans="1:5" ht="13.2" x14ac:dyDescent="0.25">
      <c r="A12" s="155" t="s">
        <v>1534</v>
      </c>
      <c r="B12" s="103" t="s">
        <v>1536</v>
      </c>
      <c r="C12" s="163"/>
      <c r="D12" s="164"/>
      <c r="E12" s="164"/>
    </row>
    <row r="13" spans="1:5" ht="13.2" x14ac:dyDescent="0.25">
      <c r="A13" s="155" t="s">
        <v>1538</v>
      </c>
      <c r="B13" s="103" t="s">
        <v>1536</v>
      </c>
      <c r="C13" s="163"/>
      <c r="D13" s="164"/>
      <c r="E13" s="164"/>
    </row>
    <row r="14" spans="1:5" ht="13.2" x14ac:dyDescent="0.25">
      <c r="A14" s="155" t="s">
        <v>1539</v>
      </c>
      <c r="B14" s="103"/>
      <c r="C14" s="163" t="s">
        <v>841</v>
      </c>
      <c r="D14" s="164"/>
      <c r="E14" s="164"/>
    </row>
    <row r="15" spans="1:5" ht="13.2" x14ac:dyDescent="0.25">
      <c r="A15" s="155" t="s">
        <v>1540</v>
      </c>
      <c r="B15" s="103"/>
      <c r="C15" s="163" t="s">
        <v>1541</v>
      </c>
      <c r="D15" s="164"/>
      <c r="E15" s="164"/>
    </row>
    <row r="16" spans="1:5" ht="13.2" x14ac:dyDescent="0.25">
      <c r="A16" s="155" t="s">
        <v>1542</v>
      </c>
      <c r="B16" s="103" t="s">
        <v>1543</v>
      </c>
      <c r="C16" s="163"/>
      <c r="D16" s="164"/>
      <c r="E16" s="164" t="s">
        <v>1545</v>
      </c>
    </row>
    <row r="17" spans="1:5" ht="13.2" x14ac:dyDescent="0.25">
      <c r="A17" s="155" t="s">
        <v>1547</v>
      </c>
      <c r="B17" s="103" t="s">
        <v>1549</v>
      </c>
      <c r="C17" s="163"/>
      <c r="D17" s="164"/>
      <c r="E17" s="164"/>
    </row>
    <row r="18" spans="1:5" ht="13.2" x14ac:dyDescent="0.25">
      <c r="A18" s="155" t="s">
        <v>1552</v>
      </c>
      <c r="B18" s="103" t="s">
        <v>1553</v>
      </c>
      <c r="C18" s="163"/>
      <c r="D18" s="164"/>
      <c r="E18" s="164"/>
    </row>
    <row r="19" spans="1:5" ht="13.2" x14ac:dyDescent="0.25">
      <c r="A19" s="155" t="s">
        <v>1556</v>
      </c>
      <c r="B19" s="103"/>
      <c r="C19" s="163" t="s">
        <v>1557</v>
      </c>
      <c r="D19" s="164"/>
      <c r="E19" s="164"/>
    </row>
    <row r="20" spans="1:5" ht="13.2" x14ac:dyDescent="0.25">
      <c r="A20" s="155" t="s">
        <v>1559</v>
      </c>
      <c r="B20" s="103" t="s">
        <v>1560</v>
      </c>
      <c r="C20" s="163" t="s">
        <v>1561</v>
      </c>
      <c r="D20" s="164"/>
      <c r="E20" s="164"/>
    </row>
    <row r="21" spans="1:5" ht="13.2" x14ac:dyDescent="0.25">
      <c r="A21" s="155" t="s">
        <v>1564</v>
      </c>
      <c r="B21" s="103"/>
      <c r="C21" s="163"/>
      <c r="D21" s="164"/>
      <c r="E21" s="164"/>
    </row>
    <row r="22" spans="1:5" ht="13.2" x14ac:dyDescent="0.25">
      <c r="A22" s="155" t="s">
        <v>1567</v>
      </c>
      <c r="B22" s="103"/>
      <c r="C22" s="163"/>
      <c r="D22" s="164"/>
      <c r="E22" s="164"/>
    </row>
    <row r="23" spans="1:5" ht="13.2" x14ac:dyDescent="0.25">
      <c r="A23" s="165"/>
      <c r="B23" s="165"/>
      <c r="C23" s="165"/>
      <c r="D23" s="165"/>
      <c r="E23" s="166"/>
    </row>
    <row r="24" spans="1:5" ht="13.2" x14ac:dyDescent="0.25">
      <c r="A24" s="155" t="s">
        <v>1569</v>
      </c>
      <c r="B24" s="167" t="s">
        <v>853</v>
      </c>
      <c r="C24" s="163"/>
      <c r="D24" s="164"/>
      <c r="E24" s="164"/>
    </row>
    <row r="25" spans="1:5" ht="13.2" x14ac:dyDescent="0.25">
      <c r="A25" s="155" t="s">
        <v>1571</v>
      </c>
      <c r="B25" s="103" t="s">
        <v>1572</v>
      </c>
      <c r="C25" s="163"/>
      <c r="D25" s="164"/>
      <c r="E25" s="164"/>
    </row>
    <row r="26" spans="1:5" ht="13.2" x14ac:dyDescent="0.25">
      <c r="A26" s="155" t="s">
        <v>1574</v>
      </c>
      <c r="B26" s="103" t="s">
        <v>1536</v>
      </c>
      <c r="C26" s="163"/>
      <c r="D26" s="164"/>
      <c r="E26" s="164"/>
    </row>
    <row r="27" spans="1:5" ht="13.2" x14ac:dyDescent="0.25">
      <c r="A27" s="155" t="s">
        <v>1576</v>
      </c>
      <c r="B27" s="103" t="s">
        <v>837</v>
      </c>
      <c r="C27" s="163"/>
      <c r="D27" s="164"/>
      <c r="E27" s="164"/>
    </row>
    <row r="28" spans="1:5" ht="13.2" x14ac:dyDescent="0.25">
      <c r="A28" s="165"/>
      <c r="B28" s="165"/>
      <c r="C28" s="165"/>
      <c r="D28" s="165"/>
      <c r="E28" s="166"/>
    </row>
    <row r="29" spans="1:5" ht="13.2" x14ac:dyDescent="0.25">
      <c r="A29" s="155" t="s">
        <v>1580</v>
      </c>
      <c r="B29" s="103"/>
      <c r="C29" s="163"/>
      <c r="D29" s="164"/>
      <c r="E29" s="164" t="s">
        <v>1584</v>
      </c>
    </row>
    <row r="30" spans="1:5" ht="13.2" x14ac:dyDescent="0.25">
      <c r="A30" s="155" t="s">
        <v>1585</v>
      </c>
      <c r="B30" s="103"/>
      <c r="C30" s="163"/>
      <c r="D30" s="164"/>
      <c r="E30" s="164" t="s">
        <v>1588</v>
      </c>
    </row>
    <row r="31" spans="1:5" ht="13.2" x14ac:dyDescent="0.25">
      <c r="A31" s="155" t="s">
        <v>1589</v>
      </c>
      <c r="B31" s="103"/>
      <c r="C31" s="163"/>
      <c r="D31" s="164"/>
      <c r="E31" s="164" t="s">
        <v>1591</v>
      </c>
    </row>
    <row r="32" spans="1:5" ht="13.2" x14ac:dyDescent="0.25">
      <c r="A32" s="155" t="s">
        <v>1593</v>
      </c>
      <c r="B32" s="103"/>
      <c r="C32" s="163"/>
      <c r="D32" s="164"/>
      <c r="E32" s="164" t="s">
        <v>1595</v>
      </c>
    </row>
    <row r="33" spans="1:5" ht="13.2" x14ac:dyDescent="0.25">
      <c r="A33" s="155" t="s">
        <v>1598</v>
      </c>
      <c r="B33" s="103"/>
      <c r="C33" s="163"/>
      <c r="D33" s="164"/>
      <c r="E33" s="164" t="s">
        <v>1599</v>
      </c>
    </row>
    <row r="34" spans="1:5" ht="13.2" x14ac:dyDescent="0.25">
      <c r="A34" s="165"/>
      <c r="B34" s="165"/>
      <c r="C34" s="165"/>
      <c r="D34" s="165"/>
      <c r="E34" s="166"/>
    </row>
    <row r="35" spans="1:5" ht="13.2" x14ac:dyDescent="0.25">
      <c r="A35" s="155" t="s">
        <v>1603</v>
      </c>
      <c r="B35" s="103" t="s">
        <v>1210</v>
      </c>
      <c r="C35" s="163"/>
      <c r="D35" s="164"/>
      <c r="E35" s="164"/>
    </row>
    <row r="36" spans="1:5" ht="13.2" x14ac:dyDescent="0.25">
      <c r="A36" s="155" t="s">
        <v>1607</v>
      </c>
      <c r="B36" s="103" t="s">
        <v>1608</v>
      </c>
      <c r="C36" s="163" t="s">
        <v>811</v>
      </c>
      <c r="D36" s="164"/>
      <c r="E36" s="164"/>
    </row>
    <row r="37" spans="1:5" ht="13.2" x14ac:dyDescent="0.25">
      <c r="A37" s="155" t="s">
        <v>1612</v>
      </c>
      <c r="B37" s="103" t="s">
        <v>1613</v>
      </c>
      <c r="C37" s="163"/>
      <c r="D37" s="164"/>
      <c r="E37" s="164"/>
    </row>
    <row r="38" spans="1:5" ht="13.2" x14ac:dyDescent="0.25">
      <c r="A38" s="155" t="s">
        <v>1617</v>
      </c>
      <c r="B38" s="103" t="s">
        <v>1618</v>
      </c>
      <c r="C38" s="163"/>
      <c r="D38" s="164"/>
      <c r="E38" s="164"/>
    </row>
    <row r="39" spans="1:5" ht="13.2" x14ac:dyDescent="0.25">
      <c r="A39" s="165"/>
      <c r="B39" s="165"/>
      <c r="C39" s="165"/>
      <c r="D39" s="165"/>
      <c r="E39" s="166"/>
    </row>
    <row r="40" spans="1:5" ht="13.2" x14ac:dyDescent="0.25">
      <c r="A40" s="155" t="s">
        <v>1623</v>
      </c>
      <c r="B40" s="103" t="s">
        <v>1625</v>
      </c>
      <c r="C40" s="163" t="s">
        <v>1626</v>
      </c>
      <c r="D40" s="164"/>
      <c r="E40" s="164" t="s">
        <v>1627</v>
      </c>
    </row>
    <row r="41" spans="1:5" ht="13.2" x14ac:dyDescent="0.25">
      <c r="A41" s="155" t="s">
        <v>1630</v>
      </c>
      <c r="B41" s="103" t="s">
        <v>1632</v>
      </c>
      <c r="C41" s="163"/>
      <c r="D41" s="164"/>
      <c r="E41" s="164"/>
    </row>
    <row r="42" spans="1:5" ht="13.2" x14ac:dyDescent="0.25">
      <c r="A42" s="155" t="s">
        <v>1634</v>
      </c>
      <c r="B42" s="103" t="s">
        <v>1635</v>
      </c>
      <c r="C42" s="163"/>
      <c r="D42" s="164"/>
      <c r="E42" s="164"/>
    </row>
    <row r="43" spans="1:5" ht="13.2" x14ac:dyDescent="0.25">
      <c r="A43" s="155" t="s">
        <v>1638</v>
      </c>
      <c r="B43" s="103" t="s">
        <v>892</v>
      </c>
      <c r="C43" s="163"/>
      <c r="D43" s="164"/>
      <c r="E43" s="164"/>
    </row>
    <row r="44" spans="1:5" ht="13.2" x14ac:dyDescent="0.25">
      <c r="A44" s="165"/>
      <c r="B44" s="165"/>
      <c r="C44" s="165"/>
      <c r="D44" s="165"/>
      <c r="E44" s="166"/>
    </row>
    <row r="45" spans="1:5" ht="13.2" x14ac:dyDescent="0.25">
      <c r="A45" s="155" t="s">
        <v>1643</v>
      </c>
      <c r="B45" s="103" t="s">
        <v>1442</v>
      </c>
      <c r="C45" s="163"/>
      <c r="D45" s="164"/>
      <c r="E45" s="164"/>
    </row>
    <row r="46" spans="1:5" ht="13.2" x14ac:dyDescent="0.25">
      <c r="A46" s="155" t="s">
        <v>1648</v>
      </c>
      <c r="B46" s="103" t="s">
        <v>1649</v>
      </c>
      <c r="C46" s="163" t="s">
        <v>1022</v>
      </c>
      <c r="D46" s="164"/>
      <c r="E46" s="164"/>
    </row>
    <row r="47" spans="1:5" ht="13.2" x14ac:dyDescent="0.25">
      <c r="A47" s="155" t="s">
        <v>1652</v>
      </c>
      <c r="B47" s="103" t="s">
        <v>1653</v>
      </c>
      <c r="C47" s="163"/>
      <c r="D47" s="164"/>
      <c r="E47" s="164"/>
    </row>
    <row r="48" spans="1:5" ht="13.2" x14ac:dyDescent="0.25">
      <c r="A48" s="165"/>
      <c r="B48" s="165"/>
      <c r="C48" s="165"/>
      <c r="D48" s="165"/>
      <c r="E48" s="166"/>
    </row>
    <row r="49" spans="1:5" ht="13.2" x14ac:dyDescent="0.25">
      <c r="A49" s="155" t="s">
        <v>1657</v>
      </c>
      <c r="B49" s="103" t="s">
        <v>350</v>
      </c>
      <c r="C49" s="163"/>
      <c r="D49" s="164" t="s">
        <v>925</v>
      </c>
      <c r="E49" s="164"/>
    </row>
    <row r="50" spans="1:5" ht="13.2" x14ac:dyDescent="0.25">
      <c r="A50" s="155" t="s">
        <v>1662</v>
      </c>
      <c r="B50" s="103" t="s">
        <v>350</v>
      </c>
      <c r="C50" s="163"/>
      <c r="D50" s="164" t="s">
        <v>925</v>
      </c>
      <c r="E50" s="164"/>
    </row>
    <row r="51" spans="1:5" ht="13.2" x14ac:dyDescent="0.25">
      <c r="A51" s="155" t="s">
        <v>1667</v>
      </c>
      <c r="B51" s="103" t="s">
        <v>350</v>
      </c>
      <c r="C51" s="163"/>
      <c r="D51" s="164" t="s">
        <v>925</v>
      </c>
      <c r="E51" s="164"/>
    </row>
    <row r="52" spans="1:5" ht="13.2" x14ac:dyDescent="0.25">
      <c r="A52" s="155" t="s">
        <v>1672</v>
      </c>
      <c r="B52" s="103" t="s">
        <v>350</v>
      </c>
      <c r="C52" s="163"/>
      <c r="D52" s="164" t="s">
        <v>925</v>
      </c>
      <c r="E52" s="164"/>
    </row>
    <row r="53" spans="1:5" ht="13.2" x14ac:dyDescent="0.25">
      <c r="A53" s="155" t="s">
        <v>1676</v>
      </c>
      <c r="B53" s="103" t="s">
        <v>350</v>
      </c>
      <c r="C53" s="163"/>
      <c r="D53" s="164" t="s">
        <v>925</v>
      </c>
      <c r="E53" s="164"/>
    </row>
    <row r="54" spans="1:5" ht="13.2" x14ac:dyDescent="0.25">
      <c r="A54" s="155" t="s">
        <v>1679</v>
      </c>
      <c r="B54" s="103" t="s">
        <v>350</v>
      </c>
      <c r="C54" s="163"/>
      <c r="D54" s="164" t="s">
        <v>925</v>
      </c>
      <c r="E54" s="164"/>
    </row>
    <row r="55" spans="1:5" ht="13.2" x14ac:dyDescent="0.25">
      <c r="A55" s="155" t="s">
        <v>1683</v>
      </c>
      <c r="B55" s="103" t="s">
        <v>350</v>
      </c>
      <c r="C55" s="163"/>
      <c r="D55" s="164" t="s">
        <v>925</v>
      </c>
      <c r="E55" s="164"/>
    </row>
    <row r="56" spans="1:5" ht="13.2" x14ac:dyDescent="0.25">
      <c r="A56" s="155" t="s">
        <v>1687</v>
      </c>
      <c r="B56" s="103" t="s">
        <v>350</v>
      </c>
      <c r="C56" s="163"/>
      <c r="D56" s="164" t="s">
        <v>925</v>
      </c>
      <c r="E56" s="164"/>
    </row>
    <row r="57" spans="1:5" ht="13.2" x14ac:dyDescent="0.25">
      <c r="A57" s="155" t="s">
        <v>1690</v>
      </c>
      <c r="B57" s="103" t="s">
        <v>350</v>
      </c>
      <c r="C57" s="163"/>
      <c r="D57" s="164" t="s">
        <v>925</v>
      </c>
      <c r="E57" s="164"/>
    </row>
    <row r="58" spans="1:5" ht="13.2" x14ac:dyDescent="0.25">
      <c r="A58" s="155" t="s">
        <v>1691</v>
      </c>
      <c r="B58" s="103" t="s">
        <v>350</v>
      </c>
      <c r="C58" s="163"/>
      <c r="D58" s="164" t="s">
        <v>925</v>
      </c>
      <c r="E58" s="164"/>
    </row>
    <row r="59" spans="1:5" ht="13.2" x14ac:dyDescent="0.25">
      <c r="A59" s="165"/>
      <c r="B59" s="165"/>
      <c r="C59" s="165"/>
      <c r="D59" s="165"/>
      <c r="E59" s="166"/>
    </row>
    <row r="60" spans="1:5" ht="13.2" x14ac:dyDescent="0.25">
      <c r="A60" s="155" t="s">
        <v>1695</v>
      </c>
      <c r="B60" s="103" t="s">
        <v>1696</v>
      </c>
      <c r="C60" s="163"/>
      <c r="D60" s="164"/>
      <c r="E60" s="164"/>
    </row>
    <row r="61" spans="1:5" ht="13.2" x14ac:dyDescent="0.25">
      <c r="A61" s="155" t="s">
        <v>1700</v>
      </c>
      <c r="B61" s="103" t="s">
        <v>1265</v>
      </c>
      <c r="C61" s="163"/>
      <c r="D61" s="164"/>
      <c r="E61" s="164"/>
    </row>
    <row r="62" spans="1:5" ht="13.2" x14ac:dyDescent="0.25">
      <c r="A62" s="155" t="s">
        <v>1704</v>
      </c>
      <c r="B62" s="103"/>
      <c r="C62" s="163"/>
      <c r="D62" s="164"/>
      <c r="E62" s="164"/>
    </row>
    <row r="63" spans="1:5" ht="13.2" x14ac:dyDescent="0.25">
      <c r="A63" s="165"/>
      <c r="B63" s="165"/>
      <c r="C63" s="165"/>
      <c r="D63" s="165"/>
      <c r="E63" s="166"/>
    </row>
    <row r="64" spans="1:5" ht="13.2" x14ac:dyDescent="0.25">
      <c r="A64" s="155" t="s">
        <v>1708</v>
      </c>
      <c r="B64" s="103" t="s">
        <v>356</v>
      </c>
      <c r="C64" s="163"/>
      <c r="D64" s="164"/>
      <c r="E64" s="164"/>
    </row>
    <row r="65" spans="1:5" ht="13.2" x14ac:dyDescent="0.25">
      <c r="A65" s="155" t="s">
        <v>1711</v>
      </c>
      <c r="B65" s="103" t="s">
        <v>1712</v>
      </c>
      <c r="C65" s="163"/>
      <c r="D65" s="164"/>
      <c r="E65" s="164"/>
    </row>
    <row r="66" spans="1:5" ht="13.2" x14ac:dyDescent="0.25">
      <c r="A66" s="155" t="s">
        <v>1716</v>
      </c>
      <c r="B66" s="103" t="s">
        <v>1717</v>
      </c>
      <c r="C66" s="163"/>
      <c r="D66" s="164"/>
      <c r="E66" s="164"/>
    </row>
    <row r="67" spans="1:5" ht="13.2" x14ac:dyDescent="0.25">
      <c r="A67" s="155" t="s">
        <v>1719</v>
      </c>
      <c r="B67" s="103" t="s">
        <v>1720</v>
      </c>
      <c r="C67" s="163"/>
      <c r="D67" s="164"/>
      <c r="E67" s="164"/>
    </row>
    <row r="68" spans="1:5" ht="13.2" x14ac:dyDescent="0.25">
      <c r="A68" s="165"/>
      <c r="B68" s="165"/>
      <c r="C68" s="165"/>
      <c r="D68" s="165"/>
      <c r="E68" s="168"/>
    </row>
    <row r="69" spans="1:5" ht="15.6" x14ac:dyDescent="0.3">
      <c r="A69" s="169" t="s">
        <v>979</v>
      </c>
      <c r="B69" s="170" t="s">
        <v>984</v>
      </c>
      <c r="C69" s="171" t="s">
        <v>987</v>
      </c>
      <c r="D69" s="164"/>
      <c r="E69" s="164"/>
    </row>
    <row r="70" spans="1:5" ht="13.2" x14ac:dyDescent="0.25">
      <c r="A70" s="164" t="s">
        <v>1725</v>
      </c>
      <c r="B70" s="164" t="s">
        <v>1726</v>
      </c>
      <c r="C70" s="172">
        <v>1001</v>
      </c>
      <c r="D70" s="164"/>
      <c r="E70" s="164"/>
    </row>
    <row r="71" spans="1:5" ht="13.2" x14ac:dyDescent="0.25">
      <c r="A71" s="164" t="s">
        <v>1045</v>
      </c>
      <c r="B71" s="164" t="s">
        <v>1627</v>
      </c>
      <c r="C71" s="172">
        <v>1003</v>
      </c>
      <c r="D71" s="164"/>
      <c r="E71" s="164"/>
    </row>
    <row r="72" spans="1:5" ht="13.2" x14ac:dyDescent="0.25">
      <c r="A72" s="155"/>
      <c r="B72" s="155"/>
      <c r="C72" s="172"/>
      <c r="D72" s="164"/>
      <c r="E72" s="164"/>
    </row>
  </sheetData>
  <hyperlinks>
    <hyperlink ref="A1" location="Index!A1" display="Go back to Index" xr:uid="{00000000-0004-0000-1000-000000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6AA84F"/>
    <outlinePr summaryBelow="0" summaryRight="0"/>
  </sheetPr>
  <dimension ref="A1:E86"/>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68.109375" customWidth="1"/>
    <col min="2" max="2" width="53.44140625" customWidth="1"/>
    <col min="3" max="3" width="51.44140625" customWidth="1"/>
  </cols>
  <sheetData>
    <row r="1" spans="1:5" ht="15.75" customHeight="1" x14ac:dyDescent="0.3">
      <c r="A1" s="157" t="s">
        <v>1</v>
      </c>
      <c r="B1" s="158" t="s">
        <v>795</v>
      </c>
      <c r="C1" s="159" t="s">
        <v>796</v>
      </c>
      <c r="D1" s="160" t="s">
        <v>3</v>
      </c>
      <c r="E1" s="161" t="s">
        <v>797</v>
      </c>
    </row>
    <row r="2" spans="1:5" ht="13.2" x14ac:dyDescent="0.25">
      <c r="A2" s="155" t="s">
        <v>1577</v>
      </c>
      <c r="B2" s="103" t="s">
        <v>1579</v>
      </c>
      <c r="C2" s="163"/>
      <c r="D2" s="164"/>
      <c r="E2" s="164" t="s">
        <v>1582</v>
      </c>
    </row>
    <row r="3" spans="1:5" ht="13.2" x14ac:dyDescent="0.25">
      <c r="A3" s="155" t="s">
        <v>1583</v>
      </c>
      <c r="B3" s="103" t="s">
        <v>1500</v>
      </c>
      <c r="C3" s="163" t="s">
        <v>1501</v>
      </c>
      <c r="D3" s="164"/>
      <c r="E3" s="164"/>
    </row>
    <row r="4" spans="1:5" ht="13.2" x14ac:dyDescent="0.25">
      <c r="A4" s="155" t="s">
        <v>1587</v>
      </c>
      <c r="B4" s="103" t="s">
        <v>800</v>
      </c>
      <c r="C4" s="163"/>
      <c r="D4" s="164"/>
      <c r="E4" s="164"/>
    </row>
    <row r="5" spans="1:5" ht="13.2" x14ac:dyDescent="0.25">
      <c r="A5" s="155" t="s">
        <v>1592</v>
      </c>
      <c r="B5" s="103" t="s">
        <v>1594</v>
      </c>
      <c r="C5" s="163"/>
      <c r="D5" s="164"/>
      <c r="E5" s="164"/>
    </row>
    <row r="6" spans="1:5" ht="13.2" x14ac:dyDescent="0.25">
      <c r="A6" s="155" t="s">
        <v>1596</v>
      </c>
      <c r="B6" s="103" t="s">
        <v>1594</v>
      </c>
      <c r="C6" s="163"/>
      <c r="D6" s="164"/>
      <c r="E6" s="164" t="s">
        <v>1077</v>
      </c>
    </row>
    <row r="7" spans="1:5" ht="13.2" x14ac:dyDescent="0.25">
      <c r="A7" s="155" t="s">
        <v>1601</v>
      </c>
      <c r="B7" s="103" t="s">
        <v>1602</v>
      </c>
      <c r="C7" s="163"/>
      <c r="D7" s="164"/>
      <c r="E7" s="164" t="s">
        <v>1604</v>
      </c>
    </row>
    <row r="8" spans="1:5" ht="13.2" x14ac:dyDescent="0.25">
      <c r="A8" s="155" t="s">
        <v>1606</v>
      </c>
      <c r="B8" s="103" t="s">
        <v>837</v>
      </c>
      <c r="C8" s="163"/>
      <c r="D8" s="164"/>
      <c r="E8" s="164"/>
    </row>
    <row r="9" spans="1:5" ht="13.2" x14ac:dyDescent="0.25">
      <c r="A9" s="155" t="s">
        <v>1609</v>
      </c>
      <c r="B9" s="103" t="s">
        <v>820</v>
      </c>
      <c r="C9" s="163"/>
      <c r="D9" s="164"/>
      <c r="E9" s="164"/>
    </row>
    <row r="10" spans="1:5" ht="13.2" x14ac:dyDescent="0.25">
      <c r="A10" s="155" t="s">
        <v>1614</v>
      </c>
      <c r="B10" s="103" t="s">
        <v>1616</v>
      </c>
      <c r="C10" s="163" t="s">
        <v>1041</v>
      </c>
      <c r="D10" s="164"/>
      <c r="E10" s="164"/>
    </row>
    <row r="11" spans="1:5" ht="13.2" x14ac:dyDescent="0.25">
      <c r="A11" s="155" t="s">
        <v>1620</v>
      </c>
      <c r="B11" s="103" t="s">
        <v>1579</v>
      </c>
      <c r="C11" s="163"/>
      <c r="D11" s="164"/>
      <c r="E11" s="164" t="s">
        <v>1621</v>
      </c>
    </row>
    <row r="12" spans="1:5" ht="13.2" x14ac:dyDescent="0.25">
      <c r="A12" s="155" t="s">
        <v>1622</v>
      </c>
      <c r="B12" s="103" t="s">
        <v>1536</v>
      </c>
      <c r="C12" s="163"/>
      <c r="D12" s="164"/>
      <c r="E12" s="164"/>
    </row>
    <row r="13" spans="1:5" ht="13.2" x14ac:dyDescent="0.25">
      <c r="A13" s="155" t="s">
        <v>1628</v>
      </c>
      <c r="B13" s="103" t="s">
        <v>1521</v>
      </c>
      <c r="C13" s="163"/>
      <c r="D13" s="164"/>
      <c r="E13" s="164" t="s">
        <v>1069</v>
      </c>
    </row>
    <row r="14" spans="1:5" ht="13.2" x14ac:dyDescent="0.25">
      <c r="A14" s="155" t="s">
        <v>1633</v>
      </c>
      <c r="B14" s="103" t="s">
        <v>1536</v>
      </c>
      <c r="C14" s="163"/>
      <c r="D14" s="164"/>
      <c r="E14" s="164"/>
    </row>
    <row r="15" spans="1:5" ht="13.2" x14ac:dyDescent="0.25">
      <c r="A15" s="155" t="s">
        <v>1637</v>
      </c>
      <c r="B15" s="103" t="s">
        <v>1639</v>
      </c>
      <c r="C15" s="163"/>
      <c r="D15" s="164"/>
      <c r="E15" s="164"/>
    </row>
    <row r="16" spans="1:5" ht="13.2" x14ac:dyDescent="0.25">
      <c r="A16" s="155" t="s">
        <v>1641</v>
      </c>
      <c r="B16" s="103" t="s">
        <v>1642</v>
      </c>
      <c r="C16" s="163" t="s">
        <v>1644</v>
      </c>
      <c r="D16" s="164"/>
      <c r="E16" s="164"/>
    </row>
    <row r="17" spans="1:5" ht="13.2" x14ac:dyDescent="0.25">
      <c r="A17" s="155" t="s">
        <v>1646</v>
      </c>
      <c r="B17" s="103" t="s">
        <v>1647</v>
      </c>
      <c r="C17" s="163" t="s">
        <v>1022</v>
      </c>
      <c r="D17" s="164"/>
      <c r="E17" s="164"/>
    </row>
    <row r="18" spans="1:5" ht="13.2" x14ac:dyDescent="0.25">
      <c r="A18" s="155" t="s">
        <v>1651</v>
      </c>
      <c r="B18" s="103"/>
      <c r="C18" s="163"/>
      <c r="D18" s="164"/>
      <c r="E18" s="164"/>
    </row>
    <row r="19" spans="1:5" ht="13.2" x14ac:dyDescent="0.25">
      <c r="A19" s="155" t="s">
        <v>1654</v>
      </c>
      <c r="B19" s="103" t="s">
        <v>1579</v>
      </c>
      <c r="C19" s="163" t="s">
        <v>1656</v>
      </c>
      <c r="D19" s="164"/>
      <c r="E19" s="164"/>
    </row>
    <row r="20" spans="1:5" ht="13.2" x14ac:dyDescent="0.25">
      <c r="A20" s="155" t="s">
        <v>1658</v>
      </c>
      <c r="B20" s="103" t="s">
        <v>1659</v>
      </c>
      <c r="C20" s="163"/>
      <c r="D20" s="164"/>
      <c r="E20" s="164"/>
    </row>
    <row r="21" spans="1:5" ht="13.2" x14ac:dyDescent="0.25">
      <c r="A21" s="155" t="s">
        <v>1663</v>
      </c>
      <c r="B21" s="103" t="s">
        <v>1664</v>
      </c>
      <c r="C21" s="163" t="s">
        <v>1666</v>
      </c>
      <c r="D21" s="164"/>
      <c r="E21" s="164"/>
    </row>
    <row r="22" spans="1:5" ht="13.2" x14ac:dyDescent="0.25">
      <c r="A22" s="155" t="s">
        <v>1669</v>
      </c>
      <c r="B22" s="103" t="s">
        <v>1671</v>
      </c>
      <c r="C22" s="163"/>
      <c r="D22" s="164"/>
      <c r="E22" s="164"/>
    </row>
    <row r="23" spans="1:5" ht="13.2" x14ac:dyDescent="0.25">
      <c r="A23" s="155" t="s">
        <v>1674</v>
      </c>
      <c r="B23" s="103" t="s">
        <v>1675</v>
      </c>
      <c r="C23" s="163"/>
      <c r="D23" s="164"/>
      <c r="E23" s="164"/>
    </row>
    <row r="24" spans="1:5" ht="13.2" x14ac:dyDescent="0.25">
      <c r="A24" s="165"/>
      <c r="B24" s="165"/>
      <c r="C24" s="165"/>
      <c r="D24" s="165"/>
      <c r="E24" s="166"/>
    </row>
    <row r="25" spans="1:5" ht="13.2" x14ac:dyDescent="0.25">
      <c r="A25" s="155" t="s">
        <v>1681</v>
      </c>
      <c r="B25" s="103"/>
      <c r="C25" s="163"/>
      <c r="D25" s="164"/>
      <c r="E25" s="164"/>
    </row>
    <row r="26" spans="1:5" ht="13.2" x14ac:dyDescent="0.25">
      <c r="A26" s="165"/>
      <c r="B26" s="165"/>
      <c r="C26" s="165"/>
      <c r="D26" s="165"/>
      <c r="E26" s="166"/>
    </row>
    <row r="27" spans="1:5" ht="13.2" x14ac:dyDescent="0.25">
      <c r="A27" s="155" t="s">
        <v>1686</v>
      </c>
      <c r="B27" s="103" t="s">
        <v>837</v>
      </c>
      <c r="C27" s="163"/>
      <c r="D27" s="164"/>
      <c r="E27" s="164"/>
    </row>
    <row r="28" spans="1:5" ht="13.2" x14ac:dyDescent="0.25">
      <c r="A28" s="155" t="s">
        <v>1689</v>
      </c>
      <c r="B28" s="103" t="s">
        <v>820</v>
      </c>
      <c r="C28" s="163"/>
      <c r="D28" s="164"/>
      <c r="E28" s="164"/>
    </row>
    <row r="29" spans="1:5" ht="13.2" x14ac:dyDescent="0.25">
      <c r="A29" s="155" t="s">
        <v>1692</v>
      </c>
      <c r="B29" s="103" t="s">
        <v>1536</v>
      </c>
      <c r="C29" s="163"/>
      <c r="D29" s="164"/>
      <c r="E29" s="164"/>
    </row>
    <row r="30" spans="1:5" ht="13.2" x14ac:dyDescent="0.25">
      <c r="A30" s="155" t="s">
        <v>1694</v>
      </c>
      <c r="B30" s="103" t="s">
        <v>908</v>
      </c>
      <c r="C30" s="163"/>
      <c r="D30" s="164"/>
      <c r="E30" s="164"/>
    </row>
    <row r="31" spans="1:5" ht="13.2" x14ac:dyDescent="0.25">
      <c r="A31" s="155" t="s">
        <v>1699</v>
      </c>
      <c r="B31" s="103" t="s">
        <v>1500</v>
      </c>
      <c r="C31" s="163" t="s">
        <v>1501</v>
      </c>
      <c r="D31" s="164"/>
      <c r="E31" s="164"/>
    </row>
    <row r="32" spans="1:5" ht="13.2" x14ac:dyDescent="0.25">
      <c r="A32" s="165"/>
      <c r="B32" s="165"/>
      <c r="C32" s="165"/>
      <c r="D32" s="165"/>
      <c r="E32" s="166"/>
    </row>
    <row r="33" spans="1:5" ht="13.2" x14ac:dyDescent="0.25">
      <c r="A33" s="155" t="s">
        <v>1703</v>
      </c>
      <c r="B33" s="103" t="s">
        <v>1705</v>
      </c>
      <c r="C33" s="163"/>
      <c r="D33" s="164"/>
      <c r="E33" s="164"/>
    </row>
    <row r="34" spans="1:5" ht="13.2" x14ac:dyDescent="0.25">
      <c r="A34" s="155" t="s">
        <v>1706</v>
      </c>
      <c r="B34" s="103" t="s">
        <v>1707</v>
      </c>
      <c r="C34" s="163"/>
      <c r="D34" s="164"/>
      <c r="E34" s="164"/>
    </row>
    <row r="35" spans="1:5" ht="13.2" x14ac:dyDescent="0.25">
      <c r="A35" s="155" t="s">
        <v>1709</v>
      </c>
      <c r="B35" s="103" t="s">
        <v>1710</v>
      </c>
      <c r="C35" s="163"/>
      <c r="D35" s="164"/>
      <c r="E35" s="164"/>
    </row>
    <row r="36" spans="1:5" ht="13.2" x14ac:dyDescent="0.25">
      <c r="A36" s="155" t="s">
        <v>1713</v>
      </c>
      <c r="B36" s="103" t="s">
        <v>1714</v>
      </c>
      <c r="C36" s="163" t="s">
        <v>1715</v>
      </c>
      <c r="D36" s="164"/>
      <c r="E36" s="164"/>
    </row>
    <row r="37" spans="1:5" ht="13.2" x14ac:dyDescent="0.25">
      <c r="A37" s="155" t="s">
        <v>1718</v>
      </c>
      <c r="B37" s="103" t="s">
        <v>1210</v>
      </c>
      <c r="C37" s="163"/>
      <c r="D37" s="164"/>
      <c r="E37" s="164"/>
    </row>
    <row r="38" spans="1:5" ht="13.2" x14ac:dyDescent="0.25">
      <c r="A38" s="165"/>
      <c r="B38" s="165"/>
      <c r="C38" s="165"/>
      <c r="D38" s="165"/>
      <c r="E38" s="166"/>
    </row>
    <row r="39" spans="1:5" ht="13.2" x14ac:dyDescent="0.25">
      <c r="A39" s="155" t="s">
        <v>1721</v>
      </c>
      <c r="B39" s="103" t="s">
        <v>1722</v>
      </c>
      <c r="C39" s="163"/>
      <c r="D39" s="164"/>
      <c r="E39" s="164"/>
    </row>
    <row r="40" spans="1:5" ht="13.2" x14ac:dyDescent="0.25">
      <c r="A40" s="155" t="s">
        <v>1723</v>
      </c>
      <c r="B40" s="103" t="s">
        <v>1724</v>
      </c>
      <c r="C40" s="163"/>
      <c r="D40" s="164"/>
      <c r="E40" s="164"/>
    </row>
    <row r="41" spans="1:5" ht="13.2" x14ac:dyDescent="0.25">
      <c r="A41" s="155" t="s">
        <v>1727</v>
      </c>
      <c r="B41" s="103" t="s">
        <v>1442</v>
      </c>
      <c r="C41" s="163"/>
      <c r="D41" s="164"/>
      <c r="E41" s="164"/>
    </row>
    <row r="42" spans="1:5" ht="13.2" x14ac:dyDescent="0.25">
      <c r="A42" s="155" t="s">
        <v>1729</v>
      </c>
      <c r="B42" s="103" t="s">
        <v>1653</v>
      </c>
      <c r="C42" s="163"/>
      <c r="D42" s="164"/>
      <c r="E42" s="164"/>
    </row>
    <row r="43" spans="1:5" ht="13.2" x14ac:dyDescent="0.25">
      <c r="A43" s="155" t="s">
        <v>1731</v>
      </c>
      <c r="B43" s="103" t="s">
        <v>1733</v>
      </c>
      <c r="C43" s="163"/>
      <c r="D43" s="164"/>
      <c r="E43" s="164"/>
    </row>
    <row r="44" spans="1:5" ht="13.2" x14ac:dyDescent="0.25">
      <c r="A44" s="165"/>
      <c r="B44" s="165"/>
      <c r="C44" s="165"/>
      <c r="D44" s="165"/>
      <c r="E44" s="166"/>
    </row>
    <row r="45" spans="1:5" ht="13.2" x14ac:dyDescent="0.25">
      <c r="A45" s="155" t="s">
        <v>1735</v>
      </c>
      <c r="B45" s="103" t="s">
        <v>350</v>
      </c>
      <c r="C45" s="163"/>
      <c r="D45" s="164" t="s">
        <v>925</v>
      </c>
      <c r="E45" s="164"/>
    </row>
    <row r="46" spans="1:5" ht="13.2" x14ac:dyDescent="0.25">
      <c r="A46" s="155" t="s">
        <v>1738</v>
      </c>
      <c r="B46" s="103" t="s">
        <v>350</v>
      </c>
      <c r="C46" s="163"/>
      <c r="D46" s="164" t="s">
        <v>925</v>
      </c>
      <c r="E46" s="164"/>
    </row>
    <row r="47" spans="1:5" ht="13.2" x14ac:dyDescent="0.25">
      <c r="A47" s="155" t="s">
        <v>1741</v>
      </c>
      <c r="B47" s="103" t="s">
        <v>350</v>
      </c>
      <c r="C47" s="163"/>
      <c r="D47" s="164" t="s">
        <v>925</v>
      </c>
      <c r="E47" s="164"/>
    </row>
    <row r="48" spans="1:5" ht="13.2" x14ac:dyDescent="0.25">
      <c r="A48" s="155" t="s">
        <v>1743</v>
      </c>
      <c r="B48" s="103" t="s">
        <v>350</v>
      </c>
      <c r="C48" s="163"/>
      <c r="D48" s="164" t="s">
        <v>925</v>
      </c>
      <c r="E48" s="164"/>
    </row>
    <row r="49" spans="1:5" ht="13.2" x14ac:dyDescent="0.25">
      <c r="A49" s="155" t="s">
        <v>1744</v>
      </c>
      <c r="B49" s="103" t="s">
        <v>350</v>
      </c>
      <c r="C49" s="163"/>
      <c r="D49" s="164" t="s">
        <v>925</v>
      </c>
      <c r="E49" s="164"/>
    </row>
    <row r="50" spans="1:5" ht="13.2" x14ac:dyDescent="0.25">
      <c r="A50" s="155" t="s">
        <v>1747</v>
      </c>
      <c r="B50" s="103" t="s">
        <v>350</v>
      </c>
      <c r="C50" s="163"/>
      <c r="D50" s="164" t="s">
        <v>925</v>
      </c>
      <c r="E50" s="164"/>
    </row>
    <row r="51" spans="1:5" ht="13.2" x14ac:dyDescent="0.25">
      <c r="A51" s="155" t="s">
        <v>1751</v>
      </c>
      <c r="B51" s="103" t="s">
        <v>350</v>
      </c>
      <c r="C51" s="163"/>
      <c r="D51" s="164" t="s">
        <v>925</v>
      </c>
      <c r="E51" s="164"/>
    </row>
    <row r="52" spans="1:5" ht="13.2" x14ac:dyDescent="0.25">
      <c r="A52" s="155" t="s">
        <v>1755</v>
      </c>
      <c r="B52" s="103" t="s">
        <v>350</v>
      </c>
      <c r="C52" s="163"/>
      <c r="D52" s="164" t="s">
        <v>925</v>
      </c>
      <c r="E52" s="164"/>
    </row>
    <row r="53" spans="1:5" ht="13.2" x14ac:dyDescent="0.25">
      <c r="A53" s="155" t="s">
        <v>1758</v>
      </c>
      <c r="B53" s="103" t="s">
        <v>350</v>
      </c>
      <c r="C53" s="163"/>
      <c r="D53" s="164" t="s">
        <v>925</v>
      </c>
      <c r="E53" s="164"/>
    </row>
    <row r="54" spans="1:5" ht="13.2" x14ac:dyDescent="0.25">
      <c r="A54" s="155" t="s">
        <v>1763</v>
      </c>
      <c r="B54" s="103" t="s">
        <v>350</v>
      </c>
      <c r="C54" s="163"/>
      <c r="D54" s="164" t="s">
        <v>925</v>
      </c>
      <c r="E54" s="164"/>
    </row>
    <row r="55" spans="1:5" ht="13.2" x14ac:dyDescent="0.25">
      <c r="A55" s="155" t="s">
        <v>1768</v>
      </c>
      <c r="B55" s="103" t="s">
        <v>350</v>
      </c>
      <c r="C55" s="163"/>
      <c r="D55" s="164" t="s">
        <v>925</v>
      </c>
      <c r="E55" s="164"/>
    </row>
    <row r="56" spans="1:5" ht="13.2" x14ac:dyDescent="0.25">
      <c r="A56" s="165"/>
      <c r="B56" s="165"/>
      <c r="C56" s="165"/>
      <c r="D56" s="165"/>
      <c r="E56" s="166"/>
    </row>
    <row r="57" spans="1:5" ht="13.2" x14ac:dyDescent="0.25">
      <c r="A57" s="155" t="s">
        <v>1774</v>
      </c>
      <c r="B57" s="103"/>
      <c r="C57" s="163"/>
      <c r="D57" s="164"/>
      <c r="E57" s="164"/>
    </row>
    <row r="58" spans="1:5" ht="13.2" x14ac:dyDescent="0.25">
      <c r="A58" s="155" t="s">
        <v>1779</v>
      </c>
      <c r="B58" s="103"/>
      <c r="C58" s="163"/>
      <c r="D58" s="164"/>
      <c r="E58" s="164"/>
    </row>
    <row r="59" spans="1:5" ht="13.2" x14ac:dyDescent="0.25">
      <c r="A59" s="155" t="s">
        <v>1784</v>
      </c>
      <c r="B59" s="103"/>
      <c r="C59" s="163"/>
      <c r="D59" s="164"/>
      <c r="E59" s="164"/>
    </row>
    <row r="60" spans="1:5" ht="13.2" x14ac:dyDescent="0.25">
      <c r="A60" s="165"/>
      <c r="B60" s="165"/>
      <c r="C60" s="165"/>
      <c r="D60" s="165"/>
      <c r="E60" s="166"/>
    </row>
    <row r="61" spans="1:5" ht="13.2" x14ac:dyDescent="0.25">
      <c r="A61" s="155" t="s">
        <v>1790</v>
      </c>
      <c r="B61" s="103"/>
      <c r="C61" s="163"/>
      <c r="D61" s="164"/>
      <c r="E61" s="164"/>
    </row>
    <row r="62" spans="1:5" ht="13.2" x14ac:dyDescent="0.25">
      <c r="A62" s="155" t="s">
        <v>1797</v>
      </c>
      <c r="B62" s="103"/>
      <c r="C62" s="163"/>
      <c r="D62" s="164"/>
      <c r="E62" s="164"/>
    </row>
    <row r="63" spans="1:5" ht="13.2" x14ac:dyDescent="0.25">
      <c r="A63" s="155" t="s">
        <v>1800</v>
      </c>
      <c r="B63" s="103"/>
      <c r="C63" s="163"/>
      <c r="D63" s="164"/>
      <c r="E63" s="164"/>
    </row>
    <row r="64" spans="1:5" ht="13.2" x14ac:dyDescent="0.25">
      <c r="A64" s="155" t="s">
        <v>1804</v>
      </c>
      <c r="B64" s="103" t="s">
        <v>1806</v>
      </c>
      <c r="C64" s="163"/>
      <c r="D64" s="164"/>
      <c r="E64" s="164"/>
    </row>
    <row r="65" spans="1:5" ht="13.2" x14ac:dyDescent="0.25">
      <c r="A65" s="165"/>
      <c r="B65" s="165"/>
      <c r="C65" s="165"/>
      <c r="D65" s="165"/>
      <c r="E65" s="166"/>
    </row>
    <row r="66" spans="1:5" ht="13.2" x14ac:dyDescent="0.25">
      <c r="A66" s="155" t="s">
        <v>1812</v>
      </c>
      <c r="B66" s="103" t="s">
        <v>1813</v>
      </c>
      <c r="C66" s="163"/>
      <c r="D66" s="164"/>
      <c r="E66" s="164"/>
    </row>
    <row r="67" spans="1:5" ht="13.2" x14ac:dyDescent="0.25">
      <c r="A67" s="155" t="s">
        <v>1817</v>
      </c>
      <c r="B67" s="103" t="s">
        <v>1536</v>
      </c>
      <c r="C67" s="163"/>
      <c r="D67" s="164"/>
      <c r="E67" s="164"/>
    </row>
    <row r="68" spans="1:5" ht="13.2" x14ac:dyDescent="0.25">
      <c r="A68" s="155" t="s">
        <v>1821</v>
      </c>
      <c r="B68" s="103" t="s">
        <v>1823</v>
      </c>
      <c r="C68" s="163"/>
      <c r="D68" s="164"/>
      <c r="E68" s="164"/>
    </row>
    <row r="69" spans="1:5" ht="13.2" x14ac:dyDescent="0.25">
      <c r="A69" s="155" t="s">
        <v>1826</v>
      </c>
      <c r="B69" s="103" t="s">
        <v>889</v>
      </c>
      <c r="C69" s="163"/>
      <c r="D69" s="164"/>
      <c r="E69" s="164"/>
    </row>
    <row r="70" spans="1:5" ht="13.2" x14ac:dyDescent="0.25">
      <c r="A70" s="155" t="s">
        <v>1829</v>
      </c>
      <c r="B70" s="103" t="s">
        <v>1830</v>
      </c>
      <c r="C70" s="163"/>
      <c r="D70" s="164"/>
      <c r="E70" s="164"/>
    </row>
    <row r="71" spans="1:5" ht="13.2" x14ac:dyDescent="0.25">
      <c r="A71" s="155" t="s">
        <v>1833</v>
      </c>
      <c r="B71" s="103" t="s">
        <v>837</v>
      </c>
      <c r="C71" s="163"/>
      <c r="D71" s="164"/>
      <c r="E71" s="164"/>
    </row>
    <row r="72" spans="1:5" ht="13.2" x14ac:dyDescent="0.25">
      <c r="A72" s="155" t="s">
        <v>1836</v>
      </c>
      <c r="B72" s="103" t="s">
        <v>1837</v>
      </c>
      <c r="C72" s="163"/>
      <c r="D72" s="164"/>
      <c r="E72" s="164" t="s">
        <v>1841</v>
      </c>
    </row>
    <row r="73" spans="1:5" ht="13.2" x14ac:dyDescent="0.25">
      <c r="A73" s="155" t="s">
        <v>1842</v>
      </c>
      <c r="B73" s="103" t="s">
        <v>1500</v>
      </c>
      <c r="C73" s="163" t="s">
        <v>1501</v>
      </c>
      <c r="D73" s="164"/>
      <c r="E73" s="164"/>
    </row>
    <row r="74" spans="1:5" ht="13.2" x14ac:dyDescent="0.25">
      <c r="A74" s="155" t="s">
        <v>1845</v>
      </c>
      <c r="B74" s="103" t="s">
        <v>1846</v>
      </c>
      <c r="C74" s="163"/>
      <c r="D74" s="164"/>
      <c r="E74" s="164"/>
    </row>
    <row r="75" spans="1:5" ht="13.2" x14ac:dyDescent="0.25">
      <c r="A75" s="155" t="s">
        <v>1847</v>
      </c>
      <c r="B75" s="103" t="s">
        <v>820</v>
      </c>
      <c r="C75" s="163"/>
      <c r="D75" s="164"/>
      <c r="E75" s="164"/>
    </row>
    <row r="76" spans="1:5" ht="13.2" x14ac:dyDescent="0.25">
      <c r="A76" s="165"/>
      <c r="B76" s="165"/>
      <c r="C76" s="165"/>
      <c r="D76" s="165"/>
      <c r="E76" s="166"/>
    </row>
    <row r="77" spans="1:5" ht="13.2" x14ac:dyDescent="0.25">
      <c r="A77" s="155" t="s">
        <v>1851</v>
      </c>
      <c r="B77" s="103" t="s">
        <v>837</v>
      </c>
      <c r="C77" s="163"/>
      <c r="D77" s="164"/>
      <c r="E77" s="164" t="s">
        <v>1853</v>
      </c>
    </row>
    <row r="78" spans="1:5" ht="13.2" x14ac:dyDescent="0.25">
      <c r="A78" s="155" t="s">
        <v>1854</v>
      </c>
      <c r="B78" s="103" t="s">
        <v>820</v>
      </c>
      <c r="C78" s="163"/>
      <c r="D78" s="164"/>
      <c r="E78" s="164"/>
    </row>
    <row r="79" spans="1:5" ht="13.2" x14ac:dyDescent="0.25">
      <c r="A79" s="155" t="s">
        <v>1857</v>
      </c>
      <c r="B79" s="103" t="s">
        <v>908</v>
      </c>
      <c r="C79" s="163"/>
      <c r="D79" s="164"/>
      <c r="E79" s="164"/>
    </row>
    <row r="80" spans="1:5" ht="13.2" x14ac:dyDescent="0.25">
      <c r="A80" s="155" t="s">
        <v>1859</v>
      </c>
      <c r="B80" s="103" t="s">
        <v>1861</v>
      </c>
      <c r="C80" s="163" t="s">
        <v>1863</v>
      </c>
      <c r="D80" s="164"/>
      <c r="E80" s="164"/>
    </row>
    <row r="81" spans="1:5" ht="13.2" x14ac:dyDescent="0.25">
      <c r="A81" s="155" t="s">
        <v>1864</v>
      </c>
      <c r="B81" s="103" t="s">
        <v>837</v>
      </c>
      <c r="C81" s="163"/>
      <c r="D81" s="164"/>
      <c r="E81" s="164"/>
    </row>
    <row r="82" spans="1:5" ht="13.2" x14ac:dyDescent="0.25">
      <c r="A82" s="173"/>
      <c r="B82" s="173"/>
      <c r="C82" s="173"/>
      <c r="D82" s="174"/>
      <c r="E82" s="175"/>
    </row>
    <row r="83" spans="1:5" ht="15.6" x14ac:dyDescent="0.3">
      <c r="A83" s="176" t="s">
        <v>979</v>
      </c>
      <c r="B83" s="177" t="s">
        <v>984</v>
      </c>
      <c r="C83" s="177" t="s">
        <v>987</v>
      </c>
      <c r="D83" s="178"/>
      <c r="E83" s="179"/>
    </row>
    <row r="84" spans="1:5" ht="13.2" x14ac:dyDescent="0.25">
      <c r="A84" s="119"/>
      <c r="B84" s="180"/>
      <c r="C84" s="192"/>
      <c r="D84" s="178"/>
      <c r="E84" s="179"/>
    </row>
    <row r="85" spans="1:5" ht="13.2" x14ac:dyDescent="0.25">
      <c r="A85" s="119"/>
      <c r="B85" s="180"/>
      <c r="C85" s="192"/>
      <c r="D85" s="178"/>
      <c r="E85" s="179"/>
    </row>
    <row r="86" spans="1:5" ht="13.2" x14ac:dyDescent="0.25">
      <c r="A86" s="119"/>
      <c r="B86" s="180"/>
      <c r="C86" s="181"/>
      <c r="D86" s="178"/>
      <c r="E86" s="179"/>
    </row>
  </sheetData>
  <hyperlinks>
    <hyperlink ref="A1" location="Index!A1" display="Go back to Index" xr:uid="{00000000-0004-0000-11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6AA84F"/>
    <outlinePr summaryBelow="0" summaryRight="0"/>
  </sheetPr>
  <dimension ref="A1:E75"/>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81.6640625" customWidth="1"/>
    <col min="2" max="2" width="43.88671875" customWidth="1"/>
    <col min="3" max="3" width="34.5546875" customWidth="1"/>
  </cols>
  <sheetData>
    <row r="1" spans="1:5" ht="15.75" customHeight="1" x14ac:dyDescent="0.3">
      <c r="A1" s="157" t="s">
        <v>1</v>
      </c>
      <c r="B1" s="158" t="s">
        <v>795</v>
      </c>
      <c r="C1" s="159" t="s">
        <v>796</v>
      </c>
      <c r="D1" s="160" t="s">
        <v>3</v>
      </c>
      <c r="E1" s="161" t="s">
        <v>797</v>
      </c>
    </row>
    <row r="2" spans="1:5" ht="13.2" x14ac:dyDescent="0.25">
      <c r="A2" s="155" t="s">
        <v>1728</v>
      </c>
      <c r="B2" s="103" t="s">
        <v>800</v>
      </c>
      <c r="C2" s="163"/>
      <c r="D2" s="164"/>
      <c r="E2" s="164" t="s">
        <v>1730</v>
      </c>
    </row>
    <row r="3" spans="1:5" ht="13.2" x14ac:dyDescent="0.25">
      <c r="A3" s="155" t="s">
        <v>1732</v>
      </c>
      <c r="B3" s="103" t="s">
        <v>1536</v>
      </c>
      <c r="C3" s="163"/>
      <c r="D3" s="164"/>
      <c r="E3" s="164"/>
    </row>
    <row r="4" spans="1:5" ht="13.2" x14ac:dyDescent="0.25">
      <c r="A4" s="155" t="s">
        <v>1734</v>
      </c>
      <c r="B4" s="103" t="s">
        <v>1128</v>
      </c>
      <c r="C4" s="163"/>
      <c r="D4" s="164"/>
      <c r="E4" s="164"/>
    </row>
    <row r="5" spans="1:5" ht="13.2" x14ac:dyDescent="0.25">
      <c r="A5" s="155" t="s">
        <v>1736</v>
      </c>
      <c r="B5" s="103" t="s">
        <v>1103</v>
      </c>
      <c r="C5" s="163"/>
      <c r="D5" s="164"/>
      <c r="E5" s="164"/>
    </row>
    <row r="6" spans="1:5" ht="13.2" x14ac:dyDescent="0.25">
      <c r="A6" s="155" t="s">
        <v>1737</v>
      </c>
      <c r="B6" s="103" t="s">
        <v>1082</v>
      </c>
      <c r="C6" s="163"/>
      <c r="D6" s="164"/>
      <c r="E6" s="164" t="s">
        <v>1739</v>
      </c>
    </row>
    <row r="7" spans="1:5" ht="13.2" x14ac:dyDescent="0.25">
      <c r="A7" s="155" t="s">
        <v>1740</v>
      </c>
      <c r="B7" s="103" t="s">
        <v>815</v>
      </c>
      <c r="C7" s="163"/>
      <c r="D7" s="164"/>
      <c r="E7" s="164"/>
    </row>
    <row r="8" spans="1:5" ht="13.2" x14ac:dyDescent="0.25">
      <c r="A8" s="155" t="s">
        <v>1742</v>
      </c>
      <c r="B8" s="103" t="s">
        <v>820</v>
      </c>
      <c r="C8" s="163"/>
      <c r="D8" s="164"/>
      <c r="E8" s="164"/>
    </row>
    <row r="9" spans="1:5" ht="13.2" x14ac:dyDescent="0.25">
      <c r="A9" s="155" t="s">
        <v>1745</v>
      </c>
      <c r="B9" s="103" t="s">
        <v>820</v>
      </c>
      <c r="C9" s="163"/>
      <c r="D9" s="164"/>
      <c r="E9" s="164"/>
    </row>
    <row r="10" spans="1:5" ht="13.2" x14ac:dyDescent="0.25">
      <c r="A10" s="155" t="s">
        <v>1746</v>
      </c>
      <c r="B10" s="103" t="s">
        <v>800</v>
      </c>
      <c r="C10" s="163"/>
      <c r="D10" s="164"/>
      <c r="E10" s="164" t="s">
        <v>1749</v>
      </c>
    </row>
    <row r="11" spans="1:5" ht="13.2" x14ac:dyDescent="0.25">
      <c r="A11" s="155" t="s">
        <v>1750</v>
      </c>
      <c r="B11" s="103" t="s">
        <v>1128</v>
      </c>
      <c r="C11" s="163"/>
      <c r="D11" s="164"/>
      <c r="E11" s="164"/>
    </row>
    <row r="12" spans="1:5" ht="13.2" x14ac:dyDescent="0.25">
      <c r="A12" s="155" t="s">
        <v>1754</v>
      </c>
      <c r="B12" s="103" t="s">
        <v>1128</v>
      </c>
      <c r="C12" s="163"/>
      <c r="D12" s="164"/>
      <c r="E12" s="164"/>
    </row>
    <row r="13" spans="1:5" ht="13.2" x14ac:dyDescent="0.25">
      <c r="A13" s="155" t="s">
        <v>1757</v>
      </c>
      <c r="B13" s="103" t="s">
        <v>1536</v>
      </c>
      <c r="C13" s="163"/>
      <c r="D13" s="164"/>
      <c r="E13" s="164"/>
    </row>
    <row r="14" spans="1:5" ht="13.2" x14ac:dyDescent="0.25">
      <c r="A14" s="155" t="s">
        <v>1761</v>
      </c>
      <c r="B14" s="103" t="s">
        <v>1762</v>
      </c>
      <c r="C14" s="163"/>
      <c r="D14" s="164"/>
      <c r="E14" s="164" t="s">
        <v>1765</v>
      </c>
    </row>
    <row r="15" spans="1:5" ht="13.2" x14ac:dyDescent="0.25">
      <c r="A15" s="155" t="s">
        <v>1766</v>
      </c>
      <c r="B15" s="103" t="s">
        <v>1769</v>
      </c>
      <c r="C15" s="163"/>
      <c r="D15" s="164"/>
      <c r="E15" s="164"/>
    </row>
    <row r="16" spans="1:5" ht="13.2" x14ac:dyDescent="0.25">
      <c r="A16" s="155" t="s">
        <v>1771</v>
      </c>
      <c r="B16" s="103" t="s">
        <v>1772</v>
      </c>
      <c r="C16" s="163"/>
      <c r="D16" s="164"/>
      <c r="E16" s="164"/>
    </row>
    <row r="17" spans="1:5" ht="13.2" x14ac:dyDescent="0.25">
      <c r="A17" s="155" t="s">
        <v>1776</v>
      </c>
      <c r="B17" s="103" t="s">
        <v>1777</v>
      </c>
      <c r="C17" s="163"/>
      <c r="D17" s="164"/>
      <c r="E17" s="164"/>
    </row>
    <row r="18" spans="1:5" ht="13.2" x14ac:dyDescent="0.25">
      <c r="A18" s="155" t="s">
        <v>1780</v>
      </c>
      <c r="B18" s="103" t="s">
        <v>1782</v>
      </c>
      <c r="C18" s="163"/>
      <c r="D18" s="164"/>
      <c r="E18" s="164"/>
    </row>
    <row r="19" spans="1:5" ht="13.2" x14ac:dyDescent="0.25">
      <c r="A19" s="155" t="s">
        <v>1785</v>
      </c>
      <c r="B19" s="103" t="s">
        <v>1787</v>
      </c>
      <c r="C19" s="163"/>
      <c r="D19" s="164"/>
      <c r="E19" s="164"/>
    </row>
    <row r="20" spans="1:5" ht="13.2" x14ac:dyDescent="0.25">
      <c r="A20" s="155" t="s">
        <v>1789</v>
      </c>
      <c r="B20" s="103" t="s">
        <v>1791</v>
      </c>
      <c r="C20" s="163"/>
      <c r="D20" s="164"/>
      <c r="E20" s="164"/>
    </row>
    <row r="21" spans="1:5" ht="13.2" x14ac:dyDescent="0.25">
      <c r="A21" s="155" t="s">
        <v>1795</v>
      </c>
      <c r="B21" s="191" t="s">
        <v>1796</v>
      </c>
      <c r="C21" s="163"/>
      <c r="D21" s="164"/>
      <c r="E21" s="164"/>
    </row>
    <row r="22" spans="1:5" ht="13.2" x14ac:dyDescent="0.25">
      <c r="A22" s="165"/>
      <c r="B22" s="165"/>
      <c r="C22" s="165"/>
      <c r="D22" s="165"/>
      <c r="E22" s="166"/>
    </row>
    <row r="23" spans="1:5" ht="13.2" x14ac:dyDescent="0.25">
      <c r="A23" s="155" t="s">
        <v>1808</v>
      </c>
      <c r="B23" s="167" t="s">
        <v>853</v>
      </c>
      <c r="C23" s="163"/>
      <c r="D23" s="164"/>
      <c r="E23" s="164"/>
    </row>
    <row r="24" spans="1:5" ht="13.2" x14ac:dyDescent="0.25">
      <c r="A24" s="155" t="s">
        <v>1811</v>
      </c>
      <c r="B24" s="103"/>
      <c r="C24" s="163"/>
      <c r="D24" s="164"/>
      <c r="E24" s="164"/>
    </row>
    <row r="25" spans="1:5" ht="13.2" x14ac:dyDescent="0.25">
      <c r="A25" s="155" t="s">
        <v>1816</v>
      </c>
      <c r="B25" s="103"/>
      <c r="C25" s="163"/>
      <c r="D25" s="164"/>
      <c r="E25" s="164"/>
    </row>
    <row r="26" spans="1:5" ht="13.2" x14ac:dyDescent="0.25">
      <c r="A26" s="155" t="s">
        <v>1820</v>
      </c>
      <c r="B26" s="103"/>
      <c r="C26" s="163"/>
      <c r="D26" s="164"/>
      <c r="E26" s="164"/>
    </row>
    <row r="27" spans="1:5" ht="13.2" x14ac:dyDescent="0.25">
      <c r="A27" s="165"/>
      <c r="B27" s="165"/>
      <c r="C27" s="165"/>
      <c r="D27" s="165"/>
      <c r="E27" s="166"/>
    </row>
    <row r="28" spans="1:5" ht="13.2" x14ac:dyDescent="0.25">
      <c r="A28" s="155" t="s">
        <v>1828</v>
      </c>
      <c r="B28" s="103"/>
      <c r="C28" s="163"/>
      <c r="D28" s="164"/>
      <c r="E28" s="164"/>
    </row>
    <row r="29" spans="1:5" ht="13.2" x14ac:dyDescent="0.25">
      <c r="A29" s="155" t="s">
        <v>1832</v>
      </c>
      <c r="B29" s="103"/>
      <c r="C29" s="163"/>
      <c r="D29" s="164"/>
      <c r="E29" s="164"/>
    </row>
    <row r="30" spans="1:5" ht="13.2" x14ac:dyDescent="0.25">
      <c r="A30" s="155" t="s">
        <v>1835</v>
      </c>
      <c r="B30" s="103"/>
      <c r="C30" s="163"/>
      <c r="D30" s="164"/>
      <c r="E30" s="164"/>
    </row>
    <row r="31" spans="1:5" ht="13.2" x14ac:dyDescent="0.25">
      <c r="A31" s="155" t="s">
        <v>1839</v>
      </c>
      <c r="B31" s="103"/>
      <c r="C31" s="163"/>
      <c r="D31" s="164"/>
      <c r="E31" s="164"/>
    </row>
    <row r="32" spans="1:5" ht="13.2" x14ac:dyDescent="0.25">
      <c r="A32" s="155" t="s">
        <v>1844</v>
      </c>
      <c r="B32" s="103"/>
      <c r="C32" s="163"/>
      <c r="D32" s="164"/>
      <c r="E32" s="164"/>
    </row>
    <row r="33" spans="1:5" ht="13.2" x14ac:dyDescent="0.25">
      <c r="A33" s="165"/>
      <c r="B33" s="165"/>
      <c r="C33" s="165"/>
      <c r="D33" s="165"/>
      <c r="E33" s="166"/>
    </row>
    <row r="34" spans="1:5" ht="13.2" x14ac:dyDescent="0.25">
      <c r="A34" s="155" t="s">
        <v>1848</v>
      </c>
      <c r="B34" s="103"/>
      <c r="C34" s="163"/>
      <c r="D34" s="164"/>
      <c r="E34" s="164"/>
    </row>
    <row r="35" spans="1:5" ht="13.2" x14ac:dyDescent="0.25">
      <c r="A35" s="155" t="s">
        <v>1850</v>
      </c>
      <c r="B35" s="103"/>
      <c r="C35" s="163"/>
      <c r="D35" s="164"/>
      <c r="E35" s="164"/>
    </row>
    <row r="36" spans="1:5" ht="13.2" x14ac:dyDescent="0.25">
      <c r="A36" s="155" t="s">
        <v>1855</v>
      </c>
      <c r="B36" s="103"/>
      <c r="C36" s="163"/>
      <c r="D36" s="164"/>
      <c r="E36" s="164"/>
    </row>
    <row r="37" spans="1:5" ht="13.2" x14ac:dyDescent="0.25">
      <c r="A37" s="155" t="s">
        <v>1858</v>
      </c>
      <c r="B37" s="103"/>
      <c r="C37" s="163"/>
      <c r="D37" s="164"/>
      <c r="E37" s="164"/>
    </row>
    <row r="38" spans="1:5" ht="13.2" x14ac:dyDescent="0.25">
      <c r="A38" s="155" t="s">
        <v>1862</v>
      </c>
      <c r="B38" s="103"/>
      <c r="C38" s="163"/>
      <c r="D38" s="164"/>
      <c r="E38" s="164"/>
    </row>
    <row r="39" spans="1:5" ht="13.2" x14ac:dyDescent="0.25">
      <c r="A39" s="165"/>
      <c r="B39" s="165"/>
      <c r="C39" s="165"/>
      <c r="D39" s="165"/>
      <c r="E39" s="166"/>
    </row>
    <row r="40" spans="1:5" ht="13.2" x14ac:dyDescent="0.25">
      <c r="A40" s="155" t="s">
        <v>1866</v>
      </c>
      <c r="B40" s="103" t="s">
        <v>1867</v>
      </c>
      <c r="C40" s="163"/>
      <c r="D40" s="164"/>
      <c r="E40" s="164"/>
    </row>
    <row r="41" spans="1:5" ht="13.2" x14ac:dyDescent="0.25">
      <c r="A41" s="155" t="s">
        <v>1868</v>
      </c>
      <c r="B41" s="103" t="s">
        <v>1870</v>
      </c>
      <c r="C41" s="163" t="s">
        <v>1365</v>
      </c>
      <c r="D41" s="164" t="s">
        <v>1871</v>
      </c>
      <c r="E41" s="164"/>
    </row>
    <row r="42" spans="1:5" ht="13.2" x14ac:dyDescent="0.25">
      <c r="A42" s="155" t="s">
        <v>1873</v>
      </c>
      <c r="B42" s="103" t="s">
        <v>1875</v>
      </c>
      <c r="C42" s="163"/>
      <c r="D42" s="164"/>
      <c r="E42" s="164"/>
    </row>
    <row r="43" spans="1:5" ht="13.2" x14ac:dyDescent="0.25">
      <c r="A43" s="155" t="s">
        <v>1878</v>
      </c>
      <c r="B43" s="103" t="s">
        <v>892</v>
      </c>
      <c r="C43" s="163"/>
      <c r="D43" s="164"/>
      <c r="E43" s="164"/>
    </row>
    <row r="44" spans="1:5" ht="13.2" x14ac:dyDescent="0.25">
      <c r="A44" s="155" t="s">
        <v>1882</v>
      </c>
      <c r="B44" s="103" t="s">
        <v>1883</v>
      </c>
      <c r="C44" s="163" t="s">
        <v>1884</v>
      </c>
      <c r="D44" s="164"/>
      <c r="E44" s="164"/>
    </row>
    <row r="45" spans="1:5" ht="13.2" x14ac:dyDescent="0.25">
      <c r="A45" s="165"/>
      <c r="B45" s="165"/>
      <c r="C45" s="165"/>
      <c r="D45" s="165"/>
      <c r="E45" s="166"/>
    </row>
    <row r="46" spans="1:5" ht="13.2" x14ac:dyDescent="0.25">
      <c r="A46" s="155" t="s">
        <v>1887</v>
      </c>
      <c r="B46" s="103" t="s">
        <v>1653</v>
      </c>
      <c r="C46" s="163"/>
      <c r="D46" s="164"/>
      <c r="E46" s="164"/>
    </row>
    <row r="47" spans="1:5" ht="13.2" x14ac:dyDescent="0.25">
      <c r="A47" s="155" t="s">
        <v>1889</v>
      </c>
      <c r="B47" s="103" t="s">
        <v>1014</v>
      </c>
      <c r="C47" s="163" t="s">
        <v>1022</v>
      </c>
      <c r="D47" s="164"/>
      <c r="E47" s="164"/>
    </row>
    <row r="48" spans="1:5" ht="13.2" x14ac:dyDescent="0.25">
      <c r="A48" s="155" t="s">
        <v>1892</v>
      </c>
      <c r="B48" s="103" t="s">
        <v>1027</v>
      </c>
      <c r="C48" s="163"/>
      <c r="D48" s="164"/>
      <c r="E48" s="164"/>
    </row>
    <row r="49" spans="1:5" ht="13.2" x14ac:dyDescent="0.25">
      <c r="A49" s="155" t="s">
        <v>1896</v>
      </c>
      <c r="B49" s="103" t="s">
        <v>1027</v>
      </c>
      <c r="C49" s="163"/>
      <c r="D49" s="164"/>
      <c r="E49" s="164"/>
    </row>
    <row r="50" spans="1:5" ht="13.2" x14ac:dyDescent="0.25">
      <c r="A50" s="165"/>
      <c r="B50" s="165"/>
      <c r="C50" s="165"/>
      <c r="D50" s="165"/>
      <c r="E50" s="166"/>
    </row>
    <row r="51" spans="1:5" ht="13.2" x14ac:dyDescent="0.25">
      <c r="A51" s="155" t="s">
        <v>1899</v>
      </c>
      <c r="B51" s="103" t="s">
        <v>350</v>
      </c>
      <c r="C51" s="163"/>
      <c r="D51" s="164" t="s">
        <v>925</v>
      </c>
      <c r="E51" s="164"/>
    </row>
    <row r="52" spans="1:5" ht="13.2" x14ac:dyDescent="0.25">
      <c r="A52" s="155" t="s">
        <v>1901</v>
      </c>
      <c r="B52" s="103" t="s">
        <v>350</v>
      </c>
      <c r="C52" s="163"/>
      <c r="D52" s="164" t="s">
        <v>925</v>
      </c>
      <c r="E52" s="164"/>
    </row>
    <row r="53" spans="1:5" ht="13.2" x14ac:dyDescent="0.25">
      <c r="A53" s="155" t="s">
        <v>1902</v>
      </c>
      <c r="B53" s="103" t="s">
        <v>350</v>
      </c>
      <c r="C53" s="163"/>
      <c r="D53" s="164" t="s">
        <v>925</v>
      </c>
      <c r="E53" s="164"/>
    </row>
    <row r="54" spans="1:5" ht="13.2" x14ac:dyDescent="0.25">
      <c r="A54" s="155" t="s">
        <v>1907</v>
      </c>
      <c r="B54" s="103" t="s">
        <v>350</v>
      </c>
      <c r="C54" s="163"/>
      <c r="D54" s="164" t="s">
        <v>925</v>
      </c>
      <c r="E54" s="164"/>
    </row>
    <row r="55" spans="1:5" ht="13.2" x14ac:dyDescent="0.25">
      <c r="A55" s="155" t="s">
        <v>1910</v>
      </c>
      <c r="B55" s="103" t="s">
        <v>350</v>
      </c>
      <c r="C55" s="163"/>
      <c r="D55" s="164" t="s">
        <v>925</v>
      </c>
      <c r="E55" s="164"/>
    </row>
    <row r="56" spans="1:5" ht="13.2" x14ac:dyDescent="0.25">
      <c r="A56" s="155" t="s">
        <v>1912</v>
      </c>
      <c r="B56" s="103" t="s">
        <v>350</v>
      </c>
      <c r="C56" s="163"/>
      <c r="D56" s="164" t="s">
        <v>925</v>
      </c>
      <c r="E56" s="164"/>
    </row>
    <row r="57" spans="1:5" ht="13.2" x14ac:dyDescent="0.25">
      <c r="A57" s="155" t="s">
        <v>1915</v>
      </c>
      <c r="B57" s="103" t="s">
        <v>350</v>
      </c>
      <c r="C57" s="163"/>
      <c r="D57" s="164" t="s">
        <v>925</v>
      </c>
      <c r="E57" s="164"/>
    </row>
    <row r="58" spans="1:5" ht="13.2" x14ac:dyDescent="0.25">
      <c r="A58" s="155" t="s">
        <v>1918</v>
      </c>
      <c r="B58" s="103" t="s">
        <v>350</v>
      </c>
      <c r="C58" s="163"/>
      <c r="D58" s="164" t="s">
        <v>925</v>
      </c>
      <c r="E58" s="164"/>
    </row>
    <row r="59" spans="1:5" ht="13.2" x14ac:dyDescent="0.25">
      <c r="A59" s="155" t="s">
        <v>1922</v>
      </c>
      <c r="B59" s="103" t="s">
        <v>350</v>
      </c>
      <c r="C59" s="163"/>
      <c r="D59" s="164" t="s">
        <v>925</v>
      </c>
      <c r="E59" s="164"/>
    </row>
    <row r="60" spans="1:5" ht="13.2" x14ac:dyDescent="0.25">
      <c r="A60" s="155" t="s">
        <v>1924</v>
      </c>
      <c r="B60" s="103" t="s">
        <v>350</v>
      </c>
      <c r="C60" s="163"/>
      <c r="D60" s="164" t="s">
        <v>925</v>
      </c>
      <c r="E60" s="164"/>
    </row>
    <row r="61" spans="1:5" ht="13.2" x14ac:dyDescent="0.25">
      <c r="A61" s="165"/>
      <c r="B61" s="165"/>
      <c r="C61" s="165"/>
      <c r="D61" s="165"/>
      <c r="E61" s="166"/>
    </row>
    <row r="62" spans="1:5" ht="13.2" x14ac:dyDescent="0.25">
      <c r="A62" s="155" t="s">
        <v>1928</v>
      </c>
      <c r="B62" s="103"/>
      <c r="C62" s="163"/>
      <c r="D62" s="164"/>
      <c r="E62" s="164"/>
    </row>
    <row r="63" spans="1:5" ht="13.2" x14ac:dyDescent="0.25">
      <c r="A63" s="155" t="s">
        <v>1931</v>
      </c>
      <c r="B63" s="103"/>
      <c r="C63" s="163"/>
      <c r="D63" s="164"/>
      <c r="E63" s="164"/>
    </row>
    <row r="64" spans="1:5" ht="13.2" x14ac:dyDescent="0.25">
      <c r="A64" s="155" t="s">
        <v>1935</v>
      </c>
      <c r="B64" s="103"/>
      <c r="C64" s="163"/>
      <c r="D64" s="164"/>
      <c r="E64" s="164"/>
    </row>
    <row r="65" spans="1:5" ht="13.2" x14ac:dyDescent="0.25">
      <c r="A65" s="155" t="s">
        <v>1937</v>
      </c>
      <c r="B65" s="103" t="s">
        <v>1265</v>
      </c>
      <c r="C65" s="163"/>
      <c r="D65" s="164"/>
      <c r="E65" s="164"/>
    </row>
    <row r="66" spans="1:5" ht="13.2" x14ac:dyDescent="0.25">
      <c r="A66" s="165"/>
      <c r="B66" s="165"/>
      <c r="C66" s="165"/>
      <c r="D66" s="165"/>
      <c r="E66" s="166"/>
    </row>
    <row r="67" spans="1:5" ht="13.2" x14ac:dyDescent="0.25">
      <c r="A67" s="155" t="s">
        <v>1941</v>
      </c>
      <c r="B67" s="103" t="s">
        <v>1942</v>
      </c>
      <c r="C67" s="163" t="s">
        <v>811</v>
      </c>
      <c r="D67" s="164"/>
      <c r="E67" s="164"/>
    </row>
    <row r="68" spans="1:5" ht="13.2" x14ac:dyDescent="0.25">
      <c r="A68" s="155" t="s">
        <v>1946</v>
      </c>
      <c r="B68" s="103" t="s">
        <v>857</v>
      </c>
      <c r="C68" s="163"/>
      <c r="D68" s="164"/>
      <c r="E68" s="164"/>
    </row>
    <row r="69" spans="1:5" ht="13.2" x14ac:dyDescent="0.25">
      <c r="A69" s="155" t="s">
        <v>1951</v>
      </c>
      <c r="B69" s="103" t="s">
        <v>1515</v>
      </c>
      <c r="C69" s="163"/>
      <c r="D69" s="164"/>
      <c r="E69" s="164"/>
    </row>
    <row r="70" spans="1:5" ht="13.2" x14ac:dyDescent="0.25">
      <c r="A70" s="155" t="s">
        <v>1955</v>
      </c>
      <c r="B70" s="103" t="s">
        <v>1956</v>
      </c>
      <c r="C70" s="163"/>
      <c r="D70" s="164"/>
      <c r="E70" s="164"/>
    </row>
    <row r="71" spans="1:5" ht="13.2" x14ac:dyDescent="0.25">
      <c r="A71" s="173"/>
      <c r="B71" s="173"/>
      <c r="C71" s="173"/>
      <c r="D71" s="174"/>
      <c r="E71" s="175"/>
    </row>
    <row r="72" spans="1:5" ht="15.6" x14ac:dyDescent="0.3">
      <c r="A72" s="176" t="s">
        <v>979</v>
      </c>
      <c r="B72" s="177" t="s">
        <v>984</v>
      </c>
      <c r="C72" s="177" t="s">
        <v>987</v>
      </c>
      <c r="D72" s="178"/>
      <c r="E72" s="179"/>
    </row>
    <row r="73" spans="1:5" ht="13.2" x14ac:dyDescent="0.25">
      <c r="A73" s="140" t="s">
        <v>1963</v>
      </c>
      <c r="B73" s="193" t="s">
        <v>1965</v>
      </c>
      <c r="C73" s="194">
        <v>1002</v>
      </c>
      <c r="D73" s="178"/>
      <c r="E73" s="179"/>
    </row>
    <row r="74" spans="1:5" ht="13.2" x14ac:dyDescent="0.25">
      <c r="A74" s="140" t="s">
        <v>1045</v>
      </c>
      <c r="B74" s="193" t="s">
        <v>1975</v>
      </c>
      <c r="C74" s="194">
        <v>1003</v>
      </c>
      <c r="D74" s="178"/>
      <c r="E74" s="179"/>
    </row>
    <row r="75" spans="1:5" ht="13.2" x14ac:dyDescent="0.25">
      <c r="A75" s="119"/>
      <c r="B75" s="180"/>
      <c r="C75" s="195"/>
      <c r="D75" s="178"/>
      <c r="E75" s="179"/>
    </row>
  </sheetData>
  <hyperlinks>
    <hyperlink ref="A1" location="Index!A1" display="Go back to Index" xr:uid="{00000000-0004-0000-12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E6B8AF"/>
    <outlinePr summaryBelow="0" summaryRight="0"/>
  </sheetPr>
  <dimension ref="A1:B125"/>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73.44140625" customWidth="1"/>
    <col min="2" max="2" width="128.6640625" customWidth="1"/>
  </cols>
  <sheetData>
    <row r="1" spans="1:2" ht="15.75" customHeight="1" x14ac:dyDescent="0.3">
      <c r="A1" s="6" t="s">
        <v>1</v>
      </c>
      <c r="B1" s="7" t="s">
        <v>3</v>
      </c>
    </row>
    <row r="2" spans="1:2" ht="15.75" customHeight="1" x14ac:dyDescent="0.3">
      <c r="A2" s="13" t="s">
        <v>5</v>
      </c>
      <c r="B2" s="19" t="s">
        <v>8</v>
      </c>
    </row>
    <row r="3" spans="1:2" ht="15.75" customHeight="1" x14ac:dyDescent="0.3">
      <c r="A3" s="242" t="s">
        <v>13</v>
      </c>
      <c r="B3" s="243"/>
    </row>
    <row r="4" spans="1:2" ht="13.2" x14ac:dyDescent="0.25">
      <c r="A4" s="25" t="s">
        <v>28</v>
      </c>
      <c r="B4" s="27" t="s">
        <v>34</v>
      </c>
    </row>
    <row r="5" spans="1:2" ht="13.2" x14ac:dyDescent="0.25">
      <c r="A5" s="25" t="s">
        <v>35</v>
      </c>
      <c r="B5" s="27" t="s">
        <v>36</v>
      </c>
    </row>
    <row r="6" spans="1:2" ht="13.2" x14ac:dyDescent="0.25">
      <c r="A6" s="25" t="s">
        <v>37</v>
      </c>
      <c r="B6" s="27" t="s">
        <v>39</v>
      </c>
    </row>
    <row r="7" spans="1:2" ht="13.2" x14ac:dyDescent="0.25">
      <c r="A7" s="25" t="s">
        <v>40</v>
      </c>
      <c r="B7" s="27" t="s">
        <v>41</v>
      </c>
    </row>
    <row r="8" spans="1:2" ht="13.2" x14ac:dyDescent="0.25">
      <c r="A8" s="25" t="s">
        <v>42</v>
      </c>
      <c r="B8" s="27" t="s">
        <v>43</v>
      </c>
    </row>
    <row r="9" spans="1:2" ht="13.2" x14ac:dyDescent="0.25">
      <c r="A9" s="25" t="s">
        <v>44</v>
      </c>
      <c r="B9" s="27" t="s">
        <v>45</v>
      </c>
    </row>
    <row r="10" spans="1:2" ht="13.2" x14ac:dyDescent="0.25">
      <c r="A10" s="25" t="s">
        <v>46</v>
      </c>
      <c r="B10" s="27" t="s">
        <v>47</v>
      </c>
    </row>
    <row r="11" spans="1:2" ht="13.2" x14ac:dyDescent="0.25">
      <c r="A11" s="25" t="s">
        <v>48</v>
      </c>
      <c r="B11" s="27" t="s">
        <v>49</v>
      </c>
    </row>
    <row r="12" spans="1:2" ht="13.2" x14ac:dyDescent="0.25">
      <c r="A12" s="25" t="s">
        <v>50</v>
      </c>
      <c r="B12" s="27" t="s">
        <v>51</v>
      </c>
    </row>
    <row r="13" spans="1:2" ht="13.2" x14ac:dyDescent="0.25">
      <c r="A13" s="25" t="s">
        <v>54</v>
      </c>
      <c r="B13" s="27" t="s">
        <v>55</v>
      </c>
    </row>
    <row r="14" spans="1:2" ht="26.4" x14ac:dyDescent="0.25">
      <c r="A14" s="25" t="s">
        <v>56</v>
      </c>
      <c r="B14" s="27" t="s">
        <v>57</v>
      </c>
    </row>
    <row r="15" spans="1:2" ht="26.4" x14ac:dyDescent="0.25">
      <c r="A15" s="25" t="s">
        <v>60</v>
      </c>
      <c r="B15" s="27" t="s">
        <v>62</v>
      </c>
    </row>
    <row r="16" spans="1:2" ht="26.4" x14ac:dyDescent="0.25">
      <c r="A16" s="25" t="s">
        <v>63</v>
      </c>
      <c r="B16" s="27" t="s">
        <v>64</v>
      </c>
    </row>
    <row r="17" spans="1:2" ht="13.2" x14ac:dyDescent="0.25">
      <c r="A17" s="25" t="s">
        <v>66</v>
      </c>
      <c r="B17" s="27" t="s">
        <v>67</v>
      </c>
    </row>
    <row r="18" spans="1:2" ht="13.2" x14ac:dyDescent="0.25">
      <c r="A18" s="25" t="s">
        <v>68</v>
      </c>
      <c r="B18" s="27" t="s">
        <v>69</v>
      </c>
    </row>
    <row r="19" spans="1:2" ht="13.2" x14ac:dyDescent="0.25">
      <c r="A19" s="25" t="s">
        <v>70</v>
      </c>
      <c r="B19" s="27" t="s">
        <v>72</v>
      </c>
    </row>
    <row r="20" spans="1:2" ht="13.2" x14ac:dyDescent="0.25">
      <c r="A20" s="25" t="s">
        <v>73</v>
      </c>
      <c r="B20" s="27" t="s">
        <v>74</v>
      </c>
    </row>
    <row r="21" spans="1:2" ht="26.4" x14ac:dyDescent="0.25">
      <c r="A21" s="25" t="s">
        <v>75</v>
      </c>
      <c r="B21" s="27" t="s">
        <v>76</v>
      </c>
    </row>
    <row r="22" spans="1:2" ht="13.2" x14ac:dyDescent="0.25">
      <c r="A22" s="25" t="s">
        <v>79</v>
      </c>
      <c r="B22" s="27" t="s">
        <v>80</v>
      </c>
    </row>
    <row r="23" spans="1:2" ht="13.2" x14ac:dyDescent="0.25">
      <c r="A23" s="25" t="s">
        <v>81</v>
      </c>
      <c r="B23" s="27" t="s">
        <v>82</v>
      </c>
    </row>
    <row r="24" spans="1:2" ht="13.2" x14ac:dyDescent="0.25">
      <c r="A24" s="25" t="s">
        <v>84</v>
      </c>
      <c r="B24" s="38" t="s">
        <v>85</v>
      </c>
    </row>
    <row r="25" spans="1:2" ht="13.2" x14ac:dyDescent="0.25">
      <c r="A25" s="25" t="s">
        <v>99</v>
      </c>
      <c r="B25" s="27" t="s">
        <v>100</v>
      </c>
    </row>
    <row r="26" spans="1:2" ht="13.2" x14ac:dyDescent="0.25">
      <c r="A26" s="25" t="s">
        <v>101</v>
      </c>
      <c r="B26" s="27" t="s">
        <v>103</v>
      </c>
    </row>
    <row r="27" spans="1:2" ht="13.2" x14ac:dyDescent="0.25">
      <c r="A27" s="25" t="s">
        <v>104</v>
      </c>
      <c r="B27" s="27" t="s">
        <v>105</v>
      </c>
    </row>
    <row r="28" spans="1:2" ht="26.4" x14ac:dyDescent="0.25">
      <c r="A28" s="25" t="s">
        <v>106</v>
      </c>
      <c r="B28" s="27" t="s">
        <v>107</v>
      </c>
    </row>
    <row r="29" spans="1:2" ht="13.2" x14ac:dyDescent="0.25">
      <c r="A29" s="25" t="s">
        <v>108</v>
      </c>
      <c r="B29" s="27" t="s">
        <v>109</v>
      </c>
    </row>
    <row r="30" spans="1:2" ht="13.2" x14ac:dyDescent="0.25">
      <c r="A30" s="42"/>
      <c r="B30" s="44"/>
    </row>
    <row r="31" spans="1:2" ht="15.75" customHeight="1" x14ac:dyDescent="0.3">
      <c r="A31" s="244" t="s">
        <v>113</v>
      </c>
      <c r="B31" s="243"/>
    </row>
    <row r="32" spans="1:2" ht="13.2" x14ac:dyDescent="0.25">
      <c r="A32" s="47" t="s">
        <v>114</v>
      </c>
      <c r="B32" s="27" t="s">
        <v>117</v>
      </c>
    </row>
    <row r="33" spans="1:2" ht="13.2" x14ac:dyDescent="0.25">
      <c r="A33" s="47" t="s">
        <v>118</v>
      </c>
      <c r="B33" s="27" t="s">
        <v>119</v>
      </c>
    </row>
    <row r="34" spans="1:2" ht="13.2" x14ac:dyDescent="0.25">
      <c r="A34" s="47" t="s">
        <v>120</v>
      </c>
      <c r="B34" s="27" t="s">
        <v>121</v>
      </c>
    </row>
    <row r="35" spans="1:2" ht="13.2" x14ac:dyDescent="0.25">
      <c r="A35" s="47" t="s">
        <v>122</v>
      </c>
      <c r="B35" s="27" t="s">
        <v>123</v>
      </c>
    </row>
    <row r="36" spans="1:2" ht="13.2" x14ac:dyDescent="0.25">
      <c r="A36" s="47" t="s">
        <v>124</v>
      </c>
      <c r="B36" s="27" t="s">
        <v>125</v>
      </c>
    </row>
    <row r="37" spans="1:2" ht="13.2" x14ac:dyDescent="0.25">
      <c r="A37" s="47" t="s">
        <v>126</v>
      </c>
      <c r="B37" s="27" t="s">
        <v>127</v>
      </c>
    </row>
    <row r="38" spans="1:2" ht="13.2" x14ac:dyDescent="0.25">
      <c r="A38" s="47" t="s">
        <v>128</v>
      </c>
      <c r="B38" s="27" t="str">
        <f>"+8% Combat XP"</f>
        <v>+8% Combat XP</v>
      </c>
    </row>
    <row r="39" spans="1:2" ht="13.2" x14ac:dyDescent="0.25">
      <c r="A39" s="47" t="s">
        <v>130</v>
      </c>
      <c r="B39" s="27" t="s">
        <v>131</v>
      </c>
    </row>
    <row r="40" spans="1:2" ht="13.2" x14ac:dyDescent="0.25">
      <c r="A40" s="47" t="s">
        <v>133</v>
      </c>
      <c r="B40" s="27" t="s">
        <v>134</v>
      </c>
    </row>
    <row r="41" spans="1:2" ht="13.2" x14ac:dyDescent="0.25">
      <c r="A41" s="47" t="s">
        <v>135</v>
      </c>
      <c r="B41" s="27" t="s">
        <v>137</v>
      </c>
    </row>
    <row r="42" spans="1:2" ht="13.2" x14ac:dyDescent="0.25">
      <c r="A42" s="47" t="s">
        <v>138</v>
      </c>
      <c r="B42" s="27" t="s">
        <v>139</v>
      </c>
    </row>
    <row r="43" spans="1:2" ht="13.2" x14ac:dyDescent="0.25">
      <c r="A43" s="47" t="s">
        <v>141</v>
      </c>
      <c r="B43" s="27" t="s">
        <v>142</v>
      </c>
    </row>
    <row r="44" spans="1:2" ht="13.2" x14ac:dyDescent="0.25">
      <c r="A44" s="47" t="s">
        <v>143</v>
      </c>
      <c r="B44" s="27" t="s">
        <v>144</v>
      </c>
    </row>
    <row r="45" spans="1:2" ht="13.2" x14ac:dyDescent="0.25">
      <c r="A45" s="47" t="s">
        <v>145</v>
      </c>
      <c r="B45" s="27" t="s">
        <v>146</v>
      </c>
    </row>
    <row r="46" spans="1:2" ht="13.2" x14ac:dyDescent="0.25">
      <c r="A46" s="47" t="s">
        <v>147</v>
      </c>
      <c r="B46" s="27" t="s">
        <v>148</v>
      </c>
    </row>
    <row r="47" spans="1:2" ht="13.2" x14ac:dyDescent="0.25">
      <c r="A47" s="47" t="s">
        <v>150</v>
      </c>
      <c r="B47" s="27" t="str">
        <f>"+50% Shotgun Damage while sliding"</f>
        <v>+50% Shotgun Damage while sliding</v>
      </c>
    </row>
    <row r="48" spans="1:2" ht="13.2" x14ac:dyDescent="0.25">
      <c r="A48" s="47" t="s">
        <v>157</v>
      </c>
      <c r="B48" s="27" t="s">
        <v>159</v>
      </c>
    </row>
    <row r="49" spans="1:2" ht="13.2" x14ac:dyDescent="0.25">
      <c r="A49" s="47" t="s">
        <v>161</v>
      </c>
      <c r="B49" s="27" t="s">
        <v>163</v>
      </c>
    </row>
    <row r="50" spans="1:2" ht="13.2" x14ac:dyDescent="0.25">
      <c r="A50" s="47" t="s">
        <v>164</v>
      </c>
      <c r="B50" s="27" t="s">
        <v>166</v>
      </c>
    </row>
    <row r="51" spans="1:2" ht="13.2" x14ac:dyDescent="0.25">
      <c r="A51" s="42"/>
      <c r="B51" s="44"/>
    </row>
    <row r="52" spans="1:2" ht="15.75" customHeight="1" x14ac:dyDescent="0.3">
      <c r="A52" s="55" t="s">
        <v>171</v>
      </c>
      <c r="B52" s="56"/>
    </row>
    <row r="53" spans="1:2" ht="13.2" x14ac:dyDescent="0.25">
      <c r="A53" s="47" t="s">
        <v>179</v>
      </c>
      <c r="B53" s="57"/>
    </row>
    <row r="54" spans="1:2" ht="13.2" x14ac:dyDescent="0.25">
      <c r="A54" s="47" t="s">
        <v>181</v>
      </c>
      <c r="B54" s="57"/>
    </row>
    <row r="55" spans="1:2" ht="13.2" x14ac:dyDescent="0.25">
      <c r="A55" s="47" t="s">
        <v>183</v>
      </c>
      <c r="B55" s="57"/>
    </row>
    <row r="56" spans="1:2" ht="13.2" x14ac:dyDescent="0.25">
      <c r="A56" s="47" t="s">
        <v>186</v>
      </c>
      <c r="B56" s="57"/>
    </row>
    <row r="57" spans="1:2" ht="13.2" x14ac:dyDescent="0.25">
      <c r="A57" s="47" t="s">
        <v>189</v>
      </c>
      <c r="B57" s="38" t="str">
        <f>"+10% Experience Gained from Combat"</f>
        <v>+10% Experience Gained from Combat</v>
      </c>
    </row>
    <row r="58" spans="1:2" ht="13.2" x14ac:dyDescent="0.25">
      <c r="A58" s="47" t="s">
        <v>195</v>
      </c>
      <c r="B58" s="57"/>
    </row>
    <row r="59" spans="1:2" ht="13.2" x14ac:dyDescent="0.25">
      <c r="A59" s="42"/>
      <c r="B59" s="44"/>
    </row>
    <row r="60" spans="1:2" ht="15.75" customHeight="1" x14ac:dyDescent="0.3">
      <c r="A60" s="244" t="s">
        <v>197</v>
      </c>
      <c r="B60" s="243"/>
    </row>
    <row r="61" spans="1:2" ht="17.399999999999999" x14ac:dyDescent="0.3">
      <c r="A61" s="62" t="s">
        <v>198</v>
      </c>
      <c r="B61" s="56"/>
    </row>
    <row r="62" spans="1:2" ht="13.2" x14ac:dyDescent="0.25">
      <c r="A62" s="64" t="s">
        <v>201</v>
      </c>
      <c r="B62" s="68" t="str">
        <f>"+29% Incendiary Resistance"</f>
        <v>+29% Incendiary Resistance</v>
      </c>
    </row>
    <row r="63" spans="1:2" ht="13.2" x14ac:dyDescent="0.25">
      <c r="A63" s="70" t="s">
        <v>211</v>
      </c>
      <c r="B63" s="27" t="str">
        <f>"+25% Melee Damage"</f>
        <v>+25% Melee Damage</v>
      </c>
    </row>
    <row r="64" spans="1:2" ht="13.2" x14ac:dyDescent="0.25">
      <c r="A64" s="70" t="s">
        <v>212</v>
      </c>
      <c r="B64" s="27" t="str">
        <f>"+17% Shotgun Damage"</f>
        <v>+17% Shotgun Damage</v>
      </c>
    </row>
    <row r="65" spans="1:2" ht="13.2" x14ac:dyDescent="0.25">
      <c r="A65" s="70" t="s">
        <v>217</v>
      </c>
      <c r="B65" s="27" t="str">
        <f>"+16% Radiation Damage"</f>
        <v>+16% Radiation Damage</v>
      </c>
    </row>
    <row r="66" spans="1:2" ht="13.2" x14ac:dyDescent="0.25">
      <c r="A66" s="70" t="s">
        <v>221</v>
      </c>
      <c r="B66" s="27" t="str">
        <f>"+16% Pistol Damage"</f>
        <v>+16% Pistol Damage</v>
      </c>
    </row>
    <row r="67" spans="1:2" ht="13.2" x14ac:dyDescent="0.25">
      <c r="A67" s="70" t="s">
        <v>224</v>
      </c>
      <c r="B67" s="27" t="str">
        <f>"+29% Corrosive Resistance"</f>
        <v>+29% Corrosive Resistance</v>
      </c>
    </row>
    <row r="68" spans="1:2" ht="13.2" x14ac:dyDescent="0.25">
      <c r="A68" s="70" t="s">
        <v>229</v>
      </c>
      <c r="B68" s="27" t="str">
        <f>"+16% Cryo Damage"</f>
        <v>+16% Cryo Damage</v>
      </c>
    </row>
    <row r="69" spans="1:2" ht="13.2" x14ac:dyDescent="0.25">
      <c r="A69" s="70" t="s">
        <v>230</v>
      </c>
      <c r="B69" s="27" t="str">
        <f>"+16% SMG Damage"</f>
        <v>+16% SMG Damage</v>
      </c>
    </row>
    <row r="70" spans="1:2" ht="13.2" x14ac:dyDescent="0.25">
      <c r="A70" s="70" t="s">
        <v>231</v>
      </c>
      <c r="B70" s="27" t="str">
        <f>"+30% Grenade Damage"</f>
        <v>+30% Grenade Damage</v>
      </c>
    </row>
    <row r="71" spans="1:2" ht="13.2" x14ac:dyDescent="0.25">
      <c r="A71" s="70" t="s">
        <v>232</v>
      </c>
      <c r="B71" s="27" t="str">
        <f>"+29% Shock Resistance"</f>
        <v>+29% Shock Resistance</v>
      </c>
    </row>
    <row r="72" spans="1:2" ht="13.2" x14ac:dyDescent="0.25">
      <c r="A72" s="70" t="s">
        <v>236</v>
      </c>
      <c r="B72" s="27" t="str">
        <f>"+8% Movement Speed"</f>
        <v>+8% Movement Speed</v>
      </c>
    </row>
    <row r="73" spans="1:2" ht="13.2" x14ac:dyDescent="0.25">
      <c r="A73" s="70" t="s">
        <v>237</v>
      </c>
      <c r="B73" s="27" t="str">
        <f>"+16% Assault Rifle Damage"</f>
        <v>+16% Assault Rifle Damage</v>
      </c>
    </row>
    <row r="74" spans="1:2" ht="13.2" x14ac:dyDescent="0.25">
      <c r="A74" s="70" t="s">
        <v>238</v>
      </c>
      <c r="B74" s="27" t="str">
        <f>"+17% Heavy Damage"</f>
        <v>+17% Heavy Damage</v>
      </c>
    </row>
    <row r="75" spans="1:2" ht="13.2" x14ac:dyDescent="0.25">
      <c r="A75" s="70" t="s">
        <v>240</v>
      </c>
      <c r="B75" s="27" t="str">
        <f>"+29% Cryo Resistance"</f>
        <v>+29% Cryo Resistance</v>
      </c>
    </row>
    <row r="76" spans="1:2" ht="13.2" x14ac:dyDescent="0.25">
      <c r="A76" s="70" t="s">
        <v>241</v>
      </c>
      <c r="B76" s="27" t="str">
        <f>"+29% Radiation Resistance"</f>
        <v>+29% Radiation Resistance</v>
      </c>
    </row>
    <row r="77" spans="1:2" ht="13.2" x14ac:dyDescent="0.25">
      <c r="A77" s="70" t="s">
        <v>244</v>
      </c>
      <c r="B77" s="27" t="str">
        <f>"+40% Magazine Size"</f>
        <v>+40% Magazine Size</v>
      </c>
    </row>
    <row r="78" spans="1:2" ht="13.2" x14ac:dyDescent="0.25">
      <c r="A78" s="70" t="s">
        <v>246</v>
      </c>
      <c r="B78" s="27" t="str">
        <f>"+21% Action Skill Cooldown Rate"</f>
        <v>+21% Action Skill Cooldown Rate</v>
      </c>
    </row>
    <row r="79" spans="1:2" ht="13.2" x14ac:dyDescent="0.25">
      <c r="A79" s="70" t="s">
        <v>247</v>
      </c>
      <c r="B79" s="27" t="str">
        <f>"+17% Sniper Damage"</f>
        <v>+17% Sniper Damage</v>
      </c>
    </row>
    <row r="80" spans="1:2" ht="13.2" x14ac:dyDescent="0.25">
      <c r="A80" s="70" t="s">
        <v>248</v>
      </c>
      <c r="B80" s="27" t="str">
        <f>"+12.67 Luck"</f>
        <v>+12.67 Luck</v>
      </c>
    </row>
    <row r="81" spans="1:2" ht="13.2" x14ac:dyDescent="0.25">
      <c r="A81" s="70" t="s">
        <v>249</v>
      </c>
      <c r="B81" s="27" t="str">
        <f>"+23% Elemental Resistance"</f>
        <v>+23% Elemental Resistance</v>
      </c>
    </row>
    <row r="82" spans="1:2" ht="13.2" x14ac:dyDescent="0.25">
      <c r="A82" s="70" t="s">
        <v>251</v>
      </c>
      <c r="B82" s="27" t="str">
        <f>"+16% Corrosive Damage"</f>
        <v>+16% Corrosive Damage</v>
      </c>
    </row>
    <row r="83" spans="1:2" ht="13.2" x14ac:dyDescent="0.25">
      <c r="A83" s="70" t="s">
        <v>252</v>
      </c>
      <c r="B83" s="27" t="str">
        <f>"+26% Weapon Accuracy"</f>
        <v>+26% Weapon Accuracy</v>
      </c>
    </row>
    <row r="84" spans="1:2" ht="13.2" x14ac:dyDescent="0.25">
      <c r="A84" s="70" t="s">
        <v>254</v>
      </c>
      <c r="B84" s="27" t="str">
        <f>"+14% Weapon Reload Speed"</f>
        <v>+14% Weapon Reload Speed</v>
      </c>
    </row>
    <row r="85" spans="1:2" ht="13.2" x14ac:dyDescent="0.25">
      <c r="A85" s="70" t="s">
        <v>256</v>
      </c>
      <c r="B85" s="27" t="str">
        <f>"+33% Splash Damage"</f>
        <v>+33% Splash Damage</v>
      </c>
    </row>
    <row r="86" spans="1:2" ht="13.2" x14ac:dyDescent="0.25">
      <c r="A86" s="70" t="s">
        <v>258</v>
      </c>
      <c r="B86" s="27" t="str">
        <f>"+16% Incendiary Damage"</f>
        <v>+16% Incendiary Damage</v>
      </c>
    </row>
    <row r="87" spans="1:2" ht="13.2" x14ac:dyDescent="0.25">
      <c r="A87" s="70" t="s">
        <v>260</v>
      </c>
      <c r="B87" s="27" t="str">
        <f>"+1666 Max Shield"</f>
        <v>+1666 Max Shield</v>
      </c>
    </row>
    <row r="88" spans="1:2" ht="13.2" x14ac:dyDescent="0.25">
      <c r="A88" s="70" t="s">
        <v>262</v>
      </c>
      <c r="B88" s="27" t="str">
        <f>"+40% FFYL Downed Time"</f>
        <v>+40% FFYL Downed Time</v>
      </c>
    </row>
    <row r="89" spans="1:2" ht="13.2" x14ac:dyDescent="0.25">
      <c r="A89" s="70" t="s">
        <v>264</v>
      </c>
      <c r="B89" s="27" t="str">
        <f>"+1487 Max Health"</f>
        <v>+1487 Max Health</v>
      </c>
    </row>
    <row r="90" spans="1:2" ht="13.2" x14ac:dyDescent="0.25">
      <c r="A90" s="70" t="s">
        <v>265</v>
      </c>
      <c r="B90" s="27" t="str">
        <f>"+16% Shock Damage"</f>
        <v>+16% Shock Damage</v>
      </c>
    </row>
    <row r="91" spans="1:2" ht="17.399999999999999" x14ac:dyDescent="0.3">
      <c r="A91" s="82" t="s">
        <v>267</v>
      </c>
      <c r="B91" s="56"/>
    </row>
    <row r="92" spans="1:2" ht="13.2" x14ac:dyDescent="0.25">
      <c r="A92" s="64" t="s">
        <v>269</v>
      </c>
      <c r="B92" s="68" t="str">
        <f>"+26% Accuracy"</f>
        <v>+26% Accuracy</v>
      </c>
    </row>
    <row r="93" spans="1:2" ht="13.2" x14ac:dyDescent="0.25">
      <c r="A93" s="70" t="s">
        <v>271</v>
      </c>
      <c r="B93" s="27" t="str">
        <f>"+21% Action Skill Cooldown Rate"</f>
        <v>+21% Action Skill Cooldown Rate</v>
      </c>
    </row>
    <row r="94" spans="1:2" ht="13.2" x14ac:dyDescent="0.25">
      <c r="A94" s="70" t="s">
        <v>274</v>
      </c>
      <c r="B94" s="27" t="str">
        <f>"+33% Splash Damage"</f>
        <v>+33% Splash Damage</v>
      </c>
    </row>
    <row r="95" spans="1:2" ht="13.2" x14ac:dyDescent="0.25">
      <c r="A95" s="70" t="s">
        <v>277</v>
      </c>
      <c r="B95" s="27" t="str">
        <f>"+20% ATLAS Weapon Fire Rate, +83% ATLAS Weapon Magazine Size"</f>
        <v>+20% ATLAS Weapon Fire Rate, +83% ATLAS Weapon Magazine Size</v>
      </c>
    </row>
    <row r="96" spans="1:2" ht="13.2" x14ac:dyDescent="0.25">
      <c r="A96" s="70" t="s">
        <v>279</v>
      </c>
      <c r="B96" s="27" t="str">
        <f>"+40% Fight for your life duration"</f>
        <v>+40% Fight for your life duration</v>
      </c>
    </row>
    <row r="97" spans="1:2" ht="13.2" x14ac:dyDescent="0.25">
      <c r="A97" s="70" t="s">
        <v>283</v>
      </c>
      <c r="B97" s="27" t="str">
        <f>"+37% Fight for your life Movement Speed"</f>
        <v>+37% Fight for your life Movement Speed</v>
      </c>
    </row>
    <row r="98" spans="1:2" ht="13.2" x14ac:dyDescent="0.25">
      <c r="A98" s="70" t="s">
        <v>286</v>
      </c>
      <c r="B98" s="27" t="str">
        <f>"+16% Corrosive Damage"</f>
        <v>+16% Corrosive Damage</v>
      </c>
    </row>
    <row r="99" spans="1:2" ht="13.2" x14ac:dyDescent="0.25">
      <c r="A99" s="70" t="s">
        <v>289</v>
      </c>
      <c r="B99" s="27" t="str">
        <f>"+26% Corrosive Chance"</f>
        <v>+26% Corrosive Chance</v>
      </c>
    </row>
    <row r="100" spans="1:2" ht="13.2" x14ac:dyDescent="0.25">
      <c r="A100" s="70" t="s">
        <v>290</v>
      </c>
      <c r="B100" s="27" t="str">
        <f>"+29% Corrosive Resistance"</f>
        <v>+29% Corrosive Resistance</v>
      </c>
    </row>
    <row r="101" spans="1:2" ht="13.2" x14ac:dyDescent="0.25">
      <c r="A101" s="70" t="s">
        <v>292</v>
      </c>
      <c r="B101" s="27" t="str">
        <f>"+16% Cryo Damage"</f>
        <v>+16% Cryo Damage</v>
      </c>
    </row>
    <row r="102" spans="1:2" ht="13.2" x14ac:dyDescent="0.25">
      <c r="A102" s="70" t="s">
        <v>294</v>
      </c>
      <c r="B102" s="27" t="str">
        <f>"+27% Cryo Efficiency"</f>
        <v>+27% Cryo Efficiency</v>
      </c>
    </row>
    <row r="103" spans="1:2" ht="13.2" x14ac:dyDescent="0.25">
      <c r="A103" s="70" t="s">
        <v>297</v>
      </c>
      <c r="B103" s="27" t="str">
        <f>"+29% Cryo Resistance"</f>
        <v>+29% Cryo Resistance</v>
      </c>
    </row>
    <row r="104" spans="1:2" ht="13.2" x14ac:dyDescent="0.25">
      <c r="A104" s="70" t="s">
        <v>301</v>
      </c>
      <c r="B104" s="27" t="str">
        <f>"+16% Fire Damage"</f>
        <v>+16% Fire Damage</v>
      </c>
    </row>
    <row r="105" spans="1:2" ht="13.2" x14ac:dyDescent="0.25">
      <c r="A105" s="70" t="s">
        <v>303</v>
      </c>
      <c r="B105" s="27" t="str">
        <f>"+26% Incendiary Chance"</f>
        <v>+26% Incendiary Chance</v>
      </c>
    </row>
    <row r="106" spans="1:2" ht="13.2" x14ac:dyDescent="0.25">
      <c r="A106" s="70" t="s">
        <v>305</v>
      </c>
      <c r="B106" s="27" t="str">
        <f>"+29% Incendiary Resistance"</f>
        <v>+29% Incendiary Resistance</v>
      </c>
    </row>
    <row r="107" spans="1:2" ht="13.2" x14ac:dyDescent="0.25">
      <c r="A107" s="70" t="s">
        <v>306</v>
      </c>
      <c r="B107" s="27" t="s">
        <v>307</v>
      </c>
    </row>
    <row r="108" spans="1:2" ht="13.2" x14ac:dyDescent="0.25">
      <c r="A108" s="70" t="s">
        <v>309</v>
      </c>
      <c r="B108" s="27" t="str">
        <f>"+43% Jakobs Weapon Magazine Size, +17% Jakobs WEapon Reload Speed"</f>
        <v>+43% Jakobs Weapon Magazine Size, +17% Jakobs WEapon Reload Speed</v>
      </c>
    </row>
    <row r="109" spans="1:2" ht="13.2" x14ac:dyDescent="0.25">
      <c r="A109" s="70" t="s">
        <v>313</v>
      </c>
      <c r="B109" s="27" t="str">
        <f>"+40% Magazine Size"</f>
        <v>+40% Magazine Size</v>
      </c>
    </row>
    <row r="110" spans="1:2" ht="13.2" x14ac:dyDescent="0.25">
      <c r="A110" s="70" t="s">
        <v>316</v>
      </c>
      <c r="B110" s="27" t="str">
        <f>"+1487 Max health"</f>
        <v>+1487 Max health</v>
      </c>
    </row>
    <row r="111" spans="1:2" ht="13.2" x14ac:dyDescent="0.25">
      <c r="A111" s="70" t="s">
        <v>318</v>
      </c>
      <c r="B111" s="27" t="str">
        <f>"+30% Shield Recharge Rate"</f>
        <v>+30% Shield Recharge Rate</v>
      </c>
    </row>
    <row r="112" spans="1:2" ht="13.2" x14ac:dyDescent="0.25">
      <c r="A112" s="70" t="s">
        <v>319</v>
      </c>
      <c r="B112" s="27" t="str">
        <f>"+25% Melee Damage"</f>
        <v>+25% Melee Damage</v>
      </c>
    </row>
    <row r="113" spans="1:2" ht="13.2" x14ac:dyDescent="0.25">
      <c r="A113" s="70" t="s">
        <v>323</v>
      </c>
      <c r="B113" s="27" t="str">
        <f>"+8% Movement Speed"</f>
        <v>+8% Movement Speed</v>
      </c>
    </row>
    <row r="114" spans="1:2" ht="13.2" x14ac:dyDescent="0.25">
      <c r="A114" s="70" t="s">
        <v>325</v>
      </c>
      <c r="B114" s="27" t="str">
        <f>"+16% Radiation Damage"</f>
        <v>+16% Radiation Damage</v>
      </c>
    </row>
    <row r="115" spans="1:2" ht="13.2" x14ac:dyDescent="0.25">
      <c r="A115" s="70" t="s">
        <v>326</v>
      </c>
      <c r="B115" s="27" t="str">
        <f>"+27% Irradiate Chance"</f>
        <v>+27% Irradiate Chance</v>
      </c>
    </row>
    <row r="116" spans="1:2" ht="13.2" x14ac:dyDescent="0.25">
      <c r="A116" s="70" t="s">
        <v>329</v>
      </c>
      <c r="B116" s="27" t="str">
        <f>"+29% Radiation Resistance"</f>
        <v>+29% Radiation Resistance</v>
      </c>
    </row>
    <row r="117" spans="1:2" ht="13.2" x14ac:dyDescent="0.25">
      <c r="A117" s="70" t="s">
        <v>330</v>
      </c>
      <c r="B117" s="27" t="str">
        <f>"+14% Weapon Reload Speed"</f>
        <v>+14% Weapon Reload Speed</v>
      </c>
    </row>
    <row r="118" spans="1:2" ht="13.2" x14ac:dyDescent="0.25">
      <c r="A118" s="70" t="s">
        <v>333</v>
      </c>
      <c r="B118" s="27" t="str">
        <f>"-30% Shield Recharge Delay"</f>
        <v>-30% Shield Recharge Delay</v>
      </c>
    </row>
    <row r="119" spans="1:2" ht="13.2" x14ac:dyDescent="0.25">
      <c r="A119" s="70" t="s">
        <v>337</v>
      </c>
      <c r="B119" s="27" t="str">
        <f>"+30% Shield Recharge Rate"</f>
        <v>+30% Shield Recharge Rate</v>
      </c>
    </row>
    <row r="120" spans="1:2" ht="13.2" x14ac:dyDescent="0.25">
      <c r="A120" s="70" t="s">
        <v>340</v>
      </c>
      <c r="B120" s="27" t="str">
        <f>"+16% Shock Damage"</f>
        <v>+16% Shock Damage</v>
      </c>
    </row>
    <row r="121" spans="1:2" ht="13.2" x14ac:dyDescent="0.25">
      <c r="A121" s="99" t="s">
        <v>344</v>
      </c>
      <c r="B121" s="101" t="str">
        <f>"+26% Shock Chance"</f>
        <v>+26% Shock Chance</v>
      </c>
    </row>
    <row r="122" spans="1:2" ht="13.2" x14ac:dyDescent="0.25">
      <c r="A122" s="70" t="s">
        <v>351</v>
      </c>
      <c r="B122" s="27" t="str">
        <f>"+29% Shock Resistance"</f>
        <v>+29% Shock Resistance</v>
      </c>
    </row>
    <row r="123" spans="1:2" ht="13.2" x14ac:dyDescent="0.25">
      <c r="A123" s="70" t="s">
        <v>353</v>
      </c>
      <c r="B123" s="27" t="str">
        <f>"+35% Tediore Weapon Accuracy, +138% Tediore Weapon Magazine Size"</f>
        <v>+35% Tediore Weapon Accuracy, +138% Tediore Weapon Magazine Size</v>
      </c>
    </row>
    <row r="124" spans="1:2" ht="13.2" x14ac:dyDescent="0.25">
      <c r="A124" s="70" t="s">
        <v>354</v>
      </c>
      <c r="B124" s="27" t="str">
        <f>"+10% Vladof Weapon Fire Rate, +67% Vladof Weapon Magazine Size"</f>
        <v>+10% Vladof Weapon Fire Rate, +67% Vladof Weapon Magazine Size</v>
      </c>
    </row>
    <row r="125" spans="1:2" ht="13.2" x14ac:dyDescent="0.25">
      <c r="A125" s="70" t="s">
        <v>355</v>
      </c>
      <c r="B125" s="27" t="str">
        <f>"+7% Experience Gained From Combat"</f>
        <v>+7% Experience Gained From Combat</v>
      </c>
    </row>
  </sheetData>
  <mergeCells count="3">
    <mergeCell ref="A3:B3"/>
    <mergeCell ref="A31:B31"/>
    <mergeCell ref="A60:B60"/>
  </mergeCells>
  <hyperlinks>
    <hyperlink ref="A1" location="Index!A1" display="Go back to Index" xr:uid="{00000000-0004-0000-0100-000000000000}"/>
    <hyperlink ref="B2" r:id="rId1" xr:uid="{00000000-0004-0000-0100-000001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6AA84F"/>
    <outlinePr summaryBelow="0" summaryRight="0"/>
  </sheetPr>
  <dimension ref="A1:E67"/>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67.88671875" customWidth="1"/>
    <col min="2" max="2" width="43.5546875" customWidth="1"/>
    <col min="3" max="3" width="33.5546875" customWidth="1"/>
    <col min="4" max="5" width="43.6640625" customWidth="1"/>
  </cols>
  <sheetData>
    <row r="1" spans="1:5" ht="15.75" customHeight="1" x14ac:dyDescent="0.3">
      <c r="A1" s="157" t="s">
        <v>1</v>
      </c>
      <c r="B1" s="158" t="s">
        <v>795</v>
      </c>
      <c r="C1" s="159" t="s">
        <v>796</v>
      </c>
      <c r="D1" s="160" t="s">
        <v>3</v>
      </c>
      <c r="E1" s="161" t="s">
        <v>797</v>
      </c>
    </row>
    <row r="2" spans="1:5" ht="13.2" x14ac:dyDescent="0.25">
      <c r="A2" s="155" t="s">
        <v>1748</v>
      </c>
      <c r="B2" s="103" t="s">
        <v>800</v>
      </c>
      <c r="C2" s="163"/>
      <c r="D2" s="164"/>
      <c r="E2" s="164" t="s">
        <v>1752</v>
      </c>
    </row>
    <row r="3" spans="1:5" ht="13.2" x14ac:dyDescent="0.25">
      <c r="A3" s="155" t="s">
        <v>1753</v>
      </c>
      <c r="B3" s="103" t="s">
        <v>820</v>
      </c>
      <c r="C3" s="163"/>
      <c r="D3" s="164"/>
      <c r="E3" s="164"/>
    </row>
    <row r="4" spans="1:5" ht="13.2" x14ac:dyDescent="0.25">
      <c r="A4" s="155" t="s">
        <v>1756</v>
      </c>
      <c r="B4" s="103" t="s">
        <v>1500</v>
      </c>
      <c r="C4" s="163" t="s">
        <v>1501</v>
      </c>
      <c r="D4" s="164"/>
      <c r="E4" s="164"/>
    </row>
    <row r="5" spans="1:5" ht="13.2" x14ac:dyDescent="0.25">
      <c r="A5" s="155" t="s">
        <v>1759</v>
      </c>
      <c r="B5" s="103" t="s">
        <v>1278</v>
      </c>
      <c r="C5" s="163"/>
      <c r="D5" s="164" t="s">
        <v>1760</v>
      </c>
      <c r="E5" s="164"/>
    </row>
    <row r="6" spans="1:5" ht="13.2" x14ac:dyDescent="0.25">
      <c r="A6" s="155" t="s">
        <v>1764</v>
      </c>
      <c r="B6" s="103" t="s">
        <v>800</v>
      </c>
      <c r="C6" s="163"/>
      <c r="D6" s="164"/>
      <c r="E6" s="164" t="s">
        <v>1767</v>
      </c>
    </row>
    <row r="7" spans="1:5" ht="13.2" x14ac:dyDescent="0.25">
      <c r="A7" s="155" t="s">
        <v>1770</v>
      </c>
      <c r="B7" s="103" t="s">
        <v>1536</v>
      </c>
      <c r="C7" s="163"/>
      <c r="D7" s="164"/>
      <c r="E7" s="164"/>
    </row>
    <row r="8" spans="1:5" ht="13.2" x14ac:dyDescent="0.25">
      <c r="A8" s="155" t="s">
        <v>1773</v>
      </c>
      <c r="B8" s="103" t="s">
        <v>803</v>
      </c>
      <c r="C8" s="163"/>
      <c r="D8" s="164" t="s">
        <v>1775</v>
      </c>
      <c r="E8" s="164"/>
    </row>
    <row r="9" spans="1:5" ht="13.2" x14ac:dyDescent="0.25">
      <c r="A9" s="155" t="s">
        <v>1778</v>
      </c>
      <c r="B9" s="103" t="s">
        <v>803</v>
      </c>
      <c r="C9" s="163"/>
      <c r="D9" s="164"/>
      <c r="E9" s="164"/>
    </row>
    <row r="10" spans="1:5" ht="13.2" x14ac:dyDescent="0.25">
      <c r="A10" s="155" t="s">
        <v>1781</v>
      </c>
      <c r="B10" s="103" t="s">
        <v>1783</v>
      </c>
      <c r="C10" s="163"/>
      <c r="D10" s="164"/>
      <c r="E10" s="164" t="s">
        <v>1786</v>
      </c>
    </row>
    <row r="11" spans="1:5" ht="13.2" x14ac:dyDescent="0.25">
      <c r="A11" s="155" t="s">
        <v>1788</v>
      </c>
      <c r="B11" s="103" t="s">
        <v>1536</v>
      </c>
      <c r="C11" s="163"/>
      <c r="D11" s="164"/>
      <c r="E11" s="164"/>
    </row>
    <row r="12" spans="1:5" ht="13.2" x14ac:dyDescent="0.25">
      <c r="A12" s="155" t="s">
        <v>1792</v>
      </c>
      <c r="B12" s="103" t="s">
        <v>1793</v>
      </c>
      <c r="C12" s="163" t="s">
        <v>1794</v>
      </c>
      <c r="D12" s="164"/>
      <c r="E12" s="164"/>
    </row>
    <row r="13" spans="1:5" ht="13.2" x14ac:dyDescent="0.25">
      <c r="A13" s="155" t="s">
        <v>1798</v>
      </c>
      <c r="B13" s="103" t="s">
        <v>1536</v>
      </c>
      <c r="C13" s="163"/>
      <c r="D13" s="164" t="s">
        <v>1799</v>
      </c>
      <c r="E13" s="164"/>
    </row>
    <row r="14" spans="1:5" ht="13.2" x14ac:dyDescent="0.25">
      <c r="A14" s="155" t="s">
        <v>1801</v>
      </c>
      <c r="B14" s="103" t="s">
        <v>1802</v>
      </c>
      <c r="C14" s="163"/>
      <c r="D14" s="164"/>
      <c r="E14" s="164" t="s">
        <v>1803</v>
      </c>
    </row>
    <row r="15" spans="1:5" ht="13.2" x14ac:dyDescent="0.25">
      <c r="A15" s="155" t="s">
        <v>1805</v>
      </c>
      <c r="B15" s="103" t="s">
        <v>1807</v>
      </c>
      <c r="C15" s="163"/>
      <c r="D15" s="164"/>
      <c r="E15" s="164"/>
    </row>
    <row r="16" spans="1:5" ht="13.2" x14ac:dyDescent="0.25">
      <c r="A16" s="155" t="s">
        <v>1809</v>
      </c>
      <c r="B16" s="103" t="s">
        <v>1810</v>
      </c>
      <c r="C16" s="163"/>
      <c r="D16" s="164"/>
      <c r="E16" s="164"/>
    </row>
    <row r="17" spans="1:5" ht="13.2" x14ac:dyDescent="0.25">
      <c r="A17" s="155" t="s">
        <v>1814</v>
      </c>
      <c r="B17" s="103" t="s">
        <v>1815</v>
      </c>
      <c r="C17" s="163"/>
      <c r="D17" s="164"/>
      <c r="E17" s="164"/>
    </row>
    <row r="18" spans="1:5" ht="13.2" x14ac:dyDescent="0.25">
      <c r="A18" s="155" t="s">
        <v>1818</v>
      </c>
      <c r="B18" s="103" t="s">
        <v>1819</v>
      </c>
      <c r="C18" s="163" t="s">
        <v>1822</v>
      </c>
      <c r="D18" s="164"/>
      <c r="E18" s="164"/>
    </row>
    <row r="19" spans="1:5" ht="13.2" x14ac:dyDescent="0.25">
      <c r="A19" s="155" t="s">
        <v>1824</v>
      </c>
      <c r="B19" s="103" t="s">
        <v>1825</v>
      </c>
      <c r="C19" s="163" t="s">
        <v>1827</v>
      </c>
      <c r="D19" s="164"/>
      <c r="E19" s="164"/>
    </row>
    <row r="20" spans="1:5" ht="13.2" x14ac:dyDescent="0.25">
      <c r="A20" s="165"/>
      <c r="B20" s="165"/>
      <c r="C20" s="165"/>
      <c r="D20" s="165"/>
      <c r="E20" s="166"/>
    </row>
    <row r="21" spans="1:5" ht="13.2" x14ac:dyDescent="0.25">
      <c r="A21" s="155" t="s">
        <v>1831</v>
      </c>
      <c r="B21" s="167" t="s">
        <v>853</v>
      </c>
      <c r="C21" s="163"/>
      <c r="D21" s="164"/>
      <c r="E21" s="164"/>
    </row>
    <row r="22" spans="1:5" ht="13.2" x14ac:dyDescent="0.25">
      <c r="A22" s="155" t="s">
        <v>1834</v>
      </c>
      <c r="B22" s="103" t="s">
        <v>1324</v>
      </c>
      <c r="C22" s="163"/>
      <c r="D22" s="164"/>
      <c r="E22" s="164"/>
    </row>
    <row r="23" spans="1:5" ht="13.2" x14ac:dyDescent="0.25">
      <c r="A23" s="155" t="s">
        <v>1838</v>
      </c>
      <c r="B23" s="103" t="s">
        <v>1840</v>
      </c>
      <c r="C23" s="163" t="s">
        <v>945</v>
      </c>
      <c r="D23" s="164"/>
      <c r="E23" s="164"/>
    </row>
    <row r="24" spans="1:5" ht="13.2" x14ac:dyDescent="0.25">
      <c r="A24" s="155" t="s">
        <v>1843</v>
      </c>
      <c r="B24" s="103" t="s">
        <v>820</v>
      </c>
      <c r="C24" s="163"/>
      <c r="D24" s="164"/>
      <c r="E24" s="164"/>
    </row>
    <row r="25" spans="1:5" ht="13.2" x14ac:dyDescent="0.25">
      <c r="A25" s="165"/>
      <c r="B25" s="165"/>
      <c r="C25" s="165"/>
      <c r="D25" s="165"/>
      <c r="E25" s="166"/>
    </row>
    <row r="26" spans="1:5" ht="13.2" x14ac:dyDescent="0.25">
      <c r="A26" s="155" t="s">
        <v>1849</v>
      </c>
      <c r="B26" s="103"/>
      <c r="C26" s="163"/>
      <c r="D26" s="164"/>
      <c r="E26" s="164" t="s">
        <v>1331</v>
      </c>
    </row>
    <row r="27" spans="1:5" ht="13.2" x14ac:dyDescent="0.25">
      <c r="A27" s="155" t="s">
        <v>1852</v>
      </c>
      <c r="B27" s="103"/>
      <c r="C27" s="163"/>
      <c r="D27" s="164"/>
      <c r="E27" s="164" t="s">
        <v>1334</v>
      </c>
    </row>
    <row r="28" spans="1:5" ht="13.2" x14ac:dyDescent="0.25">
      <c r="A28" s="155" t="s">
        <v>1856</v>
      </c>
      <c r="B28" s="103"/>
      <c r="C28" s="163"/>
      <c r="D28" s="164"/>
      <c r="E28" s="164" t="s">
        <v>1338</v>
      </c>
    </row>
    <row r="29" spans="1:5" ht="13.2" x14ac:dyDescent="0.25">
      <c r="A29" s="155" t="s">
        <v>1860</v>
      </c>
      <c r="B29" s="103"/>
      <c r="C29" s="163"/>
      <c r="D29" s="164"/>
      <c r="E29" s="164" t="s">
        <v>1342</v>
      </c>
    </row>
    <row r="30" spans="1:5" ht="13.2" x14ac:dyDescent="0.25">
      <c r="A30" s="155" t="s">
        <v>1865</v>
      </c>
      <c r="B30" s="103"/>
      <c r="C30" s="163"/>
      <c r="D30" s="164"/>
      <c r="E30" s="164" t="s">
        <v>1347</v>
      </c>
    </row>
    <row r="31" spans="1:5" ht="13.2" x14ac:dyDescent="0.25">
      <c r="A31" s="165"/>
      <c r="B31" s="165"/>
      <c r="C31" s="165"/>
      <c r="D31" s="165"/>
      <c r="E31" s="166"/>
    </row>
    <row r="32" spans="1:5" ht="13.2" x14ac:dyDescent="0.25">
      <c r="A32" s="155" t="s">
        <v>1869</v>
      </c>
      <c r="B32" s="103" t="s">
        <v>892</v>
      </c>
      <c r="C32" s="163"/>
      <c r="D32" s="164"/>
      <c r="E32" s="164"/>
    </row>
    <row r="33" spans="1:5" ht="13.2" x14ac:dyDescent="0.25">
      <c r="A33" s="155" t="s">
        <v>1872</v>
      </c>
      <c r="B33" s="103" t="s">
        <v>1874</v>
      </c>
      <c r="C33" s="163"/>
      <c r="D33" s="164"/>
      <c r="E33" s="164"/>
    </row>
    <row r="34" spans="1:5" ht="13.2" x14ac:dyDescent="0.25">
      <c r="A34" s="155" t="s">
        <v>1876</v>
      </c>
      <c r="B34" s="103" t="s">
        <v>1877</v>
      </c>
      <c r="C34" s="163"/>
      <c r="D34" s="164"/>
      <c r="E34" s="164"/>
    </row>
    <row r="35" spans="1:5" ht="13.2" x14ac:dyDescent="0.25">
      <c r="A35" s="155" t="s">
        <v>1879</v>
      </c>
      <c r="B35" s="103" t="s">
        <v>1880</v>
      </c>
      <c r="C35" s="163" t="s">
        <v>1881</v>
      </c>
      <c r="D35" s="164"/>
      <c r="E35" s="164"/>
    </row>
    <row r="36" spans="1:5" ht="13.2" x14ac:dyDescent="0.25">
      <c r="A36" s="155" t="s">
        <v>1885</v>
      </c>
      <c r="B36" s="103" t="s">
        <v>1886</v>
      </c>
      <c r="C36" s="163" t="s">
        <v>811</v>
      </c>
      <c r="D36" s="164"/>
      <c r="E36" s="164"/>
    </row>
    <row r="37" spans="1:5" ht="13.2" x14ac:dyDescent="0.25">
      <c r="A37" s="165"/>
      <c r="B37" s="165"/>
      <c r="C37" s="165"/>
      <c r="D37" s="165"/>
      <c r="E37" s="166"/>
    </row>
    <row r="38" spans="1:5" ht="13.2" x14ac:dyDescent="0.25">
      <c r="A38" s="155" t="s">
        <v>1888</v>
      </c>
      <c r="B38" s="103" t="s">
        <v>1890</v>
      </c>
      <c r="C38" s="163" t="s">
        <v>1884</v>
      </c>
      <c r="D38" s="164"/>
      <c r="E38" s="164"/>
    </row>
    <row r="39" spans="1:5" ht="13.2" x14ac:dyDescent="0.25">
      <c r="A39" s="155" t="s">
        <v>1891</v>
      </c>
      <c r="B39" s="103" t="s">
        <v>924</v>
      </c>
      <c r="C39" s="163"/>
      <c r="D39" s="164" t="s">
        <v>1893</v>
      </c>
      <c r="E39" s="164"/>
    </row>
    <row r="40" spans="1:5" ht="13.2" x14ac:dyDescent="0.25">
      <c r="A40" s="155" t="s">
        <v>1894</v>
      </c>
      <c r="B40" s="103" t="s">
        <v>1895</v>
      </c>
      <c r="C40" s="163" t="s">
        <v>811</v>
      </c>
      <c r="D40" s="164"/>
      <c r="E40" s="164"/>
    </row>
    <row r="41" spans="1:5" ht="13.2" x14ac:dyDescent="0.25">
      <c r="A41" s="155" t="s">
        <v>1897</v>
      </c>
      <c r="B41" s="103" t="s">
        <v>1898</v>
      </c>
      <c r="C41" s="163"/>
      <c r="D41" s="164"/>
      <c r="E41" s="164"/>
    </row>
    <row r="42" spans="1:5" ht="13.2" x14ac:dyDescent="0.25">
      <c r="A42" s="155" t="s">
        <v>1900</v>
      </c>
      <c r="B42" s="103" t="s">
        <v>1210</v>
      </c>
      <c r="C42" s="163"/>
      <c r="D42" s="164"/>
      <c r="E42" s="164"/>
    </row>
    <row r="43" spans="1:5" ht="13.2" x14ac:dyDescent="0.25">
      <c r="A43" s="165"/>
      <c r="B43" s="165"/>
      <c r="C43" s="165"/>
      <c r="D43" s="165"/>
      <c r="E43" s="166"/>
    </row>
    <row r="44" spans="1:5" ht="13.2" x14ac:dyDescent="0.25">
      <c r="A44" s="155" t="s">
        <v>1903</v>
      </c>
      <c r="B44" s="103" t="s">
        <v>350</v>
      </c>
      <c r="C44" s="163"/>
      <c r="D44" s="164" t="s">
        <v>925</v>
      </c>
      <c r="E44" s="164"/>
    </row>
    <row r="45" spans="1:5" ht="13.2" x14ac:dyDescent="0.25">
      <c r="A45" s="155" t="s">
        <v>1906</v>
      </c>
      <c r="B45" s="103" t="s">
        <v>350</v>
      </c>
      <c r="C45" s="163"/>
      <c r="D45" s="164" t="s">
        <v>925</v>
      </c>
      <c r="E45" s="164"/>
    </row>
    <row r="46" spans="1:5" ht="13.2" x14ac:dyDescent="0.25">
      <c r="A46" s="155" t="s">
        <v>1909</v>
      </c>
      <c r="B46" s="103" t="s">
        <v>350</v>
      </c>
      <c r="C46" s="163"/>
      <c r="D46" s="164" t="s">
        <v>925</v>
      </c>
      <c r="E46" s="164"/>
    </row>
    <row r="47" spans="1:5" ht="13.2" x14ac:dyDescent="0.25">
      <c r="A47" s="155" t="s">
        <v>1913</v>
      </c>
      <c r="B47" s="103" t="s">
        <v>350</v>
      </c>
      <c r="C47" s="163"/>
      <c r="D47" s="164" t="s">
        <v>925</v>
      </c>
      <c r="E47" s="164"/>
    </row>
    <row r="48" spans="1:5" ht="13.2" x14ac:dyDescent="0.25">
      <c r="A48" s="155" t="s">
        <v>1916</v>
      </c>
      <c r="B48" s="103" t="s">
        <v>350</v>
      </c>
      <c r="C48" s="163"/>
      <c r="D48" s="164" t="s">
        <v>925</v>
      </c>
      <c r="E48" s="164"/>
    </row>
    <row r="49" spans="1:5" ht="13.2" x14ac:dyDescent="0.25">
      <c r="A49" s="155" t="s">
        <v>1919</v>
      </c>
      <c r="B49" s="103" t="s">
        <v>350</v>
      </c>
      <c r="C49" s="163"/>
      <c r="D49" s="164" t="s">
        <v>925</v>
      </c>
      <c r="E49" s="164"/>
    </row>
    <row r="50" spans="1:5" ht="13.2" x14ac:dyDescent="0.25">
      <c r="A50" s="155" t="s">
        <v>1923</v>
      </c>
      <c r="B50" s="103" t="s">
        <v>350</v>
      </c>
      <c r="C50" s="163"/>
      <c r="D50" s="164" t="s">
        <v>925</v>
      </c>
      <c r="E50" s="164"/>
    </row>
    <row r="51" spans="1:5" ht="13.2" x14ac:dyDescent="0.25">
      <c r="A51" s="155" t="s">
        <v>1926</v>
      </c>
      <c r="B51" s="103" t="s">
        <v>350</v>
      </c>
      <c r="C51" s="163"/>
      <c r="D51" s="164" t="s">
        <v>925</v>
      </c>
      <c r="E51" s="164"/>
    </row>
    <row r="52" spans="1:5" ht="13.2" x14ac:dyDescent="0.25">
      <c r="A52" s="165"/>
      <c r="B52" s="165"/>
      <c r="C52" s="165"/>
      <c r="D52" s="165"/>
      <c r="E52" s="166"/>
    </row>
    <row r="53" spans="1:5" ht="13.2" x14ac:dyDescent="0.25">
      <c r="A53" s="155" t="s">
        <v>1929</v>
      </c>
      <c r="B53" s="103" t="s">
        <v>1265</v>
      </c>
      <c r="C53" s="163"/>
      <c r="D53" s="164"/>
      <c r="E53" s="164"/>
    </row>
    <row r="54" spans="1:5" ht="13.2" x14ac:dyDescent="0.25">
      <c r="A54" s="155" t="s">
        <v>1933</v>
      </c>
      <c r="B54" s="103" t="s">
        <v>1402</v>
      </c>
      <c r="C54" s="163"/>
      <c r="D54" s="164"/>
      <c r="E54" s="164"/>
    </row>
    <row r="55" spans="1:5" ht="13.2" x14ac:dyDescent="0.25">
      <c r="A55" s="155" t="s">
        <v>1936</v>
      </c>
      <c r="B55" s="103" t="s">
        <v>1268</v>
      </c>
      <c r="C55" s="163"/>
      <c r="D55" s="164"/>
      <c r="E55" s="164"/>
    </row>
    <row r="56" spans="1:5" ht="13.2" x14ac:dyDescent="0.25">
      <c r="A56" s="155" t="s">
        <v>1939</v>
      </c>
      <c r="B56" s="103" t="s">
        <v>1271</v>
      </c>
      <c r="C56" s="163"/>
      <c r="D56" s="164"/>
      <c r="E56" s="164"/>
    </row>
    <row r="57" spans="1:5" ht="13.2" x14ac:dyDescent="0.25">
      <c r="A57" s="165"/>
      <c r="B57" s="165"/>
      <c r="C57" s="165"/>
      <c r="D57" s="165"/>
      <c r="E57" s="166"/>
    </row>
    <row r="58" spans="1:5" ht="13.2" x14ac:dyDescent="0.25">
      <c r="A58" s="155" t="s">
        <v>1943</v>
      </c>
      <c r="B58" s="103" t="s">
        <v>1944</v>
      </c>
      <c r="C58" s="163"/>
      <c r="D58" s="164"/>
      <c r="E58" s="164"/>
    </row>
    <row r="59" spans="1:5" ht="13.2" x14ac:dyDescent="0.25">
      <c r="A59" s="155" t="s">
        <v>1948</v>
      </c>
      <c r="B59" s="103" t="s">
        <v>1949</v>
      </c>
      <c r="C59" s="163"/>
      <c r="D59" s="164"/>
      <c r="E59" s="164"/>
    </row>
    <row r="60" spans="1:5" ht="13.2" x14ac:dyDescent="0.25">
      <c r="A60" s="155" t="s">
        <v>1953</v>
      </c>
      <c r="B60" s="103" t="s">
        <v>1954</v>
      </c>
      <c r="C60" s="163"/>
      <c r="D60" s="164"/>
      <c r="E60" s="164"/>
    </row>
    <row r="61" spans="1:5" ht="13.2" x14ac:dyDescent="0.25">
      <c r="A61" s="155" t="s">
        <v>1958</v>
      </c>
      <c r="B61" s="103" t="s">
        <v>1959</v>
      </c>
      <c r="C61" s="163"/>
      <c r="D61" s="164"/>
      <c r="E61" s="164"/>
    </row>
    <row r="62" spans="1:5" ht="13.2" x14ac:dyDescent="0.25">
      <c r="A62" s="173"/>
      <c r="B62" s="173"/>
      <c r="C62" s="173"/>
      <c r="D62" s="174"/>
      <c r="E62" s="175"/>
    </row>
    <row r="63" spans="1:5" ht="15.6" x14ac:dyDescent="0.3">
      <c r="A63" s="184" t="s">
        <v>979</v>
      </c>
      <c r="B63" s="185" t="s">
        <v>984</v>
      </c>
      <c r="C63" s="185" t="s">
        <v>987</v>
      </c>
      <c r="D63" s="179"/>
      <c r="E63" s="179"/>
    </row>
    <row r="64" spans="1:5" ht="13.2" x14ac:dyDescent="0.25">
      <c r="A64" s="186" t="s">
        <v>1967</v>
      </c>
      <c r="B64" s="187" t="s">
        <v>1451</v>
      </c>
      <c r="C64" s="188">
        <v>2.5</v>
      </c>
      <c r="D64" s="179"/>
      <c r="E64" s="179"/>
    </row>
    <row r="65" spans="1:5" ht="13.2" x14ac:dyDescent="0.25">
      <c r="A65" s="186" t="s">
        <v>1971</v>
      </c>
      <c r="B65" s="187" t="s">
        <v>1460</v>
      </c>
      <c r="C65" s="188">
        <v>2.5</v>
      </c>
      <c r="D65" s="179"/>
      <c r="E65" s="179"/>
    </row>
    <row r="66" spans="1:5" ht="13.2" x14ac:dyDescent="0.25">
      <c r="A66" s="164" t="s">
        <v>1974</v>
      </c>
      <c r="B66" s="186" t="s">
        <v>1465</v>
      </c>
      <c r="C66" s="188">
        <v>2.5</v>
      </c>
      <c r="D66" s="179"/>
      <c r="E66" s="179"/>
    </row>
    <row r="67" spans="1:5" ht="13.2" x14ac:dyDescent="0.25">
      <c r="A67" s="164" t="s">
        <v>999</v>
      </c>
      <c r="B67" s="186" t="s">
        <v>1978</v>
      </c>
      <c r="C67" s="188">
        <v>1001</v>
      </c>
      <c r="D67" s="179"/>
      <c r="E67" s="179"/>
    </row>
  </sheetData>
  <hyperlinks>
    <hyperlink ref="A1" location="Index!A1" display="Go back to Index" xr:uid="{00000000-0004-0000-13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6AA84F"/>
    <outlinePr summaryBelow="0" summaryRight="0"/>
  </sheetPr>
  <dimension ref="A1:E70"/>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72.6640625" customWidth="1"/>
    <col min="2" max="2" width="81.33203125" customWidth="1"/>
    <col min="3" max="3" width="34.5546875" customWidth="1"/>
    <col min="4" max="5" width="24.88671875" customWidth="1"/>
  </cols>
  <sheetData>
    <row r="1" spans="1:5" ht="15.75" customHeight="1" x14ac:dyDescent="0.3">
      <c r="A1" s="157" t="s">
        <v>1</v>
      </c>
      <c r="B1" s="158" t="s">
        <v>795</v>
      </c>
      <c r="C1" s="159" t="s">
        <v>796</v>
      </c>
      <c r="D1" s="160" t="s">
        <v>3</v>
      </c>
      <c r="E1" s="161" t="s">
        <v>797</v>
      </c>
    </row>
    <row r="2" spans="1:5" ht="13.2" x14ac:dyDescent="0.25">
      <c r="A2" s="155" t="s">
        <v>1904</v>
      </c>
      <c r="B2" s="103" t="s">
        <v>800</v>
      </c>
      <c r="C2" s="163"/>
      <c r="D2" s="164"/>
      <c r="E2" s="164" t="s">
        <v>1905</v>
      </c>
    </row>
    <row r="3" spans="1:5" ht="13.2" x14ac:dyDescent="0.25">
      <c r="A3" s="155" t="s">
        <v>1908</v>
      </c>
      <c r="B3" s="103" t="s">
        <v>803</v>
      </c>
      <c r="C3" s="163"/>
      <c r="D3" s="164"/>
      <c r="E3" s="164"/>
    </row>
    <row r="4" spans="1:5" ht="13.2" x14ac:dyDescent="0.25">
      <c r="A4" s="155" t="s">
        <v>1911</v>
      </c>
      <c r="B4" s="103" t="s">
        <v>1324</v>
      </c>
      <c r="C4" s="163"/>
      <c r="D4" s="164"/>
      <c r="E4" s="164"/>
    </row>
    <row r="5" spans="1:5" ht="13.2" x14ac:dyDescent="0.25">
      <c r="A5" s="155" t="s">
        <v>1914</v>
      </c>
      <c r="B5" s="103" t="s">
        <v>1324</v>
      </c>
      <c r="C5" s="163"/>
      <c r="D5" s="164"/>
      <c r="E5" s="164"/>
    </row>
    <row r="6" spans="1:5" ht="13.2" x14ac:dyDescent="0.25">
      <c r="A6" s="155" t="s">
        <v>1917</v>
      </c>
      <c r="B6" s="103" t="s">
        <v>800</v>
      </c>
      <c r="C6" s="163"/>
      <c r="D6" s="164"/>
      <c r="E6" s="164" t="s">
        <v>1920</v>
      </c>
    </row>
    <row r="7" spans="1:5" ht="13.2" x14ac:dyDescent="0.25">
      <c r="A7" s="155" t="s">
        <v>1921</v>
      </c>
      <c r="B7" s="103" t="s">
        <v>1500</v>
      </c>
      <c r="C7" s="163" t="s">
        <v>1501</v>
      </c>
      <c r="D7" s="164"/>
      <c r="E7" s="164"/>
    </row>
    <row r="8" spans="1:5" ht="13.2" x14ac:dyDescent="0.25">
      <c r="A8" s="155" t="s">
        <v>1925</v>
      </c>
      <c r="B8" s="103" t="s">
        <v>820</v>
      </c>
      <c r="C8" s="163"/>
      <c r="D8" s="164"/>
      <c r="E8" s="164"/>
    </row>
    <row r="9" spans="1:5" ht="13.2" x14ac:dyDescent="0.25">
      <c r="A9" s="155" t="s">
        <v>1927</v>
      </c>
      <c r="B9" s="103" t="s">
        <v>820</v>
      </c>
      <c r="C9" s="163"/>
      <c r="D9" s="164"/>
      <c r="E9" s="164"/>
    </row>
    <row r="10" spans="1:5" ht="13.2" x14ac:dyDescent="0.25">
      <c r="A10" s="155" t="s">
        <v>1930</v>
      </c>
      <c r="B10" s="103" t="s">
        <v>800</v>
      </c>
      <c r="C10" s="163"/>
      <c r="D10" s="164"/>
      <c r="E10" s="164" t="s">
        <v>1932</v>
      </c>
    </row>
    <row r="11" spans="1:5" ht="13.2" x14ac:dyDescent="0.25">
      <c r="A11" s="155" t="s">
        <v>1934</v>
      </c>
      <c r="B11" s="103" t="s">
        <v>815</v>
      </c>
      <c r="C11" s="163"/>
      <c r="D11" s="164"/>
      <c r="E11" s="164"/>
    </row>
    <row r="12" spans="1:5" ht="13.2" x14ac:dyDescent="0.25">
      <c r="A12" s="155" t="s">
        <v>1938</v>
      </c>
      <c r="B12" s="103" t="s">
        <v>815</v>
      </c>
      <c r="C12" s="163"/>
      <c r="D12" s="164"/>
      <c r="E12" s="164"/>
    </row>
    <row r="13" spans="1:5" ht="13.2" x14ac:dyDescent="0.25">
      <c r="A13" s="155" t="s">
        <v>1940</v>
      </c>
      <c r="B13" s="103" t="s">
        <v>1536</v>
      </c>
      <c r="C13" s="163"/>
      <c r="D13" s="164"/>
      <c r="E13" s="164"/>
    </row>
    <row r="14" spans="1:5" ht="13.2" x14ac:dyDescent="0.25">
      <c r="A14" s="155" t="s">
        <v>1945</v>
      </c>
      <c r="B14" s="103" t="s">
        <v>1947</v>
      </c>
      <c r="C14" s="163"/>
      <c r="D14" s="164"/>
      <c r="E14" s="164"/>
    </row>
    <row r="15" spans="1:5" ht="13.2" x14ac:dyDescent="0.25">
      <c r="A15" s="155" t="s">
        <v>1950</v>
      </c>
      <c r="B15" s="103" t="s">
        <v>1952</v>
      </c>
      <c r="C15" s="163"/>
      <c r="D15" s="164"/>
      <c r="E15" s="164"/>
    </row>
    <row r="16" spans="1:5" ht="13.2" x14ac:dyDescent="0.25">
      <c r="A16" s="155" t="s">
        <v>1957</v>
      </c>
      <c r="B16" s="103" t="s">
        <v>1133</v>
      </c>
      <c r="C16" s="163"/>
      <c r="D16" s="164"/>
      <c r="E16" s="164" t="s">
        <v>1960</v>
      </c>
    </row>
    <row r="17" spans="1:5" ht="13.2" x14ac:dyDescent="0.25">
      <c r="A17" s="155" t="s">
        <v>1961</v>
      </c>
      <c r="B17" s="103" t="s">
        <v>1549</v>
      </c>
      <c r="C17" s="163"/>
      <c r="D17" s="164"/>
      <c r="E17" s="164"/>
    </row>
    <row r="18" spans="1:5" ht="13.2" x14ac:dyDescent="0.25">
      <c r="A18" s="155" t="s">
        <v>1962</v>
      </c>
      <c r="B18" s="103" t="s">
        <v>1964</v>
      </c>
      <c r="C18" s="163"/>
      <c r="D18" s="164"/>
      <c r="E18" s="164"/>
    </row>
    <row r="19" spans="1:5" ht="13.2" x14ac:dyDescent="0.25">
      <c r="A19" s="155" t="s">
        <v>1966</v>
      </c>
      <c r="B19" s="103" t="s">
        <v>1968</v>
      </c>
      <c r="C19" s="163" t="s">
        <v>1969</v>
      </c>
      <c r="D19" s="164"/>
      <c r="E19" s="164"/>
    </row>
    <row r="20" spans="1:5" ht="13.2" x14ac:dyDescent="0.25">
      <c r="A20" s="155" t="s">
        <v>1970</v>
      </c>
      <c r="B20" s="103" t="s">
        <v>1144</v>
      </c>
      <c r="C20" s="163" t="s">
        <v>1972</v>
      </c>
      <c r="D20" s="164"/>
      <c r="E20" s="164"/>
    </row>
    <row r="21" spans="1:5" ht="13.2" x14ac:dyDescent="0.25">
      <c r="A21" s="155" t="s">
        <v>1973</v>
      </c>
      <c r="B21" s="103" t="s">
        <v>1115</v>
      </c>
      <c r="C21" s="163" t="s">
        <v>1976</v>
      </c>
      <c r="D21" s="164"/>
      <c r="E21" s="164"/>
    </row>
    <row r="22" spans="1:5" ht="13.2" x14ac:dyDescent="0.25">
      <c r="A22" s="155" t="s">
        <v>1977</v>
      </c>
      <c r="B22" s="103"/>
      <c r="C22" s="163"/>
      <c r="D22" s="164"/>
      <c r="E22" s="164"/>
    </row>
    <row r="23" spans="1:5" ht="13.2" x14ac:dyDescent="0.25">
      <c r="A23" s="155" t="s">
        <v>1979</v>
      </c>
      <c r="B23" s="191" t="s">
        <v>1980</v>
      </c>
      <c r="C23" s="163" t="s">
        <v>1981</v>
      </c>
      <c r="D23" s="164"/>
      <c r="E23" s="164"/>
    </row>
    <row r="24" spans="1:5" ht="13.2" x14ac:dyDescent="0.25">
      <c r="A24" s="165"/>
      <c r="B24" s="165"/>
      <c r="C24" s="165"/>
      <c r="D24" s="165"/>
      <c r="E24" s="166"/>
    </row>
    <row r="25" spans="1:5" ht="13.2" x14ac:dyDescent="0.25">
      <c r="A25" s="155" t="s">
        <v>1982</v>
      </c>
      <c r="B25" s="167" t="s">
        <v>853</v>
      </c>
      <c r="C25" s="163"/>
      <c r="D25" s="164"/>
      <c r="E25" s="164"/>
    </row>
    <row r="26" spans="1:5" ht="13.2" x14ac:dyDescent="0.25">
      <c r="A26" s="155" t="s">
        <v>1983</v>
      </c>
      <c r="B26" s="103" t="s">
        <v>1500</v>
      </c>
      <c r="C26" s="163" t="s">
        <v>1501</v>
      </c>
      <c r="D26" s="164"/>
      <c r="E26" s="164"/>
    </row>
    <row r="27" spans="1:5" ht="13.2" x14ac:dyDescent="0.25">
      <c r="A27" s="155" t="s">
        <v>1984</v>
      </c>
      <c r="B27" s="103" t="s">
        <v>820</v>
      </c>
      <c r="C27" s="163"/>
      <c r="D27" s="164"/>
      <c r="E27" s="164"/>
    </row>
    <row r="28" spans="1:5" ht="13.2" x14ac:dyDescent="0.25">
      <c r="A28" s="165"/>
      <c r="B28" s="165"/>
      <c r="C28" s="165"/>
      <c r="D28" s="165"/>
      <c r="E28" s="166"/>
    </row>
    <row r="29" spans="1:5" ht="13.2" x14ac:dyDescent="0.25">
      <c r="A29" s="155" t="s">
        <v>1985</v>
      </c>
      <c r="B29" s="103"/>
      <c r="C29" s="163"/>
      <c r="D29" s="164"/>
      <c r="E29" s="164" t="s">
        <v>1398</v>
      </c>
    </row>
    <row r="30" spans="1:5" ht="13.2" x14ac:dyDescent="0.25">
      <c r="A30" s="155" t="s">
        <v>1986</v>
      </c>
      <c r="B30" s="103"/>
      <c r="C30" s="163"/>
      <c r="D30" s="164"/>
      <c r="E30" s="164" t="s">
        <v>1403</v>
      </c>
    </row>
    <row r="31" spans="1:5" ht="13.2" x14ac:dyDescent="0.25">
      <c r="A31" s="155" t="s">
        <v>1987</v>
      </c>
      <c r="B31" s="103"/>
      <c r="C31" s="163"/>
      <c r="D31" s="164"/>
      <c r="E31" s="164" t="s">
        <v>1405</v>
      </c>
    </row>
    <row r="32" spans="1:5" ht="13.2" x14ac:dyDescent="0.25">
      <c r="A32" s="155" t="s">
        <v>1988</v>
      </c>
      <c r="B32" s="103"/>
      <c r="C32" s="163"/>
      <c r="D32" s="164"/>
      <c r="E32" s="164" t="s">
        <v>1409</v>
      </c>
    </row>
    <row r="33" spans="1:5" ht="13.2" x14ac:dyDescent="0.25">
      <c r="A33" s="155" t="s">
        <v>1990</v>
      </c>
      <c r="B33" s="103"/>
      <c r="C33" s="163"/>
      <c r="D33" s="164"/>
      <c r="E33" s="164" t="s">
        <v>1414</v>
      </c>
    </row>
    <row r="34" spans="1:5" ht="13.2" x14ac:dyDescent="0.25">
      <c r="A34" s="165"/>
      <c r="B34" s="165"/>
      <c r="C34" s="165"/>
      <c r="D34" s="165"/>
      <c r="E34" s="166"/>
    </row>
    <row r="35" spans="1:5" ht="13.2" x14ac:dyDescent="0.25">
      <c r="A35" s="155" t="s">
        <v>1993</v>
      </c>
      <c r="B35" s="103" t="s">
        <v>1416</v>
      </c>
      <c r="C35" s="163"/>
      <c r="D35" s="164"/>
      <c r="E35" s="164"/>
    </row>
    <row r="36" spans="1:5" ht="13.2" x14ac:dyDescent="0.25">
      <c r="A36" s="155" t="s">
        <v>1998</v>
      </c>
      <c r="B36" s="103" t="s">
        <v>1089</v>
      </c>
      <c r="C36" s="163" t="s">
        <v>1999</v>
      </c>
      <c r="D36" s="164"/>
      <c r="E36" s="164"/>
    </row>
    <row r="37" spans="1:5" ht="13.2" x14ac:dyDescent="0.25">
      <c r="A37" s="155" t="s">
        <v>2003</v>
      </c>
      <c r="B37" s="103" t="s">
        <v>2004</v>
      </c>
      <c r="C37" s="163"/>
      <c r="D37" s="164"/>
      <c r="E37" s="164"/>
    </row>
    <row r="38" spans="1:5" ht="13.2" x14ac:dyDescent="0.25">
      <c r="A38" s="165"/>
      <c r="B38" s="165"/>
      <c r="C38" s="165"/>
      <c r="D38" s="165"/>
      <c r="E38" s="166"/>
    </row>
    <row r="39" spans="1:5" ht="13.2" x14ac:dyDescent="0.25">
      <c r="A39" s="155" t="s">
        <v>2009</v>
      </c>
      <c r="B39" s="103" t="s">
        <v>2011</v>
      </c>
      <c r="C39" s="163" t="s">
        <v>2012</v>
      </c>
      <c r="D39" s="164"/>
      <c r="E39" s="164"/>
    </row>
    <row r="40" spans="1:5" ht="13.2" x14ac:dyDescent="0.25">
      <c r="A40" s="155" t="s">
        <v>2016</v>
      </c>
      <c r="B40" s="103" t="s">
        <v>1324</v>
      </c>
      <c r="C40" s="163"/>
      <c r="D40" s="164"/>
      <c r="E40" s="164"/>
    </row>
    <row r="41" spans="1:5" ht="13.2" x14ac:dyDescent="0.25">
      <c r="A41" s="155" t="s">
        <v>2021</v>
      </c>
      <c r="B41" s="103" t="s">
        <v>2022</v>
      </c>
      <c r="C41" s="163"/>
      <c r="D41" s="164"/>
      <c r="E41" s="164"/>
    </row>
    <row r="42" spans="1:5" ht="13.2" x14ac:dyDescent="0.25">
      <c r="A42" s="165"/>
      <c r="B42" s="165"/>
      <c r="C42" s="165"/>
      <c r="D42" s="165"/>
      <c r="E42" s="166"/>
    </row>
    <row r="43" spans="1:5" ht="13.2" x14ac:dyDescent="0.25">
      <c r="A43" s="155" t="s">
        <v>2026</v>
      </c>
      <c r="B43" s="103" t="s">
        <v>2028</v>
      </c>
      <c r="C43" s="163"/>
      <c r="D43" s="164"/>
      <c r="E43" s="164"/>
    </row>
    <row r="44" spans="1:5" ht="13.2" x14ac:dyDescent="0.25">
      <c r="A44" s="155" t="s">
        <v>2032</v>
      </c>
      <c r="B44" s="103" t="s">
        <v>2033</v>
      </c>
      <c r="C44" s="163"/>
      <c r="D44" s="164"/>
      <c r="E44" s="164" t="s">
        <v>2037</v>
      </c>
    </row>
    <row r="45" spans="1:5" ht="13.2" x14ac:dyDescent="0.25">
      <c r="A45" s="155" t="s">
        <v>2039</v>
      </c>
      <c r="B45" s="103" t="s">
        <v>2040</v>
      </c>
      <c r="C45" s="163" t="s">
        <v>1022</v>
      </c>
      <c r="D45" s="164"/>
      <c r="E45" s="164"/>
    </row>
    <row r="46" spans="1:5" ht="13.2" x14ac:dyDescent="0.25">
      <c r="A46" s="155" t="s">
        <v>2043</v>
      </c>
      <c r="B46" s="103" t="s">
        <v>2044</v>
      </c>
      <c r="C46" s="163" t="s">
        <v>1298</v>
      </c>
      <c r="D46" s="164"/>
      <c r="E46" s="164"/>
    </row>
    <row r="47" spans="1:5" ht="13.2" x14ac:dyDescent="0.25">
      <c r="A47" s="155" t="s">
        <v>2048</v>
      </c>
      <c r="B47" s="103" t="s">
        <v>2049</v>
      </c>
      <c r="C47" s="163"/>
      <c r="D47" s="164"/>
      <c r="E47" s="164"/>
    </row>
    <row r="48" spans="1:5" ht="13.2" x14ac:dyDescent="0.25">
      <c r="A48" s="155" t="s">
        <v>2053</v>
      </c>
      <c r="B48" s="103" t="s">
        <v>2054</v>
      </c>
      <c r="C48" s="163"/>
      <c r="D48" s="164"/>
      <c r="E48" s="164"/>
    </row>
    <row r="49" spans="1:5" ht="13.2" x14ac:dyDescent="0.25">
      <c r="A49" s="165"/>
      <c r="B49" s="165"/>
      <c r="C49" s="165"/>
      <c r="D49" s="165"/>
      <c r="E49" s="166"/>
    </row>
    <row r="50" spans="1:5" ht="13.2" x14ac:dyDescent="0.25">
      <c r="A50" s="155" t="s">
        <v>2059</v>
      </c>
      <c r="B50" s="103" t="s">
        <v>350</v>
      </c>
      <c r="C50" s="163"/>
      <c r="D50" s="164" t="s">
        <v>925</v>
      </c>
      <c r="E50" s="164"/>
    </row>
    <row r="51" spans="1:5" ht="13.2" x14ac:dyDescent="0.25">
      <c r="A51" s="155" t="s">
        <v>2061</v>
      </c>
      <c r="B51" s="103" t="s">
        <v>350</v>
      </c>
      <c r="C51" s="163"/>
      <c r="D51" s="164" t="s">
        <v>925</v>
      </c>
      <c r="E51" s="164"/>
    </row>
    <row r="52" spans="1:5" ht="13.2" x14ac:dyDescent="0.25">
      <c r="A52" s="155" t="s">
        <v>2064</v>
      </c>
      <c r="B52" s="103" t="s">
        <v>350</v>
      </c>
      <c r="C52" s="163"/>
      <c r="D52" s="164" t="s">
        <v>925</v>
      </c>
      <c r="E52" s="164"/>
    </row>
    <row r="53" spans="1:5" ht="13.2" x14ac:dyDescent="0.25">
      <c r="A53" s="155" t="s">
        <v>2069</v>
      </c>
      <c r="B53" s="103" t="s">
        <v>350</v>
      </c>
      <c r="C53" s="163"/>
      <c r="D53" s="164" t="s">
        <v>925</v>
      </c>
      <c r="E53" s="164"/>
    </row>
    <row r="54" spans="1:5" ht="13.2" x14ac:dyDescent="0.25">
      <c r="A54" s="155" t="s">
        <v>2075</v>
      </c>
      <c r="B54" s="103" t="s">
        <v>350</v>
      </c>
      <c r="C54" s="163"/>
      <c r="D54" s="164" t="s">
        <v>925</v>
      </c>
      <c r="E54" s="164"/>
    </row>
    <row r="55" spans="1:5" ht="13.2" x14ac:dyDescent="0.25">
      <c r="A55" s="155" t="s">
        <v>2081</v>
      </c>
      <c r="B55" s="103" t="s">
        <v>350</v>
      </c>
      <c r="C55" s="163"/>
      <c r="D55" s="164" t="s">
        <v>925</v>
      </c>
      <c r="E55" s="164"/>
    </row>
    <row r="56" spans="1:5" ht="13.2" x14ac:dyDescent="0.25">
      <c r="A56" s="155" t="s">
        <v>2084</v>
      </c>
      <c r="B56" s="103" t="s">
        <v>350</v>
      </c>
      <c r="C56" s="163"/>
      <c r="D56" s="164" t="s">
        <v>925</v>
      </c>
      <c r="E56" s="164"/>
    </row>
    <row r="57" spans="1:5" ht="13.2" x14ac:dyDescent="0.25">
      <c r="A57" s="155" t="s">
        <v>2088</v>
      </c>
      <c r="B57" s="103" t="s">
        <v>350</v>
      </c>
      <c r="C57" s="163"/>
      <c r="D57" s="164" t="s">
        <v>925</v>
      </c>
      <c r="E57" s="164"/>
    </row>
    <row r="58" spans="1:5" ht="13.2" x14ac:dyDescent="0.25">
      <c r="A58" s="155" t="s">
        <v>2090</v>
      </c>
      <c r="B58" s="103" t="s">
        <v>350</v>
      </c>
      <c r="C58" s="163"/>
      <c r="D58" s="164" t="s">
        <v>925</v>
      </c>
      <c r="E58" s="164"/>
    </row>
    <row r="59" spans="1:5" ht="13.2" x14ac:dyDescent="0.25">
      <c r="A59" s="155" t="s">
        <v>2094</v>
      </c>
      <c r="B59" s="103" t="s">
        <v>350</v>
      </c>
      <c r="C59" s="163"/>
      <c r="D59" s="164" t="s">
        <v>925</v>
      </c>
      <c r="E59" s="164"/>
    </row>
    <row r="60" spans="1:5" ht="13.2" x14ac:dyDescent="0.25">
      <c r="A60" s="155" t="s">
        <v>2098</v>
      </c>
      <c r="B60" s="103" t="s">
        <v>350</v>
      </c>
      <c r="C60" s="163"/>
      <c r="D60" s="164" t="s">
        <v>925</v>
      </c>
      <c r="E60" s="164"/>
    </row>
    <row r="61" spans="1:5" ht="13.2" x14ac:dyDescent="0.25">
      <c r="A61" s="155" t="s">
        <v>2102</v>
      </c>
      <c r="B61" s="103" t="s">
        <v>350</v>
      </c>
      <c r="C61" s="163"/>
      <c r="D61" s="164" t="s">
        <v>925</v>
      </c>
      <c r="E61" s="164"/>
    </row>
    <row r="62" spans="1:5" ht="13.2" x14ac:dyDescent="0.25">
      <c r="A62" s="165"/>
      <c r="B62" s="165"/>
      <c r="C62" s="165"/>
      <c r="D62" s="165"/>
      <c r="E62" s="166"/>
    </row>
    <row r="63" spans="1:5" ht="13.2" x14ac:dyDescent="0.25">
      <c r="A63" s="155" t="s">
        <v>2105</v>
      </c>
      <c r="B63" s="103"/>
      <c r="C63" s="163"/>
      <c r="D63" s="164"/>
      <c r="E63" s="164"/>
    </row>
    <row r="64" spans="1:5" ht="13.2" x14ac:dyDescent="0.25">
      <c r="A64" s="155" t="s">
        <v>2108</v>
      </c>
      <c r="B64" s="103" t="s">
        <v>2110</v>
      </c>
      <c r="C64" s="163"/>
      <c r="D64" s="164"/>
      <c r="E64" s="164"/>
    </row>
    <row r="65" spans="1:5" ht="13.2" x14ac:dyDescent="0.25">
      <c r="A65" s="155" t="s">
        <v>2112</v>
      </c>
      <c r="B65" s="103" t="s">
        <v>1268</v>
      </c>
      <c r="C65" s="163"/>
      <c r="D65" s="164"/>
      <c r="E65" s="164"/>
    </row>
    <row r="66" spans="1:5" ht="13.2" x14ac:dyDescent="0.25">
      <c r="A66" s="173"/>
      <c r="B66" s="173"/>
      <c r="C66" s="173"/>
      <c r="D66" s="174"/>
      <c r="E66" s="175"/>
    </row>
    <row r="67" spans="1:5" ht="15.6" x14ac:dyDescent="0.3">
      <c r="A67" s="184" t="s">
        <v>979</v>
      </c>
      <c r="B67" s="185" t="s">
        <v>984</v>
      </c>
      <c r="C67" s="185" t="s">
        <v>987</v>
      </c>
      <c r="D67" s="179"/>
      <c r="E67" s="179"/>
    </row>
    <row r="68" spans="1:5" ht="13.2" x14ac:dyDescent="0.25">
      <c r="A68" s="186" t="s">
        <v>1045</v>
      </c>
      <c r="B68" s="186" t="s">
        <v>1554</v>
      </c>
      <c r="C68" s="188">
        <v>1003</v>
      </c>
      <c r="D68" s="179"/>
      <c r="E68" s="179"/>
    </row>
    <row r="69" spans="1:5" ht="13.2" x14ac:dyDescent="0.25">
      <c r="A69" s="186" t="s">
        <v>1048</v>
      </c>
      <c r="B69" s="186" t="s">
        <v>2037</v>
      </c>
      <c r="C69" s="188">
        <v>1004</v>
      </c>
      <c r="D69" s="179"/>
      <c r="E69" s="179"/>
    </row>
    <row r="70" spans="1:5" ht="13.2" x14ac:dyDescent="0.25">
      <c r="A70" s="164"/>
      <c r="B70" s="186"/>
      <c r="C70" s="188"/>
      <c r="D70" s="179"/>
      <c r="E70" s="179"/>
    </row>
  </sheetData>
  <hyperlinks>
    <hyperlink ref="A1" location="Index!A1" display="Go back to Index" xr:uid="{00000000-0004-0000-1400-000000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CC0000"/>
    <outlinePr summaryBelow="0" summaryRight="0"/>
  </sheetPr>
  <dimension ref="A1:E57"/>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67.6640625" customWidth="1"/>
    <col min="2" max="2" width="32.6640625" customWidth="1"/>
    <col min="3" max="3" width="18.33203125" customWidth="1"/>
    <col min="4" max="4" width="15.109375" customWidth="1"/>
    <col min="5" max="5" width="16.88671875" customWidth="1"/>
  </cols>
  <sheetData>
    <row r="1" spans="1:5" ht="15.75" customHeight="1" x14ac:dyDescent="0.3">
      <c r="A1" s="157" t="s">
        <v>1</v>
      </c>
      <c r="B1" s="158" t="s">
        <v>795</v>
      </c>
      <c r="C1" s="159" t="s">
        <v>796</v>
      </c>
      <c r="D1" s="160" t="s">
        <v>3</v>
      </c>
      <c r="E1" s="161" t="s">
        <v>797</v>
      </c>
    </row>
    <row r="2" spans="1:5" ht="13.2" x14ac:dyDescent="0.25">
      <c r="A2" s="155" t="s">
        <v>1989</v>
      </c>
      <c r="B2" s="103" t="s">
        <v>800</v>
      </c>
      <c r="C2" s="163"/>
      <c r="D2" s="164"/>
      <c r="E2" s="164" t="s">
        <v>1991</v>
      </c>
    </row>
    <row r="3" spans="1:5" ht="13.2" x14ac:dyDescent="0.25">
      <c r="A3" s="155" t="s">
        <v>1992</v>
      </c>
      <c r="B3" s="103" t="s">
        <v>1089</v>
      </c>
      <c r="C3" s="163"/>
      <c r="D3" s="164"/>
      <c r="E3" s="164"/>
    </row>
    <row r="4" spans="1:5" ht="13.2" x14ac:dyDescent="0.25">
      <c r="A4" s="155" t="s">
        <v>1995</v>
      </c>
      <c r="B4" s="103" t="s">
        <v>803</v>
      </c>
      <c r="C4" s="163"/>
      <c r="D4" s="164"/>
      <c r="E4" s="164"/>
    </row>
    <row r="5" spans="1:5" ht="13.2" x14ac:dyDescent="0.25">
      <c r="A5" s="155" t="s">
        <v>2001</v>
      </c>
      <c r="B5" s="103" t="s">
        <v>803</v>
      </c>
      <c r="C5" s="163"/>
      <c r="D5" s="164"/>
      <c r="E5" s="164"/>
    </row>
    <row r="6" spans="1:5" ht="13.2" x14ac:dyDescent="0.25">
      <c r="A6" s="155" t="s">
        <v>2006</v>
      </c>
      <c r="B6" s="103" t="s">
        <v>800</v>
      </c>
      <c r="C6" s="163"/>
      <c r="D6" s="164"/>
      <c r="E6" s="164" t="s">
        <v>2007</v>
      </c>
    </row>
    <row r="7" spans="1:5" ht="13.2" x14ac:dyDescent="0.25">
      <c r="A7" s="155" t="s">
        <v>2010</v>
      </c>
      <c r="B7" s="103" t="s">
        <v>803</v>
      </c>
      <c r="C7" s="163"/>
      <c r="D7" s="164"/>
      <c r="E7" s="164"/>
    </row>
    <row r="8" spans="1:5" ht="13.2" x14ac:dyDescent="0.25">
      <c r="A8" s="155" t="s">
        <v>2015</v>
      </c>
      <c r="B8" s="103" t="s">
        <v>2017</v>
      </c>
      <c r="C8" s="163"/>
      <c r="D8" s="164"/>
      <c r="E8" s="164"/>
    </row>
    <row r="9" spans="1:5" ht="13.2" x14ac:dyDescent="0.25">
      <c r="A9" s="155" t="s">
        <v>2020</v>
      </c>
      <c r="B9" s="103" t="s">
        <v>820</v>
      </c>
      <c r="C9" s="163"/>
      <c r="D9" s="164"/>
      <c r="E9" s="164"/>
    </row>
    <row r="10" spans="1:5" ht="13.2" x14ac:dyDescent="0.25">
      <c r="A10" s="155" t="s">
        <v>2024</v>
      </c>
      <c r="B10" s="103" t="s">
        <v>800</v>
      </c>
      <c r="C10" s="163"/>
      <c r="D10" s="164"/>
      <c r="E10" s="164" t="s">
        <v>2027</v>
      </c>
    </row>
    <row r="11" spans="1:5" ht="13.2" x14ac:dyDescent="0.25">
      <c r="A11" s="155" t="s">
        <v>2029</v>
      </c>
      <c r="B11" s="103" t="s">
        <v>2030</v>
      </c>
      <c r="C11" s="163"/>
      <c r="D11" s="164"/>
      <c r="E11" s="164"/>
    </row>
    <row r="12" spans="1:5" ht="13.2" x14ac:dyDescent="0.25">
      <c r="A12" s="155" t="s">
        <v>2034</v>
      </c>
      <c r="B12" s="103" t="s">
        <v>2035</v>
      </c>
      <c r="C12" s="163"/>
      <c r="D12" s="164"/>
      <c r="E12" s="164"/>
    </row>
    <row r="13" spans="1:5" ht="13.2" x14ac:dyDescent="0.25">
      <c r="A13" s="155" t="s">
        <v>2041</v>
      </c>
      <c r="B13" s="103" t="s">
        <v>2035</v>
      </c>
      <c r="C13" s="163"/>
      <c r="D13" s="164"/>
      <c r="E13" s="164"/>
    </row>
    <row r="14" spans="1:5" ht="13.2" x14ac:dyDescent="0.25">
      <c r="A14" s="155" t="s">
        <v>2045</v>
      </c>
      <c r="B14" s="103" t="s">
        <v>2046</v>
      </c>
      <c r="C14" s="163" t="s">
        <v>841</v>
      </c>
      <c r="D14" s="164"/>
      <c r="E14" s="164"/>
    </row>
    <row r="15" spans="1:5" ht="13.2" x14ac:dyDescent="0.25">
      <c r="A15" s="155" t="s">
        <v>2050</v>
      </c>
      <c r="B15" s="103"/>
      <c r="C15" s="163"/>
      <c r="D15" s="164"/>
      <c r="E15" s="164"/>
    </row>
    <row r="16" spans="1:5" ht="13.2" x14ac:dyDescent="0.25">
      <c r="A16" s="155" t="s">
        <v>2055</v>
      </c>
      <c r="B16" s="103" t="s">
        <v>2056</v>
      </c>
      <c r="C16" s="163" t="s">
        <v>1131</v>
      </c>
      <c r="D16" s="164"/>
      <c r="E16" s="164"/>
    </row>
    <row r="17" spans="1:5" ht="13.2" x14ac:dyDescent="0.25">
      <c r="A17" s="165"/>
      <c r="B17" s="165"/>
      <c r="C17" s="165"/>
      <c r="D17" s="165"/>
      <c r="E17" s="168"/>
    </row>
    <row r="18" spans="1:5" ht="13.2" x14ac:dyDescent="0.25">
      <c r="A18" s="155" t="s">
        <v>2060</v>
      </c>
      <c r="B18" s="103" t="s">
        <v>2022</v>
      </c>
      <c r="C18" s="163"/>
      <c r="D18" s="164"/>
      <c r="E18" s="164"/>
    </row>
    <row r="19" spans="1:5" ht="13.2" x14ac:dyDescent="0.25">
      <c r="A19" s="155" t="s">
        <v>2063</v>
      </c>
      <c r="B19" s="103" t="s">
        <v>892</v>
      </c>
      <c r="C19" s="163"/>
      <c r="D19" s="164"/>
      <c r="E19" s="164"/>
    </row>
    <row r="20" spans="1:5" ht="13.2" x14ac:dyDescent="0.25">
      <c r="A20" s="155" t="s">
        <v>2066</v>
      </c>
      <c r="B20" s="103" t="s">
        <v>2067</v>
      </c>
      <c r="C20" s="163"/>
      <c r="D20" s="164"/>
      <c r="E20" s="164"/>
    </row>
    <row r="21" spans="1:5" ht="13.2" x14ac:dyDescent="0.25">
      <c r="A21" s="155" t="s">
        <v>2070</v>
      </c>
      <c r="B21" s="103" t="s">
        <v>908</v>
      </c>
      <c r="C21" s="163"/>
      <c r="D21" s="164"/>
      <c r="E21" s="164"/>
    </row>
    <row r="22" spans="1:5" ht="13.2" x14ac:dyDescent="0.25">
      <c r="A22" s="165"/>
      <c r="B22" s="165"/>
      <c r="C22" s="165"/>
      <c r="D22" s="165"/>
      <c r="E22" s="168"/>
    </row>
    <row r="23" spans="1:5" ht="13.2" x14ac:dyDescent="0.25">
      <c r="A23" s="155" t="s">
        <v>2076</v>
      </c>
      <c r="B23" s="103" t="s">
        <v>2078</v>
      </c>
      <c r="C23" s="163"/>
      <c r="D23" s="164"/>
      <c r="E23" s="164"/>
    </row>
    <row r="24" spans="1:5" ht="13.2" x14ac:dyDescent="0.25">
      <c r="A24" s="155" t="s">
        <v>2080</v>
      </c>
      <c r="B24" s="103" t="s">
        <v>880</v>
      </c>
      <c r="C24" s="163"/>
      <c r="D24" s="164"/>
      <c r="E24" s="164"/>
    </row>
    <row r="25" spans="1:5" ht="13.2" x14ac:dyDescent="0.25">
      <c r="A25" s="155" t="s">
        <v>2083</v>
      </c>
      <c r="B25" s="103" t="s">
        <v>2085</v>
      </c>
      <c r="C25" s="163" t="s">
        <v>811</v>
      </c>
      <c r="D25" s="164"/>
      <c r="E25" s="164"/>
    </row>
    <row r="26" spans="1:5" ht="13.2" x14ac:dyDescent="0.25">
      <c r="A26" s="155" t="s">
        <v>2087</v>
      </c>
      <c r="B26" s="103" t="s">
        <v>2089</v>
      </c>
      <c r="C26" s="163"/>
      <c r="D26" s="164"/>
      <c r="E26" s="164"/>
    </row>
    <row r="27" spans="1:5" ht="13.2" x14ac:dyDescent="0.25">
      <c r="A27" s="165"/>
      <c r="B27" s="165"/>
      <c r="C27" s="165"/>
      <c r="D27" s="165"/>
      <c r="E27" s="168"/>
    </row>
    <row r="28" spans="1:5" ht="13.2" x14ac:dyDescent="0.25">
      <c r="A28" s="155" t="s">
        <v>2091</v>
      </c>
      <c r="B28" s="103" t="s">
        <v>2092</v>
      </c>
      <c r="C28" s="163"/>
      <c r="D28" s="164"/>
      <c r="E28" s="164"/>
    </row>
    <row r="29" spans="1:5" ht="13.2" x14ac:dyDescent="0.25">
      <c r="A29" s="155" t="s">
        <v>2095</v>
      </c>
      <c r="B29" s="103" t="s">
        <v>2096</v>
      </c>
      <c r="C29" s="163"/>
      <c r="D29" s="164"/>
      <c r="E29" s="164"/>
    </row>
    <row r="30" spans="1:5" ht="13.2" x14ac:dyDescent="0.25">
      <c r="A30" s="155" t="s">
        <v>2099</v>
      </c>
      <c r="B30" s="103" t="s">
        <v>2100</v>
      </c>
      <c r="C30" s="163" t="s">
        <v>1022</v>
      </c>
      <c r="D30" s="164"/>
      <c r="E30" s="164"/>
    </row>
    <row r="31" spans="1:5" ht="13.2" x14ac:dyDescent="0.25">
      <c r="A31" s="165"/>
      <c r="B31" s="165"/>
      <c r="C31" s="165"/>
      <c r="D31" s="165"/>
      <c r="E31" s="168"/>
    </row>
    <row r="32" spans="1:5" ht="13.2" x14ac:dyDescent="0.25">
      <c r="A32" s="155" t="s">
        <v>2103</v>
      </c>
      <c r="B32" s="103" t="s">
        <v>350</v>
      </c>
      <c r="C32" s="163"/>
      <c r="D32" s="164" t="s">
        <v>925</v>
      </c>
      <c r="E32" s="164"/>
    </row>
    <row r="33" spans="1:5" ht="13.2" x14ac:dyDescent="0.25">
      <c r="A33" s="155" t="s">
        <v>2106</v>
      </c>
      <c r="B33" s="103" t="s">
        <v>350</v>
      </c>
      <c r="C33" s="163"/>
      <c r="D33" s="164" t="s">
        <v>925</v>
      </c>
      <c r="E33" s="164"/>
    </row>
    <row r="34" spans="1:5" ht="13.2" x14ac:dyDescent="0.25">
      <c r="A34" s="155" t="s">
        <v>2109</v>
      </c>
      <c r="B34" s="103" t="s">
        <v>350</v>
      </c>
      <c r="C34" s="163"/>
      <c r="D34" s="164" t="s">
        <v>925</v>
      </c>
      <c r="E34" s="164"/>
    </row>
    <row r="35" spans="1:5" ht="13.2" x14ac:dyDescent="0.25">
      <c r="A35" s="155" t="s">
        <v>2113</v>
      </c>
      <c r="B35" s="103" t="s">
        <v>350</v>
      </c>
      <c r="C35" s="163"/>
      <c r="D35" s="164" t="s">
        <v>925</v>
      </c>
      <c r="E35" s="164"/>
    </row>
    <row r="36" spans="1:5" ht="13.2" x14ac:dyDescent="0.25">
      <c r="A36" s="155" t="s">
        <v>2115</v>
      </c>
      <c r="B36" s="103" t="s">
        <v>350</v>
      </c>
      <c r="C36" s="163"/>
      <c r="D36" s="164" t="s">
        <v>925</v>
      </c>
      <c r="E36" s="164"/>
    </row>
    <row r="37" spans="1:5" ht="13.2" x14ac:dyDescent="0.25">
      <c r="A37" s="155" t="s">
        <v>2117</v>
      </c>
      <c r="B37" s="103" t="s">
        <v>350</v>
      </c>
      <c r="C37" s="163"/>
      <c r="D37" s="164" t="s">
        <v>925</v>
      </c>
      <c r="E37" s="164"/>
    </row>
    <row r="38" spans="1:5" ht="13.2" x14ac:dyDescent="0.25">
      <c r="A38" s="155" t="s">
        <v>2119</v>
      </c>
      <c r="B38" s="103" t="s">
        <v>350</v>
      </c>
      <c r="C38" s="163"/>
      <c r="D38" s="164" t="s">
        <v>925</v>
      </c>
      <c r="E38" s="164"/>
    </row>
    <row r="39" spans="1:5" ht="13.2" x14ac:dyDescent="0.25">
      <c r="A39" s="165"/>
      <c r="B39" s="165"/>
      <c r="C39" s="165"/>
      <c r="D39" s="165"/>
      <c r="E39" s="168"/>
    </row>
    <row r="40" spans="1:5" ht="13.2" x14ac:dyDescent="0.25">
      <c r="A40" s="155" t="s">
        <v>2122</v>
      </c>
      <c r="B40" s="103" t="s">
        <v>1268</v>
      </c>
      <c r="C40" s="163"/>
      <c r="D40" s="164"/>
      <c r="E40" s="164"/>
    </row>
    <row r="41" spans="1:5" ht="13.2" x14ac:dyDescent="0.25">
      <c r="A41" s="155" t="s">
        <v>2124</v>
      </c>
      <c r="B41" s="103"/>
      <c r="C41" s="163"/>
      <c r="D41" s="164"/>
      <c r="E41" s="164"/>
    </row>
    <row r="42" spans="1:5" ht="13.2" x14ac:dyDescent="0.25">
      <c r="A42" s="155" t="s">
        <v>2128</v>
      </c>
      <c r="B42" s="103"/>
      <c r="C42" s="163"/>
      <c r="D42" s="164"/>
      <c r="E42" s="164"/>
    </row>
    <row r="43" spans="1:5" ht="13.2" x14ac:dyDescent="0.25">
      <c r="A43" s="165"/>
      <c r="B43" s="165"/>
      <c r="C43" s="165"/>
      <c r="D43" s="165"/>
      <c r="E43" s="168"/>
    </row>
    <row r="44" spans="1:5" ht="13.2" x14ac:dyDescent="0.25">
      <c r="A44" s="155" t="s">
        <v>2130</v>
      </c>
      <c r="B44" s="103" t="s">
        <v>902</v>
      </c>
      <c r="C44" s="163"/>
      <c r="D44" s="164"/>
      <c r="E44" s="164"/>
    </row>
    <row r="45" spans="1:5" ht="13.2" x14ac:dyDescent="0.25">
      <c r="A45" s="155" t="s">
        <v>2132</v>
      </c>
      <c r="B45" s="103" t="s">
        <v>2133</v>
      </c>
      <c r="C45" s="163"/>
      <c r="D45" s="164" t="s">
        <v>2134</v>
      </c>
      <c r="E45" s="164"/>
    </row>
    <row r="46" spans="1:5" ht="13.2" x14ac:dyDescent="0.25">
      <c r="A46" s="155" t="s">
        <v>2137</v>
      </c>
      <c r="B46" s="103" t="s">
        <v>1082</v>
      </c>
      <c r="C46" s="163"/>
      <c r="D46" s="164" t="s">
        <v>906</v>
      </c>
      <c r="E46" s="164"/>
    </row>
    <row r="47" spans="1:5" ht="13.2" x14ac:dyDescent="0.25">
      <c r="A47" s="155" t="s">
        <v>2141</v>
      </c>
      <c r="B47" s="103" t="s">
        <v>1082</v>
      </c>
      <c r="C47" s="163"/>
      <c r="D47" s="164" t="s">
        <v>906</v>
      </c>
      <c r="E47" s="164"/>
    </row>
    <row r="48" spans="1:5" ht="13.2" x14ac:dyDescent="0.25">
      <c r="A48" s="165"/>
      <c r="B48" s="165"/>
      <c r="C48" s="165"/>
      <c r="D48" s="165"/>
      <c r="E48" s="168"/>
    </row>
    <row r="49" spans="1:5" ht="13.2" x14ac:dyDescent="0.25">
      <c r="A49" s="155" t="s">
        <v>2145</v>
      </c>
      <c r="B49" s="103"/>
      <c r="C49" s="163"/>
      <c r="D49" s="164"/>
      <c r="E49" s="164"/>
    </row>
    <row r="50" spans="1:5" ht="13.2" x14ac:dyDescent="0.25">
      <c r="A50" s="155" t="s">
        <v>2149</v>
      </c>
      <c r="B50" s="103" t="s">
        <v>820</v>
      </c>
      <c r="C50" s="163"/>
      <c r="D50" s="164"/>
      <c r="E50" s="164"/>
    </row>
    <row r="51" spans="1:5" ht="13.2" x14ac:dyDescent="0.25">
      <c r="A51" s="155" t="s">
        <v>2153</v>
      </c>
      <c r="B51" s="103" t="s">
        <v>803</v>
      </c>
      <c r="C51" s="163"/>
      <c r="D51" s="164"/>
      <c r="E51" s="164"/>
    </row>
    <row r="52" spans="1:5" ht="13.2" x14ac:dyDescent="0.25">
      <c r="A52" s="155" t="s">
        <v>2156</v>
      </c>
      <c r="B52" s="103" t="s">
        <v>2158</v>
      </c>
      <c r="C52" s="163"/>
      <c r="D52" s="164"/>
      <c r="E52" s="164"/>
    </row>
    <row r="53" spans="1:5" ht="13.2" x14ac:dyDescent="0.25">
      <c r="A53" s="165"/>
      <c r="B53" s="165"/>
      <c r="C53" s="165"/>
      <c r="D53" s="165"/>
      <c r="E53" s="168"/>
    </row>
    <row r="54" spans="1:5" ht="15.75" customHeight="1" x14ac:dyDescent="0.3">
      <c r="A54" s="169" t="s">
        <v>979</v>
      </c>
      <c r="B54" s="170" t="s">
        <v>984</v>
      </c>
      <c r="C54" s="171" t="s">
        <v>987</v>
      </c>
      <c r="D54" s="164"/>
      <c r="E54" s="164"/>
    </row>
    <row r="55" spans="1:5" ht="13.2" x14ac:dyDescent="0.25">
      <c r="A55" s="164" t="s">
        <v>2163</v>
      </c>
      <c r="B55" s="155" t="s">
        <v>2165</v>
      </c>
      <c r="C55" s="172">
        <v>1001</v>
      </c>
      <c r="D55" s="164"/>
      <c r="E55" s="164"/>
    </row>
    <row r="56" spans="1:5" ht="13.2" x14ac:dyDescent="0.25">
      <c r="A56" s="164" t="s">
        <v>999</v>
      </c>
      <c r="B56" s="155" t="s">
        <v>2169</v>
      </c>
      <c r="C56" s="172">
        <v>1003</v>
      </c>
      <c r="D56" s="164"/>
      <c r="E56" s="164"/>
    </row>
    <row r="57" spans="1:5" ht="13.2" x14ac:dyDescent="0.25">
      <c r="A57" s="155"/>
      <c r="B57" s="155"/>
      <c r="C57" s="172"/>
      <c r="D57" s="164"/>
      <c r="E57" s="164"/>
    </row>
  </sheetData>
  <hyperlinks>
    <hyperlink ref="A1" location="Index!A1" display="Go back to Index" xr:uid="{00000000-0004-0000-1500-000000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CC0000"/>
    <outlinePr summaryBelow="0" summaryRight="0"/>
  </sheetPr>
  <dimension ref="A1:E69"/>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69.109375" customWidth="1"/>
    <col min="2" max="2" width="34.88671875" customWidth="1"/>
    <col min="3" max="3" width="52.44140625" customWidth="1"/>
    <col min="4" max="5" width="26.5546875" customWidth="1"/>
  </cols>
  <sheetData>
    <row r="1" spans="1:5" ht="15.75" customHeight="1" x14ac:dyDescent="0.3">
      <c r="A1" s="157" t="s">
        <v>1</v>
      </c>
      <c r="B1" s="158" t="s">
        <v>795</v>
      </c>
      <c r="C1" s="159" t="s">
        <v>796</v>
      </c>
      <c r="D1" s="160" t="s">
        <v>3</v>
      </c>
      <c r="E1" s="161" t="s">
        <v>797</v>
      </c>
    </row>
    <row r="2" spans="1:5" ht="13.2" x14ac:dyDescent="0.25">
      <c r="A2" s="155" t="s">
        <v>1994</v>
      </c>
      <c r="B2" s="103" t="s">
        <v>800</v>
      </c>
      <c r="C2" s="163"/>
      <c r="D2" s="164"/>
      <c r="E2" s="164" t="s">
        <v>1996</v>
      </c>
    </row>
    <row r="3" spans="1:5" ht="13.2" x14ac:dyDescent="0.25">
      <c r="A3" s="155" t="s">
        <v>1997</v>
      </c>
      <c r="B3" s="103" t="s">
        <v>803</v>
      </c>
      <c r="C3" s="163"/>
      <c r="D3" s="164"/>
      <c r="E3" s="164"/>
    </row>
    <row r="4" spans="1:5" ht="13.2" x14ac:dyDescent="0.25">
      <c r="A4" s="155" t="s">
        <v>2000</v>
      </c>
      <c r="B4" s="103" t="s">
        <v>2002</v>
      </c>
      <c r="C4" s="163"/>
      <c r="D4" s="164"/>
      <c r="E4" s="164"/>
    </row>
    <row r="5" spans="1:5" ht="13.2" x14ac:dyDescent="0.25">
      <c r="A5" s="155" t="s">
        <v>2005</v>
      </c>
      <c r="B5" s="103" t="s">
        <v>820</v>
      </c>
      <c r="C5" s="163"/>
      <c r="D5" s="164"/>
      <c r="E5" s="164"/>
    </row>
    <row r="6" spans="1:5" ht="13.2" x14ac:dyDescent="0.25">
      <c r="A6" s="155" t="s">
        <v>2008</v>
      </c>
      <c r="B6" s="103" t="s">
        <v>800</v>
      </c>
      <c r="C6" s="163"/>
      <c r="D6" s="164"/>
      <c r="E6" s="164" t="s">
        <v>2013</v>
      </c>
    </row>
    <row r="7" spans="1:5" ht="13.2" x14ac:dyDescent="0.25">
      <c r="A7" s="155" t="s">
        <v>2014</v>
      </c>
      <c r="B7" s="103" t="s">
        <v>808</v>
      </c>
      <c r="C7" s="163"/>
      <c r="D7" s="164"/>
      <c r="E7" s="164"/>
    </row>
    <row r="8" spans="1:5" ht="13.2" x14ac:dyDescent="0.25">
      <c r="A8" s="155" t="s">
        <v>2018</v>
      </c>
      <c r="B8" s="103" t="s">
        <v>2019</v>
      </c>
      <c r="C8" s="163"/>
      <c r="D8" s="164"/>
      <c r="E8" s="164"/>
    </row>
    <row r="9" spans="1:5" ht="13.2" x14ac:dyDescent="0.25">
      <c r="A9" s="155" t="s">
        <v>2023</v>
      </c>
      <c r="B9" s="103" t="s">
        <v>803</v>
      </c>
      <c r="C9" s="163"/>
      <c r="D9" s="164"/>
      <c r="E9" s="164"/>
    </row>
    <row r="10" spans="1:5" ht="13.2" x14ac:dyDescent="0.25">
      <c r="A10" s="155" t="s">
        <v>2025</v>
      </c>
      <c r="B10" s="103" t="s">
        <v>803</v>
      </c>
      <c r="C10" s="163"/>
      <c r="D10" s="164"/>
      <c r="E10" s="164"/>
    </row>
    <row r="11" spans="1:5" ht="13.2" x14ac:dyDescent="0.25">
      <c r="A11" s="155" t="s">
        <v>2031</v>
      </c>
      <c r="B11" s="103" t="s">
        <v>800</v>
      </c>
      <c r="C11" s="163"/>
      <c r="D11" s="164"/>
      <c r="E11" s="164" t="s">
        <v>2036</v>
      </c>
    </row>
    <row r="12" spans="1:5" ht="13.2" x14ac:dyDescent="0.25">
      <c r="A12" s="155" t="s">
        <v>2038</v>
      </c>
      <c r="B12" s="103" t="s">
        <v>820</v>
      </c>
      <c r="C12" s="163"/>
      <c r="D12" s="164"/>
      <c r="E12" s="164"/>
    </row>
    <row r="13" spans="1:5" ht="13.2" x14ac:dyDescent="0.25">
      <c r="A13" s="155" t="s">
        <v>2042</v>
      </c>
      <c r="B13" s="103" t="s">
        <v>820</v>
      </c>
      <c r="C13" s="163"/>
      <c r="D13" s="164"/>
      <c r="E13" s="164"/>
    </row>
    <row r="14" spans="1:5" ht="13.2" x14ac:dyDescent="0.25">
      <c r="A14" s="155" t="s">
        <v>2047</v>
      </c>
      <c r="B14" s="103" t="s">
        <v>923</v>
      </c>
      <c r="C14" s="163"/>
      <c r="D14" s="164"/>
      <c r="E14" s="164"/>
    </row>
    <row r="15" spans="1:5" ht="13.2" x14ac:dyDescent="0.25">
      <c r="A15" s="155" t="s">
        <v>2051</v>
      </c>
      <c r="B15" s="103" t="s">
        <v>2052</v>
      </c>
      <c r="C15" s="163"/>
      <c r="D15" s="164"/>
      <c r="E15" s="164" t="s">
        <v>2057</v>
      </c>
    </row>
    <row r="16" spans="1:5" ht="13.2" x14ac:dyDescent="0.25">
      <c r="A16" s="155" t="s">
        <v>2058</v>
      </c>
      <c r="B16" s="103" t="s">
        <v>2002</v>
      </c>
      <c r="C16" s="163"/>
      <c r="D16" s="164"/>
      <c r="E16" s="164"/>
    </row>
    <row r="17" spans="1:5" ht="13.2" x14ac:dyDescent="0.25">
      <c r="A17" s="155" t="s">
        <v>2062</v>
      </c>
      <c r="B17" s="103"/>
      <c r="C17" s="163" t="s">
        <v>1827</v>
      </c>
      <c r="D17" s="164"/>
      <c r="E17" s="164"/>
    </row>
    <row r="18" spans="1:5" ht="13.2" x14ac:dyDescent="0.25">
      <c r="A18" s="155" t="s">
        <v>2065</v>
      </c>
      <c r="B18" s="103"/>
      <c r="C18" s="163" t="s">
        <v>2068</v>
      </c>
      <c r="D18" s="164"/>
      <c r="E18" s="164"/>
    </row>
    <row r="19" spans="1:5" ht="13.2" x14ac:dyDescent="0.25">
      <c r="A19" s="155" t="s">
        <v>2071</v>
      </c>
      <c r="B19" s="103"/>
      <c r="C19" s="163" t="s">
        <v>2072</v>
      </c>
      <c r="D19" s="164"/>
      <c r="E19" s="164"/>
    </row>
    <row r="20" spans="1:5" ht="13.2" x14ac:dyDescent="0.25">
      <c r="A20" s="155" t="s">
        <v>2073</v>
      </c>
      <c r="B20" s="103" t="s">
        <v>2074</v>
      </c>
      <c r="C20" s="163"/>
      <c r="D20" s="164" t="s">
        <v>2077</v>
      </c>
      <c r="E20" s="164"/>
    </row>
    <row r="21" spans="1:5" ht="13.2" x14ac:dyDescent="0.25">
      <c r="A21" s="155" t="s">
        <v>2079</v>
      </c>
      <c r="B21" s="103" t="s">
        <v>2002</v>
      </c>
      <c r="C21" s="163"/>
      <c r="D21" s="164"/>
      <c r="E21" s="164"/>
    </row>
    <row r="22" spans="1:5" ht="13.2" x14ac:dyDescent="0.25">
      <c r="A22" s="155" t="s">
        <v>2082</v>
      </c>
      <c r="B22" s="103" t="s">
        <v>820</v>
      </c>
      <c r="C22" s="163"/>
      <c r="D22" s="164"/>
      <c r="E22" s="164"/>
    </row>
    <row r="23" spans="1:5" ht="13.2" x14ac:dyDescent="0.25">
      <c r="A23" s="155" t="s">
        <v>2086</v>
      </c>
      <c r="B23" s="103"/>
      <c r="C23" s="163"/>
      <c r="D23" s="164"/>
      <c r="E23" s="164"/>
    </row>
    <row r="24" spans="1:5" ht="13.2" x14ac:dyDescent="0.25">
      <c r="A24" s="165"/>
      <c r="B24" s="165"/>
      <c r="C24" s="165"/>
      <c r="D24" s="165"/>
      <c r="E24" s="166"/>
    </row>
    <row r="25" spans="1:5" ht="13.2" x14ac:dyDescent="0.25">
      <c r="A25" s="155" t="s">
        <v>2093</v>
      </c>
      <c r="B25" s="167" t="s">
        <v>853</v>
      </c>
      <c r="C25" s="163"/>
      <c r="D25" s="164"/>
      <c r="E25" s="164"/>
    </row>
    <row r="26" spans="1:5" ht="13.2" x14ac:dyDescent="0.25">
      <c r="A26" s="155" t="s">
        <v>2097</v>
      </c>
      <c r="B26" s="103" t="s">
        <v>2002</v>
      </c>
      <c r="C26" s="163" t="s">
        <v>811</v>
      </c>
      <c r="D26" s="164"/>
      <c r="E26" s="164"/>
    </row>
    <row r="27" spans="1:5" ht="13.2" x14ac:dyDescent="0.25">
      <c r="A27" s="155" t="s">
        <v>2101</v>
      </c>
      <c r="B27" s="103" t="s">
        <v>2002</v>
      </c>
      <c r="C27" s="163" t="s">
        <v>811</v>
      </c>
      <c r="D27" s="164"/>
      <c r="E27" s="164"/>
    </row>
    <row r="28" spans="1:5" ht="13.2" x14ac:dyDescent="0.25">
      <c r="A28" s="155" t="s">
        <v>2104</v>
      </c>
      <c r="B28" s="103" t="s">
        <v>820</v>
      </c>
      <c r="C28" s="163"/>
      <c r="D28" s="164"/>
      <c r="E28" s="164"/>
    </row>
    <row r="29" spans="1:5" ht="13.2" x14ac:dyDescent="0.25">
      <c r="A29" s="165"/>
      <c r="B29" s="165"/>
      <c r="C29" s="165"/>
      <c r="D29" s="165"/>
      <c r="E29" s="166"/>
    </row>
    <row r="30" spans="1:5" ht="13.2" x14ac:dyDescent="0.25">
      <c r="A30" s="155" t="s">
        <v>2107</v>
      </c>
      <c r="B30" s="103"/>
      <c r="C30" s="163"/>
      <c r="D30" s="164"/>
      <c r="E30" s="164"/>
    </row>
    <row r="31" spans="1:5" ht="13.2" x14ac:dyDescent="0.25">
      <c r="A31" s="165"/>
      <c r="B31" s="165"/>
      <c r="C31" s="165"/>
      <c r="D31" s="165"/>
      <c r="E31" s="166"/>
    </row>
    <row r="32" spans="1:5" ht="13.2" x14ac:dyDescent="0.25">
      <c r="A32" s="155" t="s">
        <v>2111</v>
      </c>
      <c r="B32" s="103"/>
      <c r="C32" s="163"/>
      <c r="D32" s="164"/>
      <c r="E32" s="164" t="s">
        <v>1016</v>
      </c>
    </row>
    <row r="33" spans="1:5" ht="13.2" x14ac:dyDescent="0.25">
      <c r="A33" s="155" t="s">
        <v>2114</v>
      </c>
      <c r="B33" s="103"/>
      <c r="C33" s="163"/>
      <c r="D33" s="164"/>
      <c r="E33" s="164" t="s">
        <v>1021</v>
      </c>
    </row>
    <row r="34" spans="1:5" ht="13.2" x14ac:dyDescent="0.25">
      <c r="A34" s="155" t="s">
        <v>2116</v>
      </c>
      <c r="B34" s="103"/>
      <c r="C34" s="163"/>
      <c r="D34" s="164"/>
      <c r="E34" s="164" t="s">
        <v>1026</v>
      </c>
    </row>
    <row r="35" spans="1:5" ht="13.2" x14ac:dyDescent="0.25">
      <c r="A35" s="155" t="s">
        <v>2118</v>
      </c>
      <c r="B35" s="103"/>
      <c r="C35" s="163"/>
      <c r="D35" s="164"/>
      <c r="E35" s="164" t="s">
        <v>1030</v>
      </c>
    </row>
    <row r="36" spans="1:5" ht="13.2" x14ac:dyDescent="0.25">
      <c r="A36" s="155" t="s">
        <v>2120</v>
      </c>
      <c r="B36" s="103"/>
      <c r="C36" s="163"/>
      <c r="D36" s="164"/>
      <c r="E36" s="164" t="s">
        <v>1034</v>
      </c>
    </row>
    <row r="37" spans="1:5" ht="13.2" x14ac:dyDescent="0.25">
      <c r="A37" s="165"/>
      <c r="B37" s="165"/>
      <c r="C37" s="165"/>
      <c r="D37" s="165"/>
      <c r="E37" s="166"/>
    </row>
    <row r="38" spans="1:5" ht="13.2" x14ac:dyDescent="0.25">
      <c r="A38" s="155" t="s">
        <v>2121</v>
      </c>
      <c r="B38" s="103" t="s">
        <v>1210</v>
      </c>
      <c r="C38" s="163"/>
      <c r="D38" s="164"/>
      <c r="E38" s="164"/>
    </row>
    <row r="39" spans="1:5" ht="13.2" x14ac:dyDescent="0.25">
      <c r="A39" s="155" t="s">
        <v>2123</v>
      </c>
      <c r="B39" s="103" t="s">
        <v>1705</v>
      </c>
      <c r="C39" s="163"/>
      <c r="D39" s="164"/>
      <c r="E39" s="164"/>
    </row>
    <row r="40" spans="1:5" ht="13.2" x14ac:dyDescent="0.25">
      <c r="A40" s="155" t="s">
        <v>2125</v>
      </c>
      <c r="B40" s="103" t="s">
        <v>2126</v>
      </c>
      <c r="C40" s="163" t="s">
        <v>2127</v>
      </c>
      <c r="D40" s="164"/>
      <c r="E40" s="164"/>
    </row>
    <row r="41" spans="1:5" ht="13.2" x14ac:dyDescent="0.25">
      <c r="A41" s="155" t="s">
        <v>2129</v>
      </c>
      <c r="B41" s="103" t="s">
        <v>1416</v>
      </c>
      <c r="C41" s="163"/>
      <c r="D41" s="164"/>
      <c r="E41" s="164"/>
    </row>
    <row r="42" spans="1:5" ht="13.2" x14ac:dyDescent="0.25">
      <c r="A42" s="165"/>
      <c r="B42" s="165"/>
      <c r="C42" s="165"/>
      <c r="D42" s="165"/>
      <c r="E42" s="166"/>
    </row>
    <row r="43" spans="1:5" ht="13.2" x14ac:dyDescent="0.25">
      <c r="A43" s="155" t="s">
        <v>2131</v>
      </c>
      <c r="B43" s="103" t="s">
        <v>892</v>
      </c>
      <c r="C43" s="163"/>
      <c r="D43" s="164"/>
      <c r="E43" s="164"/>
    </row>
    <row r="44" spans="1:5" ht="13.2" x14ac:dyDescent="0.25">
      <c r="A44" s="155" t="s">
        <v>2135</v>
      </c>
      <c r="B44" s="103" t="s">
        <v>2136</v>
      </c>
      <c r="C44" s="163"/>
      <c r="D44" s="164"/>
      <c r="E44" s="164"/>
    </row>
    <row r="45" spans="1:5" ht="13.2" x14ac:dyDescent="0.25">
      <c r="A45" s="155" t="s">
        <v>2138</v>
      </c>
      <c r="B45" s="103" t="s">
        <v>2139</v>
      </c>
      <c r="C45" s="163"/>
      <c r="D45" s="164"/>
      <c r="E45" s="164"/>
    </row>
    <row r="46" spans="1:5" ht="13.2" x14ac:dyDescent="0.25">
      <c r="A46" s="155" t="s">
        <v>2140</v>
      </c>
      <c r="B46" s="103" t="s">
        <v>2142</v>
      </c>
      <c r="C46" s="163" t="s">
        <v>1041</v>
      </c>
      <c r="D46" s="164"/>
      <c r="E46" s="164"/>
    </row>
    <row r="47" spans="1:5" ht="13.2" x14ac:dyDescent="0.25">
      <c r="A47" s="165"/>
      <c r="B47" s="165"/>
      <c r="C47" s="165"/>
      <c r="D47" s="165"/>
      <c r="E47" s="166"/>
    </row>
    <row r="48" spans="1:5" ht="13.2" x14ac:dyDescent="0.25">
      <c r="A48" s="155" t="s">
        <v>2144</v>
      </c>
      <c r="B48" s="103" t="s">
        <v>350</v>
      </c>
      <c r="C48" s="163"/>
      <c r="D48" s="164" t="s">
        <v>925</v>
      </c>
      <c r="E48" s="164"/>
    </row>
    <row r="49" spans="1:5" ht="13.2" x14ac:dyDescent="0.25">
      <c r="A49" s="155" t="s">
        <v>2148</v>
      </c>
      <c r="B49" s="103" t="s">
        <v>350</v>
      </c>
      <c r="C49" s="163"/>
      <c r="D49" s="164" t="s">
        <v>925</v>
      </c>
      <c r="E49" s="164"/>
    </row>
    <row r="50" spans="1:5" ht="13.2" x14ac:dyDescent="0.25">
      <c r="A50" s="155" t="s">
        <v>2152</v>
      </c>
      <c r="B50" s="103" t="s">
        <v>350</v>
      </c>
      <c r="C50" s="163"/>
      <c r="D50" s="164" t="s">
        <v>925</v>
      </c>
      <c r="E50" s="164"/>
    </row>
    <row r="51" spans="1:5" ht="13.2" x14ac:dyDescent="0.25">
      <c r="A51" s="155" t="s">
        <v>2155</v>
      </c>
      <c r="B51" s="103" t="s">
        <v>350</v>
      </c>
      <c r="C51" s="163"/>
      <c r="D51" s="164" t="s">
        <v>925</v>
      </c>
      <c r="E51" s="164"/>
    </row>
    <row r="52" spans="1:5" ht="13.2" x14ac:dyDescent="0.25">
      <c r="A52" s="155" t="s">
        <v>2159</v>
      </c>
      <c r="B52" s="103" t="s">
        <v>350</v>
      </c>
      <c r="C52" s="163"/>
      <c r="D52" s="164" t="s">
        <v>925</v>
      </c>
      <c r="E52" s="164"/>
    </row>
    <row r="53" spans="1:5" ht="13.2" x14ac:dyDescent="0.25">
      <c r="A53" s="155" t="s">
        <v>2161</v>
      </c>
      <c r="B53" s="103" t="s">
        <v>350</v>
      </c>
      <c r="C53" s="163"/>
      <c r="D53" s="164" t="s">
        <v>925</v>
      </c>
      <c r="E53" s="164"/>
    </row>
    <row r="54" spans="1:5" ht="13.2" x14ac:dyDescent="0.25">
      <c r="A54" s="155" t="s">
        <v>2166</v>
      </c>
      <c r="B54" s="103" t="s">
        <v>350</v>
      </c>
      <c r="C54" s="163"/>
      <c r="D54" s="164" t="s">
        <v>2167</v>
      </c>
      <c r="E54" s="164"/>
    </row>
    <row r="55" spans="1:5" ht="13.2" x14ac:dyDescent="0.25">
      <c r="A55" s="165"/>
      <c r="B55" s="165"/>
      <c r="C55" s="165"/>
      <c r="D55" s="165"/>
      <c r="E55" s="166"/>
    </row>
    <row r="56" spans="1:5" ht="13.2" x14ac:dyDescent="0.25">
      <c r="A56" s="155" t="s">
        <v>2171</v>
      </c>
      <c r="B56" s="103" t="s">
        <v>2172</v>
      </c>
      <c r="C56" s="163"/>
      <c r="D56" s="164"/>
      <c r="E56" s="164"/>
    </row>
    <row r="57" spans="1:5" ht="13.2" x14ac:dyDescent="0.25">
      <c r="A57" s="155" t="s">
        <v>2174</v>
      </c>
      <c r="B57" s="103"/>
      <c r="C57" s="163"/>
      <c r="D57" s="164"/>
      <c r="E57" s="164"/>
    </row>
    <row r="58" spans="1:5" ht="13.2" x14ac:dyDescent="0.25">
      <c r="A58" s="155" t="s">
        <v>2177</v>
      </c>
      <c r="B58" s="103" t="s">
        <v>2178</v>
      </c>
      <c r="C58" s="163"/>
      <c r="D58" s="164"/>
      <c r="E58" s="164"/>
    </row>
    <row r="59" spans="1:5" ht="13.2" x14ac:dyDescent="0.25">
      <c r="A59" s="155" t="s">
        <v>2180</v>
      </c>
      <c r="B59" s="103"/>
      <c r="C59" s="163"/>
      <c r="D59" s="164"/>
      <c r="E59" s="164"/>
    </row>
    <row r="60" spans="1:5" ht="13.2" x14ac:dyDescent="0.25">
      <c r="A60" s="155" t="s">
        <v>2182</v>
      </c>
      <c r="B60" s="103"/>
      <c r="C60" s="163"/>
      <c r="D60" s="164"/>
      <c r="E60" s="164"/>
    </row>
    <row r="61" spans="1:5" ht="13.2" x14ac:dyDescent="0.25">
      <c r="A61" s="165"/>
      <c r="B61" s="165"/>
      <c r="C61" s="165"/>
      <c r="D61" s="165"/>
      <c r="E61" s="166"/>
    </row>
    <row r="62" spans="1:5" ht="13.2" x14ac:dyDescent="0.25">
      <c r="A62" s="155" t="s">
        <v>2186</v>
      </c>
      <c r="B62" s="103" t="s">
        <v>2002</v>
      </c>
      <c r="C62" s="163" t="s">
        <v>811</v>
      </c>
      <c r="D62" s="164"/>
      <c r="E62" s="164"/>
    </row>
    <row r="63" spans="1:5" ht="13.2" x14ac:dyDescent="0.25">
      <c r="A63" s="155" t="s">
        <v>2188</v>
      </c>
      <c r="B63" s="103" t="s">
        <v>803</v>
      </c>
      <c r="C63" s="163"/>
      <c r="D63" s="164"/>
      <c r="E63" s="164"/>
    </row>
    <row r="64" spans="1:5" ht="13.2" x14ac:dyDescent="0.25">
      <c r="A64" s="155" t="s">
        <v>2191</v>
      </c>
      <c r="B64" s="103" t="s">
        <v>820</v>
      </c>
      <c r="C64" s="163"/>
      <c r="D64" s="164"/>
      <c r="E64" s="164"/>
    </row>
    <row r="65" spans="1:5" ht="13.2" x14ac:dyDescent="0.25">
      <c r="A65" s="165"/>
      <c r="B65" s="165"/>
      <c r="C65" s="165"/>
      <c r="D65" s="165"/>
      <c r="E65" s="168"/>
    </row>
    <row r="66" spans="1:5" ht="15.6" x14ac:dyDescent="0.3">
      <c r="A66" s="169" t="s">
        <v>979</v>
      </c>
      <c r="B66" s="170" t="s">
        <v>984</v>
      </c>
      <c r="C66" s="171" t="s">
        <v>987</v>
      </c>
      <c r="D66" s="164"/>
      <c r="E66" s="164"/>
    </row>
    <row r="67" spans="1:5" ht="13.2" x14ac:dyDescent="0.25">
      <c r="A67" s="164" t="s">
        <v>1045</v>
      </c>
      <c r="B67" s="155" t="s">
        <v>1046</v>
      </c>
      <c r="C67" s="172">
        <v>1002</v>
      </c>
      <c r="D67" s="164"/>
      <c r="E67" s="164"/>
    </row>
    <row r="68" spans="1:5" ht="13.2" x14ac:dyDescent="0.25">
      <c r="A68" s="164" t="s">
        <v>1048</v>
      </c>
      <c r="B68" s="155" t="s">
        <v>1049</v>
      </c>
      <c r="C68" s="172">
        <v>1002</v>
      </c>
      <c r="D68" s="164"/>
      <c r="E68" s="164"/>
    </row>
    <row r="69" spans="1:5" ht="13.2" x14ac:dyDescent="0.25">
      <c r="A69" s="155"/>
      <c r="B69" s="155"/>
      <c r="C69" s="172"/>
      <c r="D69" s="164"/>
      <c r="E69" s="164"/>
    </row>
  </sheetData>
  <hyperlinks>
    <hyperlink ref="A1" location="Index!A1" display="Go back to Index" xr:uid="{00000000-0004-0000-16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CC0000"/>
    <outlinePr summaryBelow="0" summaryRight="0"/>
  </sheetPr>
  <dimension ref="A1:E92"/>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67.5546875" customWidth="1"/>
    <col min="2" max="2" width="57.33203125" customWidth="1"/>
    <col min="3" max="3" width="18.33203125" customWidth="1"/>
    <col min="4" max="5" width="26" customWidth="1"/>
  </cols>
  <sheetData>
    <row r="1" spans="1:5" ht="15.75" customHeight="1" x14ac:dyDescent="0.3">
      <c r="A1" s="157" t="s">
        <v>1</v>
      </c>
      <c r="B1" s="158" t="s">
        <v>795</v>
      </c>
      <c r="C1" s="159" t="s">
        <v>796</v>
      </c>
      <c r="D1" s="160" t="s">
        <v>3</v>
      </c>
      <c r="E1" s="161" t="s">
        <v>797</v>
      </c>
    </row>
    <row r="2" spans="1:5" ht="13.2" x14ac:dyDescent="0.25">
      <c r="A2" s="155" t="s">
        <v>2143</v>
      </c>
      <c r="B2" s="103"/>
      <c r="C2" s="163"/>
      <c r="D2" s="164" t="s">
        <v>2146</v>
      </c>
      <c r="E2" s="164"/>
    </row>
    <row r="3" spans="1:5" ht="13.2" x14ac:dyDescent="0.25">
      <c r="A3" s="155" t="s">
        <v>2147</v>
      </c>
      <c r="B3" s="103"/>
      <c r="C3" s="163"/>
      <c r="D3" s="164" t="s">
        <v>2150</v>
      </c>
      <c r="E3" s="164"/>
    </row>
    <row r="4" spans="1:5" ht="13.2" x14ac:dyDescent="0.25">
      <c r="A4" s="155" t="s">
        <v>2151</v>
      </c>
      <c r="B4" s="103"/>
      <c r="C4" s="163"/>
      <c r="D4" s="164" t="s">
        <v>2154</v>
      </c>
      <c r="E4" s="164"/>
    </row>
    <row r="5" spans="1:5" ht="13.2" x14ac:dyDescent="0.25">
      <c r="A5" s="165"/>
      <c r="B5" s="165"/>
      <c r="C5" s="165"/>
      <c r="D5" s="165"/>
      <c r="E5" s="166"/>
    </row>
    <row r="6" spans="1:5" ht="13.2" x14ac:dyDescent="0.25">
      <c r="A6" s="155" t="s">
        <v>2157</v>
      </c>
      <c r="B6" s="103"/>
      <c r="C6" s="163"/>
      <c r="D6" s="164"/>
      <c r="E6" s="164"/>
    </row>
    <row r="7" spans="1:5" ht="13.2" x14ac:dyDescent="0.25">
      <c r="A7" s="165"/>
      <c r="B7" s="165"/>
      <c r="C7" s="165"/>
      <c r="D7" s="165"/>
      <c r="E7" s="166"/>
    </row>
    <row r="8" spans="1:5" ht="13.2" x14ac:dyDescent="0.25">
      <c r="A8" s="155" t="s">
        <v>2160</v>
      </c>
      <c r="B8" s="103" t="s">
        <v>800</v>
      </c>
      <c r="C8" s="163"/>
      <c r="D8" s="164"/>
      <c r="E8" s="164" t="s">
        <v>2162</v>
      </c>
    </row>
    <row r="9" spans="1:5" ht="13.2" x14ac:dyDescent="0.25">
      <c r="A9" s="155" t="s">
        <v>2164</v>
      </c>
      <c r="B9" s="103" t="s">
        <v>2056</v>
      </c>
      <c r="C9" s="163"/>
      <c r="D9" s="164"/>
      <c r="E9" s="164"/>
    </row>
    <row r="10" spans="1:5" ht="13.2" x14ac:dyDescent="0.25">
      <c r="A10" s="155" t="s">
        <v>2168</v>
      </c>
      <c r="B10" s="103" t="s">
        <v>820</v>
      </c>
      <c r="C10" s="163"/>
      <c r="D10" s="164"/>
      <c r="E10" s="164"/>
    </row>
    <row r="11" spans="1:5" ht="13.2" x14ac:dyDescent="0.25">
      <c r="A11" s="155" t="s">
        <v>2170</v>
      </c>
      <c r="B11" s="103" t="s">
        <v>820</v>
      </c>
      <c r="C11" s="163"/>
      <c r="D11" s="164"/>
      <c r="E11" s="164"/>
    </row>
    <row r="12" spans="1:5" ht="13.2" x14ac:dyDescent="0.25">
      <c r="A12" s="155" t="s">
        <v>2173</v>
      </c>
      <c r="B12" s="103" t="s">
        <v>800</v>
      </c>
      <c r="C12" s="163"/>
      <c r="D12" s="164"/>
      <c r="E12" s="164" t="s">
        <v>2175</v>
      </c>
    </row>
    <row r="13" spans="1:5" ht="13.2" x14ac:dyDescent="0.25">
      <c r="A13" s="155" t="s">
        <v>2176</v>
      </c>
      <c r="B13" s="103" t="s">
        <v>808</v>
      </c>
      <c r="C13" s="163"/>
      <c r="D13" s="164"/>
      <c r="E13" s="164"/>
    </row>
    <row r="14" spans="1:5" ht="13.2" x14ac:dyDescent="0.25">
      <c r="A14" s="155" t="s">
        <v>2179</v>
      </c>
      <c r="B14" s="103" t="s">
        <v>808</v>
      </c>
      <c r="C14" s="163"/>
      <c r="D14" s="164"/>
      <c r="E14" s="164"/>
    </row>
    <row r="15" spans="1:5" ht="13.2" x14ac:dyDescent="0.25">
      <c r="A15" s="155" t="s">
        <v>2181</v>
      </c>
      <c r="B15" s="103" t="s">
        <v>803</v>
      </c>
      <c r="C15" s="163"/>
      <c r="D15" s="164"/>
      <c r="E15" s="164"/>
    </row>
    <row r="16" spans="1:5" ht="13.2" x14ac:dyDescent="0.25">
      <c r="A16" s="155" t="s">
        <v>2183</v>
      </c>
      <c r="B16" s="103" t="s">
        <v>800</v>
      </c>
      <c r="C16" s="163"/>
      <c r="D16" s="164"/>
      <c r="E16" s="164" t="s">
        <v>2184</v>
      </c>
    </row>
    <row r="17" spans="1:5" ht="13.2" x14ac:dyDescent="0.25">
      <c r="A17" s="155" t="s">
        <v>2185</v>
      </c>
      <c r="B17" s="103" t="s">
        <v>803</v>
      </c>
      <c r="C17" s="163"/>
      <c r="D17" s="164"/>
      <c r="E17" s="164"/>
    </row>
    <row r="18" spans="1:5" ht="13.2" x14ac:dyDescent="0.25">
      <c r="A18" s="155" t="s">
        <v>2187</v>
      </c>
      <c r="B18" s="103" t="s">
        <v>803</v>
      </c>
      <c r="C18" s="163"/>
      <c r="D18" s="164"/>
      <c r="E18" s="164"/>
    </row>
    <row r="19" spans="1:5" ht="13.2" x14ac:dyDescent="0.25">
      <c r="A19" s="155" t="s">
        <v>2190</v>
      </c>
      <c r="B19" s="103" t="s">
        <v>923</v>
      </c>
      <c r="C19" s="163"/>
      <c r="D19" s="164"/>
      <c r="E19" s="164"/>
    </row>
    <row r="20" spans="1:5" ht="13.2" x14ac:dyDescent="0.25">
      <c r="A20" s="155" t="s">
        <v>2194</v>
      </c>
      <c r="B20" s="103" t="s">
        <v>2195</v>
      </c>
      <c r="C20" s="163"/>
      <c r="D20" s="164"/>
      <c r="E20" s="164"/>
    </row>
    <row r="21" spans="1:5" ht="13.2" x14ac:dyDescent="0.25">
      <c r="A21" s="155" t="s">
        <v>2196</v>
      </c>
      <c r="B21" s="103" t="s">
        <v>2198</v>
      </c>
      <c r="C21" s="163"/>
      <c r="D21" s="164"/>
      <c r="E21" s="164" t="s">
        <v>2199</v>
      </c>
    </row>
    <row r="22" spans="1:5" ht="13.2" x14ac:dyDescent="0.25">
      <c r="A22" s="155" t="s">
        <v>2200</v>
      </c>
      <c r="B22" s="103" t="s">
        <v>837</v>
      </c>
      <c r="C22" s="163"/>
      <c r="D22" s="164"/>
      <c r="E22" s="164"/>
    </row>
    <row r="23" spans="1:5" ht="13.2" x14ac:dyDescent="0.25">
      <c r="A23" s="155" t="s">
        <v>2203</v>
      </c>
      <c r="B23" s="103" t="s">
        <v>2074</v>
      </c>
      <c r="C23" s="163"/>
      <c r="D23" s="164"/>
      <c r="E23" s="164"/>
    </row>
    <row r="24" spans="1:5" ht="13.2" x14ac:dyDescent="0.25">
      <c r="A24" s="155" t="s">
        <v>2206</v>
      </c>
      <c r="B24" s="103" t="s">
        <v>2208</v>
      </c>
      <c r="C24" s="163"/>
      <c r="D24" s="164"/>
      <c r="E24" s="164"/>
    </row>
    <row r="25" spans="1:5" ht="13.2" x14ac:dyDescent="0.25">
      <c r="A25" s="155" t="s">
        <v>2210</v>
      </c>
      <c r="B25" s="103" t="s">
        <v>2074</v>
      </c>
      <c r="C25" s="163" t="s">
        <v>2212</v>
      </c>
      <c r="D25" s="164"/>
      <c r="E25" s="164"/>
    </row>
    <row r="26" spans="1:5" ht="13.2" x14ac:dyDescent="0.25">
      <c r="A26" s="155" t="s">
        <v>2213</v>
      </c>
      <c r="B26" s="103"/>
      <c r="C26" s="163" t="s">
        <v>1130</v>
      </c>
      <c r="D26" s="164"/>
      <c r="E26" s="164"/>
    </row>
    <row r="27" spans="1:5" ht="13.2" x14ac:dyDescent="0.25">
      <c r="A27" s="155" t="s">
        <v>2215</v>
      </c>
      <c r="B27" s="103"/>
      <c r="C27" s="163"/>
      <c r="D27" s="164"/>
      <c r="E27" s="164"/>
    </row>
    <row r="28" spans="1:5" ht="13.2" x14ac:dyDescent="0.25">
      <c r="A28" s="155" t="s">
        <v>2217</v>
      </c>
      <c r="B28" s="103" t="s">
        <v>2218</v>
      </c>
      <c r="C28" s="163" t="s">
        <v>2219</v>
      </c>
      <c r="D28" s="164"/>
      <c r="E28" s="164"/>
    </row>
    <row r="29" spans="1:5" ht="13.2" x14ac:dyDescent="0.25">
      <c r="A29" s="155" t="s">
        <v>2222</v>
      </c>
      <c r="B29" s="103" t="s">
        <v>837</v>
      </c>
      <c r="C29" s="163"/>
      <c r="D29" s="164"/>
      <c r="E29" s="164"/>
    </row>
    <row r="30" spans="1:5" ht="13.2" x14ac:dyDescent="0.25">
      <c r="A30" s="155" t="s">
        <v>2225</v>
      </c>
      <c r="B30" s="103" t="s">
        <v>1298</v>
      </c>
      <c r="C30" s="163"/>
      <c r="D30" s="164" t="s">
        <v>2226</v>
      </c>
      <c r="E30" s="164"/>
    </row>
    <row r="31" spans="1:5" ht="13.2" x14ac:dyDescent="0.25">
      <c r="A31" s="165"/>
      <c r="B31" s="165"/>
      <c r="C31" s="165"/>
      <c r="D31" s="165"/>
      <c r="E31" s="166"/>
    </row>
    <row r="32" spans="1:5" ht="13.2" x14ac:dyDescent="0.25">
      <c r="A32" s="155" t="s">
        <v>2228</v>
      </c>
      <c r="B32" s="167" t="s">
        <v>853</v>
      </c>
      <c r="C32" s="163"/>
      <c r="D32" s="164"/>
      <c r="E32" s="164"/>
    </row>
    <row r="33" spans="1:5" ht="13.2" x14ac:dyDescent="0.25">
      <c r="A33" s="155" t="s">
        <v>2233</v>
      </c>
      <c r="B33" s="103" t="s">
        <v>1527</v>
      </c>
      <c r="C33" s="163"/>
      <c r="D33" s="164"/>
      <c r="E33" s="164"/>
    </row>
    <row r="34" spans="1:5" ht="13.2" x14ac:dyDescent="0.25">
      <c r="A34" s="155" t="s">
        <v>2238</v>
      </c>
      <c r="B34" s="103" t="s">
        <v>837</v>
      </c>
      <c r="C34" s="163"/>
      <c r="D34" s="164"/>
      <c r="E34" s="164"/>
    </row>
    <row r="35" spans="1:5" ht="13.2" x14ac:dyDescent="0.25">
      <c r="A35" s="155" t="s">
        <v>2242</v>
      </c>
      <c r="B35" s="103" t="s">
        <v>808</v>
      </c>
      <c r="C35" s="163"/>
      <c r="D35" s="164"/>
      <c r="E35" s="164"/>
    </row>
    <row r="36" spans="1:5" ht="13.2" x14ac:dyDescent="0.25">
      <c r="A36" s="165"/>
      <c r="B36" s="165"/>
      <c r="C36" s="165"/>
      <c r="D36" s="165"/>
      <c r="E36" s="166"/>
    </row>
    <row r="37" spans="1:5" ht="13.2" x14ac:dyDescent="0.25">
      <c r="A37" s="155" t="s">
        <v>2250</v>
      </c>
      <c r="B37" s="103" t="s">
        <v>803</v>
      </c>
      <c r="C37" s="163"/>
      <c r="D37" s="164"/>
      <c r="E37" s="164"/>
    </row>
    <row r="38" spans="1:5" ht="13.2" x14ac:dyDescent="0.25">
      <c r="A38" s="155" t="s">
        <v>2254</v>
      </c>
      <c r="B38" s="103" t="s">
        <v>808</v>
      </c>
      <c r="C38" s="163"/>
      <c r="D38" s="164"/>
      <c r="E38" s="164"/>
    </row>
    <row r="39" spans="1:5" ht="13.2" x14ac:dyDescent="0.25">
      <c r="A39" s="165"/>
      <c r="B39" s="165"/>
      <c r="C39" s="165"/>
      <c r="D39" s="165"/>
      <c r="E39" s="166"/>
    </row>
    <row r="40" spans="1:5" ht="13.2" x14ac:dyDescent="0.25">
      <c r="A40" s="155" t="s">
        <v>2259</v>
      </c>
      <c r="B40" s="103"/>
      <c r="C40" s="163"/>
      <c r="D40" s="164"/>
      <c r="E40" s="164" t="s">
        <v>973</v>
      </c>
    </row>
    <row r="41" spans="1:5" ht="13.2" x14ac:dyDescent="0.25">
      <c r="A41" s="155" t="s">
        <v>2262</v>
      </c>
      <c r="B41" s="103"/>
      <c r="C41" s="163"/>
      <c r="D41" s="164"/>
      <c r="E41" s="164" t="s">
        <v>976</v>
      </c>
    </row>
    <row r="42" spans="1:5" ht="13.2" x14ac:dyDescent="0.25">
      <c r="A42" s="155" t="s">
        <v>2265</v>
      </c>
      <c r="B42" s="103"/>
      <c r="C42" s="163"/>
      <c r="D42" s="164"/>
      <c r="E42" s="164" t="s">
        <v>980</v>
      </c>
    </row>
    <row r="43" spans="1:5" ht="13.2" x14ac:dyDescent="0.25">
      <c r="A43" s="155" t="s">
        <v>2269</v>
      </c>
      <c r="B43" s="103"/>
      <c r="C43" s="163"/>
      <c r="D43" s="164"/>
      <c r="E43" s="164" t="s">
        <v>983</v>
      </c>
    </row>
    <row r="44" spans="1:5" ht="13.2" x14ac:dyDescent="0.25">
      <c r="A44" s="155" t="s">
        <v>2272</v>
      </c>
      <c r="B44" s="103"/>
      <c r="C44" s="163"/>
      <c r="D44" s="164"/>
      <c r="E44" s="164" t="s">
        <v>988</v>
      </c>
    </row>
    <row r="45" spans="1:5" ht="13.2" x14ac:dyDescent="0.25">
      <c r="A45" s="165"/>
      <c r="B45" s="165"/>
      <c r="C45" s="165"/>
      <c r="D45" s="165"/>
      <c r="E45" s="166"/>
    </row>
    <row r="46" spans="1:5" ht="13.2" x14ac:dyDescent="0.25">
      <c r="A46" s="155" t="s">
        <v>2277</v>
      </c>
      <c r="B46" s="103" t="s">
        <v>2279</v>
      </c>
      <c r="C46" s="163"/>
      <c r="D46" s="164"/>
      <c r="E46" s="164"/>
    </row>
    <row r="47" spans="1:5" ht="13.2" x14ac:dyDescent="0.25">
      <c r="A47" s="155" t="s">
        <v>2283</v>
      </c>
      <c r="B47" s="103" t="s">
        <v>2284</v>
      </c>
      <c r="C47" s="163"/>
      <c r="D47" s="164"/>
      <c r="E47" s="164"/>
    </row>
    <row r="48" spans="1:5" ht="13.2" x14ac:dyDescent="0.25">
      <c r="A48" s="155" t="s">
        <v>2289</v>
      </c>
      <c r="B48" s="103" t="s">
        <v>2290</v>
      </c>
      <c r="C48" s="163"/>
      <c r="D48" s="164"/>
      <c r="E48" s="164"/>
    </row>
    <row r="49" spans="1:5" ht="13.2" x14ac:dyDescent="0.25">
      <c r="A49" s="155" t="s">
        <v>2295</v>
      </c>
      <c r="B49" s="103" t="s">
        <v>2284</v>
      </c>
      <c r="C49" s="163"/>
      <c r="D49" s="164"/>
      <c r="E49" s="164"/>
    </row>
    <row r="50" spans="1:5" ht="13.2" x14ac:dyDescent="0.25">
      <c r="A50" s="155" t="s">
        <v>2299</v>
      </c>
      <c r="B50" s="103" t="s">
        <v>1177</v>
      </c>
      <c r="C50" s="163"/>
      <c r="D50" s="164"/>
      <c r="E50" s="164"/>
    </row>
    <row r="51" spans="1:5" ht="13.2" x14ac:dyDescent="0.25">
      <c r="A51" s="165"/>
      <c r="B51" s="165"/>
      <c r="C51" s="165"/>
      <c r="D51" s="165"/>
      <c r="E51" s="166"/>
    </row>
    <row r="52" spans="1:5" ht="13.2" x14ac:dyDescent="0.25">
      <c r="A52" s="155" t="s">
        <v>2305</v>
      </c>
      <c r="B52" s="103" t="s">
        <v>1515</v>
      </c>
      <c r="C52" s="163"/>
      <c r="D52" s="164"/>
      <c r="E52" s="164"/>
    </row>
    <row r="53" spans="1:5" ht="13.2" x14ac:dyDescent="0.25">
      <c r="A53" s="155" t="s">
        <v>2311</v>
      </c>
      <c r="B53" s="103" t="s">
        <v>2312</v>
      </c>
      <c r="C53" s="163"/>
      <c r="D53" s="164"/>
      <c r="E53" s="164"/>
    </row>
    <row r="54" spans="1:5" ht="13.2" x14ac:dyDescent="0.25">
      <c r="A54" s="155" t="s">
        <v>2317</v>
      </c>
      <c r="B54" s="103" t="s">
        <v>1174</v>
      </c>
      <c r="C54" s="163"/>
      <c r="D54" s="164"/>
      <c r="E54" s="164"/>
    </row>
    <row r="55" spans="1:5" ht="13.2" x14ac:dyDescent="0.25">
      <c r="A55" s="155" t="s">
        <v>2319</v>
      </c>
      <c r="B55" s="103" t="s">
        <v>2320</v>
      </c>
      <c r="C55" s="163"/>
      <c r="D55" s="164"/>
      <c r="E55" s="164"/>
    </row>
    <row r="56" spans="1:5" ht="13.2" x14ac:dyDescent="0.25">
      <c r="A56" s="155" t="s">
        <v>2324</v>
      </c>
      <c r="B56" s="103" t="s">
        <v>1207</v>
      </c>
      <c r="C56" s="163" t="s">
        <v>811</v>
      </c>
      <c r="D56" s="164"/>
      <c r="E56" s="164"/>
    </row>
    <row r="57" spans="1:5" ht="13.2" x14ac:dyDescent="0.25">
      <c r="A57" s="155" t="s">
        <v>2327</v>
      </c>
      <c r="B57" s="103" t="s">
        <v>2328</v>
      </c>
      <c r="C57" s="163"/>
      <c r="D57" s="164"/>
      <c r="E57" s="164"/>
    </row>
    <row r="58" spans="1:5" ht="13.2" x14ac:dyDescent="0.25">
      <c r="A58" s="165"/>
      <c r="B58" s="165"/>
      <c r="C58" s="165"/>
      <c r="D58" s="165"/>
      <c r="E58" s="166"/>
    </row>
    <row r="59" spans="1:5" ht="13.2" x14ac:dyDescent="0.25">
      <c r="A59" s="155" t="s">
        <v>2331</v>
      </c>
      <c r="B59" s="103" t="s">
        <v>2333</v>
      </c>
      <c r="C59" s="163"/>
      <c r="D59" s="164"/>
      <c r="E59" s="164"/>
    </row>
    <row r="60" spans="1:5" ht="13.2" x14ac:dyDescent="0.25">
      <c r="A60" s="155" t="s">
        <v>2336</v>
      </c>
      <c r="B60" s="103" t="s">
        <v>2338</v>
      </c>
      <c r="C60" s="163"/>
      <c r="D60" s="164"/>
      <c r="E60" s="164"/>
    </row>
    <row r="61" spans="1:5" ht="13.2" x14ac:dyDescent="0.25">
      <c r="A61" s="155" t="s">
        <v>2339</v>
      </c>
      <c r="B61" s="103" t="s">
        <v>2342</v>
      </c>
      <c r="C61" s="163" t="s">
        <v>1022</v>
      </c>
      <c r="D61" s="164"/>
      <c r="E61" s="164"/>
    </row>
    <row r="62" spans="1:5" ht="13.2" x14ac:dyDescent="0.25">
      <c r="A62" s="155" t="s">
        <v>2344</v>
      </c>
      <c r="B62" s="103" t="s">
        <v>2342</v>
      </c>
      <c r="C62" s="163"/>
      <c r="D62" s="164"/>
      <c r="E62" s="164"/>
    </row>
    <row r="63" spans="1:5" ht="13.2" x14ac:dyDescent="0.25">
      <c r="A63" s="165"/>
      <c r="B63" s="165"/>
      <c r="C63" s="165"/>
      <c r="D63" s="165"/>
      <c r="E63" s="166"/>
    </row>
    <row r="64" spans="1:5" ht="13.2" x14ac:dyDescent="0.25">
      <c r="A64" s="155" t="s">
        <v>2348</v>
      </c>
      <c r="B64" s="103" t="s">
        <v>350</v>
      </c>
      <c r="C64" s="163"/>
      <c r="D64" s="164" t="s">
        <v>925</v>
      </c>
      <c r="E64" s="164"/>
    </row>
    <row r="65" spans="1:5" ht="13.2" x14ac:dyDescent="0.25">
      <c r="A65" s="155" t="s">
        <v>2351</v>
      </c>
      <c r="B65" s="103" t="s">
        <v>350</v>
      </c>
      <c r="C65" s="163"/>
      <c r="D65" s="164" t="s">
        <v>925</v>
      </c>
      <c r="E65" s="164"/>
    </row>
    <row r="66" spans="1:5" ht="13.2" x14ac:dyDescent="0.25">
      <c r="A66" s="155" t="s">
        <v>2354</v>
      </c>
      <c r="B66" s="103" t="s">
        <v>350</v>
      </c>
      <c r="C66" s="163"/>
      <c r="D66" s="164" t="s">
        <v>925</v>
      </c>
      <c r="E66" s="164"/>
    </row>
    <row r="67" spans="1:5" ht="13.2" x14ac:dyDescent="0.25">
      <c r="A67" s="155" t="s">
        <v>2357</v>
      </c>
      <c r="B67" s="103" t="s">
        <v>350</v>
      </c>
      <c r="C67" s="163"/>
      <c r="D67" s="164" t="s">
        <v>925</v>
      </c>
      <c r="E67" s="164"/>
    </row>
    <row r="68" spans="1:5" ht="13.2" x14ac:dyDescent="0.25">
      <c r="A68" s="155" t="s">
        <v>2359</v>
      </c>
      <c r="B68" s="103" t="s">
        <v>350</v>
      </c>
      <c r="C68" s="163"/>
      <c r="D68" s="164" t="s">
        <v>925</v>
      </c>
      <c r="E68" s="164"/>
    </row>
    <row r="69" spans="1:5" ht="13.2" x14ac:dyDescent="0.25">
      <c r="A69" s="155" t="s">
        <v>2364</v>
      </c>
      <c r="B69" s="103" t="s">
        <v>350</v>
      </c>
      <c r="C69" s="163"/>
      <c r="D69" s="164" t="s">
        <v>925</v>
      </c>
      <c r="E69" s="164"/>
    </row>
    <row r="70" spans="1:5" ht="13.2" x14ac:dyDescent="0.25">
      <c r="A70" s="155" t="s">
        <v>2366</v>
      </c>
      <c r="B70" s="103" t="s">
        <v>350</v>
      </c>
      <c r="C70" s="163"/>
      <c r="D70" s="164" t="s">
        <v>925</v>
      </c>
      <c r="E70" s="164"/>
    </row>
    <row r="71" spans="1:5" ht="13.2" x14ac:dyDescent="0.25">
      <c r="A71" s="155" t="s">
        <v>2369</v>
      </c>
      <c r="B71" s="103" t="s">
        <v>350</v>
      </c>
      <c r="C71" s="163"/>
      <c r="D71" s="164" t="s">
        <v>925</v>
      </c>
      <c r="E71" s="164"/>
    </row>
    <row r="72" spans="1:5" ht="13.2" x14ac:dyDescent="0.25">
      <c r="A72" s="155" t="s">
        <v>2373</v>
      </c>
      <c r="B72" s="103" t="s">
        <v>350</v>
      </c>
      <c r="C72" s="163"/>
      <c r="D72" s="164" t="s">
        <v>925</v>
      </c>
      <c r="E72" s="164"/>
    </row>
    <row r="73" spans="1:5" ht="13.2" x14ac:dyDescent="0.25">
      <c r="A73" s="155" t="s">
        <v>2377</v>
      </c>
      <c r="B73" s="103" t="s">
        <v>350</v>
      </c>
      <c r="C73" s="163"/>
      <c r="D73" s="164" t="s">
        <v>925</v>
      </c>
      <c r="E73" s="164"/>
    </row>
    <row r="74" spans="1:5" ht="13.2" x14ac:dyDescent="0.25">
      <c r="A74" s="155" t="s">
        <v>2380</v>
      </c>
      <c r="B74" s="103" t="s">
        <v>350</v>
      </c>
      <c r="C74" s="163"/>
      <c r="D74" s="164" t="s">
        <v>925</v>
      </c>
      <c r="E74" s="164"/>
    </row>
    <row r="75" spans="1:5" ht="13.2" x14ac:dyDescent="0.25">
      <c r="A75" s="155" t="s">
        <v>2383</v>
      </c>
      <c r="B75" s="103" t="s">
        <v>350</v>
      </c>
      <c r="C75" s="163"/>
      <c r="D75" s="164" t="s">
        <v>925</v>
      </c>
      <c r="E75" s="164"/>
    </row>
    <row r="76" spans="1:5" ht="13.2" x14ac:dyDescent="0.25">
      <c r="A76" s="155" t="s">
        <v>2385</v>
      </c>
      <c r="B76" s="103" t="s">
        <v>350</v>
      </c>
      <c r="C76" s="163"/>
      <c r="D76" s="164" t="s">
        <v>925</v>
      </c>
      <c r="E76" s="164"/>
    </row>
    <row r="77" spans="1:5" ht="13.2" x14ac:dyDescent="0.25">
      <c r="A77" s="155" t="s">
        <v>2389</v>
      </c>
      <c r="B77" s="103" t="s">
        <v>350</v>
      </c>
      <c r="C77" s="163"/>
      <c r="D77" s="164" t="s">
        <v>2392</v>
      </c>
      <c r="E77" s="164"/>
    </row>
    <row r="78" spans="1:5" ht="13.2" x14ac:dyDescent="0.25">
      <c r="A78" s="155" t="s">
        <v>2395</v>
      </c>
      <c r="B78" s="103" t="s">
        <v>350</v>
      </c>
      <c r="C78" s="163"/>
      <c r="D78" s="164" t="s">
        <v>2398</v>
      </c>
      <c r="E78" s="164"/>
    </row>
    <row r="79" spans="1:5" ht="13.2" x14ac:dyDescent="0.25">
      <c r="A79" s="165"/>
      <c r="B79" s="165"/>
      <c r="C79" s="165"/>
      <c r="D79" s="165"/>
      <c r="E79" s="166"/>
    </row>
    <row r="80" spans="1:5" ht="13.2" x14ac:dyDescent="0.25">
      <c r="A80" s="155" t="s">
        <v>2401</v>
      </c>
      <c r="B80" s="103"/>
      <c r="C80" s="163"/>
      <c r="D80" s="164"/>
      <c r="E80" s="164"/>
    </row>
    <row r="81" spans="1:5" ht="13.2" x14ac:dyDescent="0.25">
      <c r="A81" s="155" t="s">
        <v>2407</v>
      </c>
      <c r="B81" s="103"/>
      <c r="C81" s="163"/>
      <c r="D81" s="164"/>
      <c r="E81" s="164"/>
    </row>
    <row r="82" spans="1:5" ht="13.2" x14ac:dyDescent="0.25">
      <c r="A82" s="155" t="s">
        <v>2409</v>
      </c>
      <c r="B82" s="103"/>
      <c r="C82" s="163"/>
      <c r="D82" s="164"/>
      <c r="E82" s="164"/>
    </row>
    <row r="83" spans="1:5" ht="13.2" x14ac:dyDescent="0.25">
      <c r="A83" s="155" t="s">
        <v>2415</v>
      </c>
      <c r="B83" s="103" t="s">
        <v>2416</v>
      </c>
      <c r="C83" s="163"/>
      <c r="D83" s="164"/>
      <c r="E83" s="164"/>
    </row>
    <row r="84" spans="1:5" ht="13.2" x14ac:dyDescent="0.25">
      <c r="A84" s="165"/>
      <c r="B84" s="165"/>
      <c r="C84" s="165"/>
      <c r="D84" s="165"/>
      <c r="E84" s="166"/>
    </row>
    <row r="85" spans="1:5" ht="13.2" x14ac:dyDescent="0.25">
      <c r="A85" s="155" t="s">
        <v>2420</v>
      </c>
      <c r="B85" s="103" t="s">
        <v>2422</v>
      </c>
      <c r="C85" s="163"/>
      <c r="D85" s="164"/>
      <c r="E85" s="164"/>
    </row>
    <row r="86" spans="1:5" ht="13.2" x14ac:dyDescent="0.25">
      <c r="A86" s="155" t="s">
        <v>2426</v>
      </c>
      <c r="B86" s="103" t="s">
        <v>2427</v>
      </c>
      <c r="C86" s="163"/>
      <c r="D86" s="164"/>
      <c r="E86" s="164"/>
    </row>
    <row r="87" spans="1:5" ht="13.2" x14ac:dyDescent="0.25">
      <c r="A87" s="155" t="s">
        <v>2429</v>
      </c>
      <c r="B87" s="103" t="s">
        <v>2430</v>
      </c>
      <c r="C87" s="163"/>
      <c r="D87" s="164"/>
      <c r="E87" s="164"/>
    </row>
    <row r="88" spans="1:5" ht="13.2" x14ac:dyDescent="0.25">
      <c r="A88" s="165"/>
      <c r="B88" s="165"/>
      <c r="C88" s="165"/>
      <c r="D88" s="165"/>
      <c r="E88" s="168"/>
    </row>
    <row r="89" spans="1:5" ht="15.6" x14ac:dyDescent="0.3">
      <c r="A89" s="169" t="s">
        <v>979</v>
      </c>
      <c r="B89" s="170" t="s">
        <v>984</v>
      </c>
      <c r="C89" s="171" t="s">
        <v>987</v>
      </c>
      <c r="D89" s="164"/>
      <c r="E89" s="164"/>
    </row>
    <row r="90" spans="1:5" ht="13.2" x14ac:dyDescent="0.25">
      <c r="A90" s="164" t="s">
        <v>2433</v>
      </c>
      <c r="B90" s="155" t="s">
        <v>2434</v>
      </c>
      <c r="C90" s="172">
        <v>1001</v>
      </c>
      <c r="D90" s="164"/>
      <c r="E90" s="164"/>
    </row>
    <row r="91" spans="1:5" ht="13.2" x14ac:dyDescent="0.25">
      <c r="A91" s="164"/>
      <c r="B91" s="155"/>
      <c r="C91" s="172"/>
      <c r="D91" s="164"/>
      <c r="E91" s="164"/>
    </row>
    <row r="92" spans="1:5" ht="13.2" x14ac:dyDescent="0.25">
      <c r="A92" s="155"/>
      <c r="B92" s="155"/>
      <c r="C92" s="172"/>
      <c r="D92" s="164"/>
      <c r="E92" s="164"/>
    </row>
  </sheetData>
  <hyperlinks>
    <hyperlink ref="A1" location="Index!A1" display="Go back to Index" xr:uid="{00000000-0004-0000-17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CC0000"/>
    <outlinePr summaryBelow="0" summaryRight="0"/>
  </sheetPr>
  <dimension ref="A1:E78"/>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67.88671875" customWidth="1"/>
    <col min="2" max="2" width="61.5546875" customWidth="1"/>
    <col min="3" max="3" width="65.5546875" customWidth="1"/>
    <col min="4" max="5" width="18.33203125" customWidth="1"/>
  </cols>
  <sheetData>
    <row r="1" spans="1:5" ht="15.75" customHeight="1" x14ac:dyDescent="0.3">
      <c r="A1" s="157" t="s">
        <v>1</v>
      </c>
      <c r="B1" s="158" t="s">
        <v>795</v>
      </c>
      <c r="C1" s="159" t="s">
        <v>796</v>
      </c>
      <c r="D1" s="160" t="s">
        <v>3</v>
      </c>
      <c r="E1" s="161" t="s">
        <v>797</v>
      </c>
    </row>
    <row r="2" spans="1:5" ht="13.2" x14ac:dyDescent="0.25">
      <c r="A2" s="155" t="s">
        <v>2189</v>
      </c>
      <c r="B2" s="103" t="s">
        <v>800</v>
      </c>
      <c r="C2" s="163"/>
      <c r="D2" s="164"/>
      <c r="E2" s="164" t="s">
        <v>2192</v>
      </c>
    </row>
    <row r="3" spans="1:5" ht="13.2" x14ac:dyDescent="0.25">
      <c r="A3" s="155" t="s">
        <v>2193</v>
      </c>
      <c r="B3" s="103" t="s">
        <v>820</v>
      </c>
      <c r="C3" s="163"/>
      <c r="D3" s="164"/>
      <c r="E3" s="164"/>
    </row>
    <row r="4" spans="1:5" ht="13.2" x14ac:dyDescent="0.25">
      <c r="A4" s="155" t="s">
        <v>2197</v>
      </c>
      <c r="B4" s="103" t="s">
        <v>820</v>
      </c>
      <c r="C4" s="163"/>
      <c r="D4" s="164"/>
      <c r="E4" s="164"/>
    </row>
    <row r="5" spans="1:5" ht="13.2" x14ac:dyDescent="0.25">
      <c r="A5" s="155" t="s">
        <v>2201</v>
      </c>
      <c r="B5" s="103" t="s">
        <v>808</v>
      </c>
      <c r="C5" s="163"/>
      <c r="D5" s="164"/>
      <c r="E5" s="164"/>
    </row>
    <row r="6" spans="1:5" ht="13.2" x14ac:dyDescent="0.25">
      <c r="A6" s="155" t="s">
        <v>2202</v>
      </c>
      <c r="B6" s="103" t="s">
        <v>800</v>
      </c>
      <c r="C6" s="163"/>
      <c r="D6" s="164"/>
      <c r="E6" s="164" t="s">
        <v>2204</v>
      </c>
    </row>
    <row r="7" spans="1:5" ht="13.2" x14ac:dyDescent="0.25">
      <c r="A7" s="155" t="s">
        <v>2205</v>
      </c>
      <c r="B7" s="103" t="s">
        <v>2207</v>
      </c>
      <c r="C7" s="163"/>
      <c r="D7" s="164"/>
      <c r="E7" s="164"/>
    </row>
    <row r="8" spans="1:5" ht="13.2" x14ac:dyDescent="0.25">
      <c r="A8" s="155" t="s">
        <v>2209</v>
      </c>
      <c r="B8" s="103" t="s">
        <v>2211</v>
      </c>
      <c r="C8" s="163"/>
      <c r="D8" s="164"/>
      <c r="E8" s="164" t="s">
        <v>1069</v>
      </c>
    </row>
    <row r="9" spans="1:5" ht="13.2" x14ac:dyDescent="0.25">
      <c r="A9" s="155" t="s">
        <v>2214</v>
      </c>
      <c r="B9" s="103" t="s">
        <v>2207</v>
      </c>
      <c r="C9" s="163"/>
      <c r="D9" s="164"/>
      <c r="E9" s="164"/>
    </row>
    <row r="10" spans="1:5" ht="13.2" x14ac:dyDescent="0.25">
      <c r="A10" s="155" t="s">
        <v>2216</v>
      </c>
      <c r="B10" s="103" t="s">
        <v>800</v>
      </c>
      <c r="C10" s="163"/>
      <c r="D10" s="164"/>
      <c r="E10" s="164" t="s">
        <v>2220</v>
      </c>
    </row>
    <row r="11" spans="1:5" ht="13.2" x14ac:dyDescent="0.25">
      <c r="A11" s="155" t="s">
        <v>2221</v>
      </c>
      <c r="B11" s="103" t="s">
        <v>808</v>
      </c>
      <c r="C11" s="163"/>
      <c r="D11" s="164"/>
      <c r="E11" s="164"/>
    </row>
    <row r="12" spans="1:5" ht="13.2" x14ac:dyDescent="0.25">
      <c r="A12" s="155" t="s">
        <v>2223</v>
      </c>
      <c r="B12" s="103" t="s">
        <v>2224</v>
      </c>
      <c r="C12" s="163"/>
      <c r="D12" s="164"/>
      <c r="E12" s="164" t="s">
        <v>1077</v>
      </c>
    </row>
    <row r="13" spans="1:5" ht="13.2" x14ac:dyDescent="0.25">
      <c r="A13" s="155" t="s">
        <v>2227</v>
      </c>
      <c r="B13" s="103" t="s">
        <v>808</v>
      </c>
      <c r="C13" s="163"/>
      <c r="D13" s="164"/>
      <c r="E13" s="164"/>
    </row>
    <row r="14" spans="1:5" ht="13.2" x14ac:dyDescent="0.25">
      <c r="A14" s="155" t="s">
        <v>2230</v>
      </c>
      <c r="B14" s="103"/>
      <c r="C14" s="163" t="s">
        <v>2231</v>
      </c>
      <c r="D14" s="164"/>
      <c r="E14" s="164"/>
    </row>
    <row r="15" spans="1:5" ht="13.2" x14ac:dyDescent="0.25">
      <c r="A15" s="155" t="s">
        <v>2235</v>
      </c>
      <c r="B15" s="103" t="s">
        <v>2236</v>
      </c>
      <c r="C15" s="163" t="s">
        <v>2237</v>
      </c>
      <c r="D15" s="164"/>
      <c r="E15" s="164"/>
    </row>
    <row r="16" spans="1:5" ht="13.2" x14ac:dyDescent="0.25">
      <c r="A16" s="155" t="s">
        <v>2240</v>
      </c>
      <c r="B16" s="103" t="s">
        <v>2241</v>
      </c>
      <c r="C16" s="163"/>
      <c r="D16" s="164"/>
      <c r="E16" s="164"/>
    </row>
    <row r="17" spans="1:5" ht="13.2" x14ac:dyDescent="0.25">
      <c r="A17" s="155" t="s">
        <v>2243</v>
      </c>
      <c r="B17" s="103" t="s">
        <v>2245</v>
      </c>
      <c r="C17" s="163" t="s">
        <v>2246</v>
      </c>
      <c r="D17" s="164"/>
      <c r="E17" s="164"/>
    </row>
    <row r="18" spans="1:5" ht="13.2" x14ac:dyDescent="0.25">
      <c r="A18" s="155" t="s">
        <v>2247</v>
      </c>
      <c r="B18" s="103" t="s">
        <v>2249</v>
      </c>
      <c r="C18" s="163"/>
      <c r="D18" s="164"/>
      <c r="E18" s="164"/>
    </row>
    <row r="19" spans="1:5" ht="13.2" x14ac:dyDescent="0.25">
      <c r="A19" s="155" t="s">
        <v>2252</v>
      </c>
      <c r="B19" s="103" t="s">
        <v>1195</v>
      </c>
      <c r="C19" s="163" t="s">
        <v>1541</v>
      </c>
      <c r="D19" s="164"/>
      <c r="E19" s="164"/>
    </row>
    <row r="20" spans="1:5" ht="13.2" x14ac:dyDescent="0.25">
      <c r="A20" s="155" t="s">
        <v>2255</v>
      </c>
      <c r="B20" s="103" t="s">
        <v>2257</v>
      </c>
      <c r="C20" s="163"/>
      <c r="D20" s="164"/>
      <c r="E20" s="164"/>
    </row>
    <row r="21" spans="1:5" ht="13.2" x14ac:dyDescent="0.25">
      <c r="A21" s="165"/>
      <c r="B21" s="165"/>
      <c r="C21" s="165"/>
      <c r="D21" s="165"/>
      <c r="E21" s="166"/>
    </row>
    <row r="22" spans="1:5" ht="13.2" x14ac:dyDescent="0.25">
      <c r="A22" s="155" t="s">
        <v>2260</v>
      </c>
      <c r="B22" s="167" t="s">
        <v>853</v>
      </c>
      <c r="C22" s="163"/>
      <c r="D22" s="164"/>
      <c r="E22" s="164"/>
    </row>
    <row r="23" spans="1:5" ht="13.2" x14ac:dyDescent="0.25">
      <c r="A23" s="165"/>
      <c r="B23" s="165"/>
      <c r="C23" s="165"/>
      <c r="D23" s="165"/>
      <c r="E23" s="166"/>
    </row>
    <row r="24" spans="1:5" ht="13.2" x14ac:dyDescent="0.25">
      <c r="A24" s="155" t="s">
        <v>2263</v>
      </c>
      <c r="B24" s="103" t="s">
        <v>908</v>
      </c>
      <c r="C24" s="163"/>
      <c r="D24" s="164"/>
      <c r="E24" s="164"/>
    </row>
    <row r="25" spans="1:5" ht="13.2" x14ac:dyDescent="0.25">
      <c r="A25" s="155" t="s">
        <v>2267</v>
      </c>
      <c r="B25" s="103" t="s">
        <v>2207</v>
      </c>
      <c r="C25" s="163"/>
      <c r="D25" s="164"/>
      <c r="E25" s="164"/>
    </row>
    <row r="26" spans="1:5" ht="13.2" x14ac:dyDescent="0.25">
      <c r="A26" s="155" t="s">
        <v>2270</v>
      </c>
      <c r="B26" s="103" t="s">
        <v>837</v>
      </c>
      <c r="C26" s="163"/>
      <c r="D26" s="164"/>
      <c r="E26" s="164"/>
    </row>
    <row r="27" spans="1:5" ht="13.2" x14ac:dyDescent="0.25">
      <c r="A27" s="165"/>
      <c r="B27" s="165"/>
      <c r="C27" s="165"/>
      <c r="D27" s="165"/>
      <c r="E27" s="166"/>
    </row>
    <row r="28" spans="1:5" ht="13.2" x14ac:dyDescent="0.25">
      <c r="A28" s="155" t="s">
        <v>2274</v>
      </c>
      <c r="B28" s="103" t="s">
        <v>1705</v>
      </c>
      <c r="C28" s="163"/>
      <c r="D28" s="164"/>
      <c r="E28" s="164"/>
    </row>
    <row r="29" spans="1:5" ht="13.2" x14ac:dyDescent="0.25">
      <c r="A29" s="155" t="s">
        <v>2276</v>
      </c>
      <c r="B29" s="103" t="s">
        <v>2278</v>
      </c>
      <c r="C29" s="163"/>
      <c r="D29" s="164"/>
      <c r="E29" s="164"/>
    </row>
    <row r="30" spans="1:5" ht="13.2" x14ac:dyDescent="0.25">
      <c r="A30" s="155" t="s">
        <v>2281</v>
      </c>
      <c r="B30" s="103" t="s">
        <v>2284</v>
      </c>
      <c r="C30" s="163"/>
      <c r="D30" s="164"/>
      <c r="E30" s="164"/>
    </row>
    <row r="31" spans="1:5" ht="13.2" x14ac:dyDescent="0.25">
      <c r="A31" s="155" t="s">
        <v>2285</v>
      </c>
      <c r="B31" s="103" t="s">
        <v>2287</v>
      </c>
      <c r="C31" s="163"/>
      <c r="D31" s="164"/>
      <c r="E31" s="164"/>
    </row>
    <row r="32" spans="1:5" ht="13.2" x14ac:dyDescent="0.25">
      <c r="A32" s="165"/>
      <c r="B32" s="165"/>
      <c r="C32" s="165"/>
      <c r="D32" s="165"/>
      <c r="E32" s="166"/>
    </row>
    <row r="33" spans="1:5" ht="13.2" x14ac:dyDescent="0.25">
      <c r="A33" s="155" t="s">
        <v>2293</v>
      </c>
      <c r="B33" s="103" t="s">
        <v>2294</v>
      </c>
      <c r="C33" s="163"/>
      <c r="D33" s="164"/>
      <c r="E33" s="164"/>
    </row>
    <row r="34" spans="1:5" ht="13.2" x14ac:dyDescent="0.25">
      <c r="A34" s="155" t="s">
        <v>2297</v>
      </c>
      <c r="B34" s="103" t="s">
        <v>2298</v>
      </c>
      <c r="C34" s="163"/>
      <c r="D34" s="164"/>
      <c r="E34" s="164"/>
    </row>
    <row r="35" spans="1:5" ht="13.2" x14ac:dyDescent="0.25">
      <c r="A35" s="155" t="s">
        <v>2302</v>
      </c>
      <c r="B35" s="103" t="s">
        <v>2303</v>
      </c>
      <c r="C35" s="163" t="s">
        <v>1022</v>
      </c>
      <c r="D35" s="164"/>
      <c r="E35" s="164"/>
    </row>
    <row r="36" spans="1:5" ht="13.2" x14ac:dyDescent="0.25">
      <c r="A36" s="155" t="s">
        <v>2307</v>
      </c>
      <c r="B36" s="103" t="s">
        <v>2308</v>
      </c>
      <c r="C36" s="163"/>
      <c r="D36" s="164"/>
      <c r="E36" s="164"/>
    </row>
    <row r="37" spans="1:5" ht="13.2" x14ac:dyDescent="0.25">
      <c r="A37" s="165"/>
      <c r="B37" s="165"/>
      <c r="C37" s="165"/>
      <c r="D37" s="165"/>
      <c r="E37" s="166"/>
    </row>
    <row r="38" spans="1:5" ht="13.2" x14ac:dyDescent="0.25">
      <c r="A38" s="155" t="s">
        <v>2315</v>
      </c>
      <c r="B38" s="103"/>
      <c r="C38" s="163"/>
      <c r="D38" s="164" t="s">
        <v>925</v>
      </c>
      <c r="E38" s="164"/>
    </row>
    <row r="39" spans="1:5" ht="13.2" x14ac:dyDescent="0.25">
      <c r="A39" s="155" t="s">
        <v>2318</v>
      </c>
      <c r="B39" s="103"/>
      <c r="C39" s="163"/>
      <c r="D39" s="164" t="s">
        <v>925</v>
      </c>
      <c r="E39" s="164"/>
    </row>
    <row r="40" spans="1:5" ht="13.2" x14ac:dyDescent="0.25">
      <c r="A40" s="155" t="s">
        <v>2321</v>
      </c>
      <c r="B40" s="103"/>
      <c r="C40" s="163"/>
      <c r="D40" s="164" t="s">
        <v>925</v>
      </c>
      <c r="E40" s="164"/>
    </row>
    <row r="41" spans="1:5" ht="13.2" x14ac:dyDescent="0.25">
      <c r="A41" s="155" t="s">
        <v>2323</v>
      </c>
      <c r="B41" s="103"/>
      <c r="C41" s="163"/>
      <c r="D41" s="164" t="s">
        <v>925</v>
      </c>
      <c r="E41" s="164"/>
    </row>
    <row r="42" spans="1:5" ht="13.2" x14ac:dyDescent="0.25">
      <c r="A42" s="155" t="s">
        <v>2326</v>
      </c>
      <c r="B42" s="103"/>
      <c r="C42" s="163"/>
      <c r="D42" s="164" t="s">
        <v>925</v>
      </c>
      <c r="E42" s="164"/>
    </row>
    <row r="43" spans="1:5" ht="13.2" x14ac:dyDescent="0.25">
      <c r="A43" s="155" t="s">
        <v>2330</v>
      </c>
      <c r="B43" s="103"/>
      <c r="C43" s="163"/>
      <c r="D43" s="164" t="s">
        <v>925</v>
      </c>
      <c r="E43" s="164"/>
    </row>
    <row r="44" spans="1:5" ht="13.2" x14ac:dyDescent="0.25">
      <c r="A44" s="155" t="s">
        <v>2334</v>
      </c>
      <c r="B44" s="103"/>
      <c r="C44" s="163"/>
      <c r="D44" s="164" t="s">
        <v>925</v>
      </c>
      <c r="E44" s="164"/>
    </row>
    <row r="45" spans="1:5" ht="13.2" x14ac:dyDescent="0.25">
      <c r="A45" s="155" t="s">
        <v>2337</v>
      </c>
      <c r="B45" s="103"/>
      <c r="C45" s="163"/>
      <c r="D45" s="164" t="s">
        <v>925</v>
      </c>
      <c r="E45" s="164"/>
    </row>
    <row r="46" spans="1:5" ht="13.2" x14ac:dyDescent="0.25">
      <c r="A46" s="155" t="s">
        <v>2340</v>
      </c>
      <c r="B46" s="103"/>
      <c r="C46" s="163"/>
      <c r="D46" s="164" t="s">
        <v>925</v>
      </c>
      <c r="E46" s="164"/>
    </row>
    <row r="47" spans="1:5" ht="13.2" x14ac:dyDescent="0.25">
      <c r="A47" s="155" t="s">
        <v>2343</v>
      </c>
      <c r="B47" s="103"/>
      <c r="C47" s="163"/>
      <c r="D47" s="164" t="s">
        <v>925</v>
      </c>
      <c r="E47" s="164"/>
    </row>
    <row r="48" spans="1:5" ht="13.2" x14ac:dyDescent="0.25">
      <c r="A48" s="155" t="s">
        <v>2346</v>
      </c>
      <c r="B48" s="103"/>
      <c r="C48" s="163"/>
      <c r="D48" s="164" t="s">
        <v>925</v>
      </c>
      <c r="E48" s="164"/>
    </row>
    <row r="49" spans="1:5" ht="13.2" x14ac:dyDescent="0.25">
      <c r="A49" s="165"/>
      <c r="B49" s="165"/>
      <c r="C49" s="165"/>
      <c r="D49" s="165"/>
      <c r="E49" s="166"/>
    </row>
    <row r="50" spans="1:5" ht="13.2" x14ac:dyDescent="0.25">
      <c r="A50" s="155" t="s">
        <v>2350</v>
      </c>
      <c r="B50" s="103"/>
      <c r="C50" s="163"/>
      <c r="D50" s="164"/>
      <c r="E50" s="164"/>
    </row>
    <row r="51" spans="1:5" ht="13.2" x14ac:dyDescent="0.25">
      <c r="A51" s="155" t="s">
        <v>2353</v>
      </c>
      <c r="B51" s="103"/>
      <c r="C51" s="163"/>
      <c r="D51" s="164"/>
      <c r="E51" s="164"/>
    </row>
    <row r="52" spans="1:5" ht="13.2" x14ac:dyDescent="0.25">
      <c r="A52" s="155" t="s">
        <v>2355</v>
      </c>
      <c r="B52" s="103"/>
      <c r="C52" s="163"/>
      <c r="D52" s="164"/>
      <c r="E52" s="164"/>
    </row>
    <row r="53" spans="1:5" ht="13.2" x14ac:dyDescent="0.25">
      <c r="A53" s="165"/>
      <c r="B53" s="165"/>
      <c r="C53" s="165"/>
      <c r="D53" s="165"/>
      <c r="E53" s="166"/>
    </row>
    <row r="54" spans="1:5" ht="13.2" x14ac:dyDescent="0.25">
      <c r="A54" s="155" t="s">
        <v>2358</v>
      </c>
      <c r="B54" s="103" t="s">
        <v>2361</v>
      </c>
      <c r="C54" s="163"/>
      <c r="D54" s="164"/>
      <c r="E54" s="164"/>
    </row>
    <row r="55" spans="1:5" ht="13.2" x14ac:dyDescent="0.25">
      <c r="A55" s="155" t="s">
        <v>2362</v>
      </c>
      <c r="B55" s="103"/>
      <c r="C55" s="163"/>
      <c r="D55" s="164"/>
      <c r="E55" s="164"/>
    </row>
    <row r="56" spans="1:5" ht="13.2" x14ac:dyDescent="0.25">
      <c r="A56" s="155" t="s">
        <v>2365</v>
      </c>
      <c r="B56" s="103"/>
      <c r="C56" s="163"/>
      <c r="D56" s="164"/>
      <c r="E56" s="164"/>
    </row>
    <row r="57" spans="1:5" ht="13.2" x14ac:dyDescent="0.25">
      <c r="A57" s="165"/>
      <c r="B57" s="165"/>
      <c r="C57" s="165"/>
      <c r="D57" s="165"/>
      <c r="E57" s="166"/>
    </row>
    <row r="58" spans="1:5" ht="13.2" x14ac:dyDescent="0.25">
      <c r="A58" s="155" t="s">
        <v>2370</v>
      </c>
      <c r="B58" s="103" t="s">
        <v>908</v>
      </c>
      <c r="C58" s="163"/>
      <c r="D58" s="164"/>
      <c r="E58" s="164"/>
    </row>
    <row r="59" spans="1:5" ht="13.2" x14ac:dyDescent="0.25">
      <c r="A59" s="155" t="s">
        <v>2374</v>
      </c>
      <c r="B59" s="103" t="s">
        <v>837</v>
      </c>
      <c r="C59" s="163"/>
      <c r="D59" s="164"/>
      <c r="E59" s="164"/>
    </row>
    <row r="60" spans="1:5" ht="13.2" x14ac:dyDescent="0.25">
      <c r="A60" s="155" t="s">
        <v>2378</v>
      </c>
      <c r="B60" s="103" t="s">
        <v>808</v>
      </c>
      <c r="C60" s="163"/>
      <c r="D60" s="164"/>
      <c r="E60" s="164"/>
    </row>
    <row r="61" spans="1:5" ht="13.2" x14ac:dyDescent="0.25">
      <c r="A61" s="155" t="s">
        <v>2381</v>
      </c>
      <c r="B61" s="103" t="s">
        <v>1115</v>
      </c>
      <c r="C61" s="163" t="s">
        <v>1321</v>
      </c>
      <c r="D61" s="164"/>
      <c r="E61" s="164" t="s">
        <v>1841</v>
      </c>
    </row>
    <row r="62" spans="1:5" ht="13.2" x14ac:dyDescent="0.25">
      <c r="A62" s="155" t="s">
        <v>2384</v>
      </c>
      <c r="B62" s="103" t="s">
        <v>1082</v>
      </c>
      <c r="C62" s="163"/>
      <c r="D62" s="164"/>
      <c r="E62" s="164"/>
    </row>
    <row r="63" spans="1:5" ht="13.2" x14ac:dyDescent="0.25">
      <c r="A63" s="165"/>
      <c r="B63" s="165"/>
      <c r="C63" s="165"/>
      <c r="D63" s="165"/>
      <c r="E63" s="166"/>
    </row>
    <row r="64" spans="1:5" ht="13.2" x14ac:dyDescent="0.25">
      <c r="A64" s="155" t="s">
        <v>2388</v>
      </c>
      <c r="B64" s="103" t="s">
        <v>1058</v>
      </c>
      <c r="C64" s="163"/>
      <c r="D64" s="164"/>
      <c r="E64" s="164"/>
    </row>
    <row r="65" spans="1:5" ht="13.2" x14ac:dyDescent="0.25">
      <c r="A65" s="155" t="s">
        <v>2393</v>
      </c>
      <c r="B65" s="103" t="s">
        <v>2394</v>
      </c>
      <c r="C65" s="163"/>
      <c r="D65" s="164"/>
      <c r="E65" s="164"/>
    </row>
    <row r="66" spans="1:5" ht="13.2" x14ac:dyDescent="0.25">
      <c r="A66" s="155" t="s">
        <v>2399</v>
      </c>
      <c r="B66" s="103" t="s">
        <v>2320</v>
      </c>
      <c r="C66" s="163"/>
      <c r="D66" s="164"/>
      <c r="E66" s="164"/>
    </row>
    <row r="67" spans="1:5" ht="13.2" x14ac:dyDescent="0.25">
      <c r="A67" s="155" t="s">
        <v>2402</v>
      </c>
      <c r="B67" s="103" t="s">
        <v>2403</v>
      </c>
      <c r="C67" s="163"/>
      <c r="D67" s="164"/>
      <c r="E67" s="164"/>
    </row>
    <row r="68" spans="1:5" ht="13.2" x14ac:dyDescent="0.25">
      <c r="A68" s="155" t="s">
        <v>2406</v>
      </c>
      <c r="B68" s="103" t="s">
        <v>1830</v>
      </c>
      <c r="C68" s="163"/>
      <c r="D68" s="164"/>
      <c r="E68" s="164"/>
    </row>
    <row r="69" spans="1:5" ht="13.2" x14ac:dyDescent="0.25">
      <c r="A69" s="165"/>
      <c r="B69" s="165"/>
      <c r="C69" s="165"/>
      <c r="D69" s="165"/>
      <c r="E69" s="166"/>
    </row>
    <row r="70" spans="1:5" ht="13.2" x14ac:dyDescent="0.25">
      <c r="A70" s="155" t="s">
        <v>2410</v>
      </c>
      <c r="B70" s="103" t="s">
        <v>803</v>
      </c>
      <c r="C70" s="163"/>
      <c r="D70" s="164"/>
      <c r="E70" s="164" t="s">
        <v>1853</v>
      </c>
    </row>
    <row r="71" spans="1:5" ht="13.2" x14ac:dyDescent="0.25">
      <c r="A71" s="155" t="s">
        <v>2413</v>
      </c>
      <c r="B71" s="103" t="s">
        <v>820</v>
      </c>
      <c r="C71" s="163"/>
      <c r="D71" s="164"/>
      <c r="E71" s="164"/>
    </row>
    <row r="72" spans="1:5" ht="13.2" x14ac:dyDescent="0.25">
      <c r="A72" s="155" t="s">
        <v>2418</v>
      </c>
      <c r="B72" s="103" t="s">
        <v>808</v>
      </c>
      <c r="C72" s="163"/>
      <c r="D72" s="164"/>
      <c r="E72" s="164"/>
    </row>
    <row r="73" spans="1:5" ht="13.2" x14ac:dyDescent="0.25">
      <c r="A73" s="155" t="s">
        <v>2421</v>
      </c>
      <c r="B73" s="103" t="s">
        <v>2049</v>
      </c>
      <c r="C73" s="163" t="s">
        <v>2423</v>
      </c>
      <c r="D73" s="164"/>
      <c r="E73" s="164" t="s">
        <v>1185</v>
      </c>
    </row>
    <row r="74" spans="1:5" ht="13.2" x14ac:dyDescent="0.25">
      <c r="A74" s="173"/>
      <c r="B74" s="173"/>
      <c r="C74" s="173"/>
      <c r="D74" s="174"/>
      <c r="E74" s="175"/>
    </row>
    <row r="75" spans="1:5" ht="15.6" x14ac:dyDescent="0.3">
      <c r="A75" s="176" t="s">
        <v>979</v>
      </c>
      <c r="B75" s="177" t="s">
        <v>984</v>
      </c>
      <c r="C75" s="177" t="s">
        <v>987</v>
      </c>
      <c r="D75" s="178"/>
      <c r="E75" s="179"/>
    </row>
    <row r="76" spans="1:5" ht="13.2" x14ac:dyDescent="0.25">
      <c r="A76" s="119"/>
      <c r="B76" s="180"/>
      <c r="C76" s="181"/>
      <c r="D76" s="178"/>
      <c r="E76" s="179"/>
    </row>
    <row r="77" spans="1:5" ht="13.2" x14ac:dyDescent="0.25">
      <c r="A77" s="119"/>
      <c r="B77" s="180"/>
      <c r="C77" s="181"/>
      <c r="D77" s="178"/>
      <c r="E77" s="179"/>
    </row>
    <row r="78" spans="1:5" ht="13.2" x14ac:dyDescent="0.25">
      <c r="A78" s="119"/>
      <c r="B78" s="180"/>
      <c r="C78" s="182"/>
      <c r="D78" s="178"/>
      <c r="E78" s="179"/>
    </row>
  </sheetData>
  <hyperlinks>
    <hyperlink ref="A1" location="Index!A1" display="Go back to Index" xr:uid="{00000000-0004-0000-1800-000000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CC0000"/>
    <outlinePr summaryBelow="0" summaryRight="0"/>
  </sheetPr>
  <dimension ref="A1:E77"/>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84.5546875" customWidth="1"/>
    <col min="2" max="2" width="64.6640625" customWidth="1"/>
    <col min="3" max="3" width="34.5546875" customWidth="1"/>
    <col min="4" max="4" width="22.6640625" customWidth="1"/>
    <col min="5" max="5" width="19" customWidth="1"/>
  </cols>
  <sheetData>
    <row r="1" spans="1:5" ht="15.75" customHeight="1" x14ac:dyDescent="0.3">
      <c r="A1" s="157" t="s">
        <v>1</v>
      </c>
      <c r="B1" s="158" t="s">
        <v>795</v>
      </c>
      <c r="C1" s="159" t="s">
        <v>796</v>
      </c>
      <c r="D1" s="160" t="s">
        <v>3</v>
      </c>
      <c r="E1" s="161" t="s">
        <v>797</v>
      </c>
    </row>
    <row r="2" spans="1:5" ht="13.2" x14ac:dyDescent="0.25">
      <c r="A2" s="155" t="s">
        <v>2229</v>
      </c>
      <c r="B2" s="103" t="s">
        <v>800</v>
      </c>
      <c r="C2" s="163"/>
      <c r="D2" s="164"/>
      <c r="E2" s="164" t="s">
        <v>2232</v>
      </c>
    </row>
    <row r="3" spans="1:5" ht="13.2" x14ac:dyDescent="0.25">
      <c r="A3" s="155" t="s">
        <v>2234</v>
      </c>
      <c r="B3" s="103" t="s">
        <v>815</v>
      </c>
      <c r="C3" s="163"/>
      <c r="D3" s="164"/>
      <c r="E3" s="164"/>
    </row>
    <row r="4" spans="1:5" ht="13.2" x14ac:dyDescent="0.25">
      <c r="A4" s="155" t="s">
        <v>2239</v>
      </c>
      <c r="B4" s="103" t="s">
        <v>1324</v>
      </c>
      <c r="C4" s="163"/>
      <c r="D4" s="164"/>
      <c r="E4" s="164"/>
    </row>
    <row r="5" spans="1:5" ht="13.2" x14ac:dyDescent="0.25">
      <c r="A5" s="155" t="s">
        <v>2244</v>
      </c>
      <c r="B5" s="103" t="s">
        <v>815</v>
      </c>
      <c r="C5" s="163"/>
      <c r="D5" s="164"/>
      <c r="E5" s="164"/>
    </row>
    <row r="6" spans="1:5" ht="13.2" x14ac:dyDescent="0.25">
      <c r="A6" s="155" t="s">
        <v>2248</v>
      </c>
      <c r="B6" s="103" t="s">
        <v>800</v>
      </c>
      <c r="C6" s="163"/>
      <c r="D6" s="164"/>
      <c r="E6" s="164" t="s">
        <v>2251</v>
      </c>
    </row>
    <row r="7" spans="1:5" ht="13.2" x14ac:dyDescent="0.25">
      <c r="A7" s="155" t="s">
        <v>2253</v>
      </c>
      <c r="B7" s="103" t="s">
        <v>820</v>
      </c>
      <c r="C7" s="163"/>
      <c r="D7" s="164"/>
      <c r="E7" s="164"/>
    </row>
    <row r="8" spans="1:5" ht="13.2" x14ac:dyDescent="0.25">
      <c r="A8" s="155" t="s">
        <v>2256</v>
      </c>
      <c r="B8" s="103"/>
      <c r="C8" s="163"/>
      <c r="D8" s="164"/>
      <c r="E8" s="164"/>
    </row>
    <row r="9" spans="1:5" ht="13.2" x14ac:dyDescent="0.25">
      <c r="A9" s="155" t="s">
        <v>2258</v>
      </c>
      <c r="B9" s="103" t="s">
        <v>803</v>
      </c>
      <c r="C9" s="163"/>
      <c r="D9" s="164"/>
      <c r="E9" s="164"/>
    </row>
    <row r="10" spans="1:5" ht="13.2" x14ac:dyDescent="0.25">
      <c r="A10" s="155" t="s">
        <v>2261</v>
      </c>
      <c r="B10" s="103" t="s">
        <v>820</v>
      </c>
      <c r="C10" s="163"/>
      <c r="D10" s="164"/>
      <c r="E10" s="164"/>
    </row>
    <row r="11" spans="1:5" ht="13.2" x14ac:dyDescent="0.25">
      <c r="A11" s="155" t="s">
        <v>2264</v>
      </c>
      <c r="B11" s="103" t="s">
        <v>800</v>
      </c>
      <c r="C11" s="163"/>
      <c r="D11" s="164"/>
      <c r="E11" s="164" t="s">
        <v>2266</v>
      </c>
    </row>
    <row r="12" spans="1:5" ht="13.2" x14ac:dyDescent="0.25">
      <c r="A12" s="155" t="s">
        <v>2268</v>
      </c>
      <c r="B12" s="103" t="s">
        <v>923</v>
      </c>
      <c r="C12" s="163"/>
      <c r="D12" s="164"/>
      <c r="E12" s="164"/>
    </row>
    <row r="13" spans="1:5" ht="13.2" x14ac:dyDescent="0.25">
      <c r="A13" s="155" t="s">
        <v>2271</v>
      </c>
      <c r="B13" s="103" t="s">
        <v>803</v>
      </c>
      <c r="C13" s="163"/>
      <c r="D13" s="164"/>
      <c r="E13" s="164"/>
    </row>
    <row r="14" spans="1:5" ht="13.2" x14ac:dyDescent="0.25">
      <c r="A14" s="155" t="s">
        <v>2273</v>
      </c>
      <c r="B14" s="103" t="s">
        <v>803</v>
      </c>
      <c r="C14" s="163"/>
      <c r="D14" s="164"/>
      <c r="E14" s="164"/>
    </row>
    <row r="15" spans="1:5" ht="13.2" x14ac:dyDescent="0.25">
      <c r="A15" s="155" t="s">
        <v>2275</v>
      </c>
      <c r="B15" s="103" t="s">
        <v>1827</v>
      </c>
      <c r="C15" s="163"/>
      <c r="D15" s="164"/>
      <c r="E15" s="164"/>
    </row>
    <row r="16" spans="1:5" ht="13.2" x14ac:dyDescent="0.25">
      <c r="A16" s="155" t="s">
        <v>2280</v>
      </c>
      <c r="B16" s="103" t="s">
        <v>2282</v>
      </c>
      <c r="C16" s="163" t="s">
        <v>1976</v>
      </c>
      <c r="D16" s="164"/>
      <c r="E16" s="164"/>
    </row>
    <row r="17" spans="1:5" ht="13.2" x14ac:dyDescent="0.25">
      <c r="A17" s="155" t="s">
        <v>2286</v>
      </c>
      <c r="B17" s="103" t="s">
        <v>2288</v>
      </c>
      <c r="C17" s="163"/>
      <c r="D17" s="164"/>
      <c r="E17" s="164" t="s">
        <v>2291</v>
      </c>
    </row>
    <row r="18" spans="1:5" ht="13.2" x14ac:dyDescent="0.25">
      <c r="A18" s="155" t="s">
        <v>2292</v>
      </c>
      <c r="B18" s="103" t="s">
        <v>1128</v>
      </c>
      <c r="C18" s="163"/>
      <c r="D18" s="164"/>
      <c r="E18" s="164"/>
    </row>
    <row r="19" spans="1:5" ht="13.2" x14ac:dyDescent="0.25">
      <c r="A19" s="155" t="s">
        <v>2296</v>
      </c>
      <c r="B19" s="103"/>
      <c r="C19" s="163"/>
      <c r="D19" s="164"/>
      <c r="E19" s="164"/>
    </row>
    <row r="20" spans="1:5" ht="13.2" x14ac:dyDescent="0.25">
      <c r="A20" s="155" t="s">
        <v>2300</v>
      </c>
      <c r="B20" s="103" t="s">
        <v>2301</v>
      </c>
      <c r="C20" s="163"/>
      <c r="D20" s="164"/>
      <c r="E20" s="164"/>
    </row>
    <row r="21" spans="1:5" ht="13.2" x14ac:dyDescent="0.25">
      <c r="A21" s="155" t="s">
        <v>2304</v>
      </c>
      <c r="B21" s="103" t="s">
        <v>2306</v>
      </c>
      <c r="C21" s="163"/>
      <c r="D21" s="164"/>
      <c r="E21" s="164"/>
    </row>
    <row r="22" spans="1:5" ht="13.2" x14ac:dyDescent="0.25">
      <c r="A22" s="155" t="s">
        <v>2309</v>
      </c>
      <c r="B22" s="191" t="s">
        <v>2310</v>
      </c>
      <c r="C22" s="163"/>
      <c r="D22" s="164" t="s">
        <v>2313</v>
      </c>
      <c r="E22" s="164"/>
    </row>
    <row r="23" spans="1:5" ht="13.2" x14ac:dyDescent="0.25">
      <c r="A23" s="155" t="s">
        <v>2314</v>
      </c>
      <c r="B23" s="196" t="s">
        <v>2316</v>
      </c>
      <c r="C23" s="163"/>
      <c r="D23" s="164" t="s">
        <v>2322</v>
      </c>
      <c r="E23" s="164"/>
    </row>
    <row r="24" spans="1:5" ht="13.2" x14ac:dyDescent="0.25">
      <c r="A24" s="165"/>
      <c r="B24" s="165"/>
      <c r="C24" s="165"/>
      <c r="D24" s="165"/>
      <c r="E24" s="166"/>
    </row>
    <row r="25" spans="1:5" ht="13.2" x14ac:dyDescent="0.25">
      <c r="A25" s="155" t="s">
        <v>2325</v>
      </c>
      <c r="B25" s="167" t="s">
        <v>853</v>
      </c>
      <c r="C25" s="163"/>
      <c r="D25" s="164"/>
      <c r="E25" s="164"/>
    </row>
    <row r="26" spans="1:5" ht="13.2" x14ac:dyDescent="0.25">
      <c r="A26" s="155" t="s">
        <v>2329</v>
      </c>
      <c r="B26" s="103" t="s">
        <v>837</v>
      </c>
      <c r="C26" s="163"/>
      <c r="D26" s="164"/>
      <c r="E26" s="164"/>
    </row>
    <row r="27" spans="1:5" ht="13.2" x14ac:dyDescent="0.25">
      <c r="A27" s="155" t="s">
        <v>2332</v>
      </c>
      <c r="B27" s="103" t="s">
        <v>820</v>
      </c>
      <c r="C27" s="163"/>
      <c r="D27" s="164"/>
      <c r="E27" s="164"/>
    </row>
    <row r="28" spans="1:5" ht="13.2" x14ac:dyDescent="0.25">
      <c r="A28" s="155" t="s">
        <v>2335</v>
      </c>
      <c r="B28" s="103" t="s">
        <v>1324</v>
      </c>
      <c r="C28" s="163"/>
      <c r="D28" s="164"/>
      <c r="E28" s="164"/>
    </row>
    <row r="29" spans="1:5" ht="13.2" x14ac:dyDescent="0.25">
      <c r="A29" s="165"/>
      <c r="B29" s="165"/>
      <c r="C29" s="165"/>
      <c r="D29" s="165"/>
      <c r="E29" s="166"/>
    </row>
    <row r="30" spans="1:5" ht="13.2" x14ac:dyDescent="0.25">
      <c r="A30" s="155" t="s">
        <v>2341</v>
      </c>
      <c r="B30" s="103"/>
      <c r="C30" s="163"/>
      <c r="D30" s="164"/>
      <c r="E30" s="164" t="s">
        <v>1398</v>
      </c>
    </row>
    <row r="31" spans="1:5" ht="13.2" x14ac:dyDescent="0.25">
      <c r="A31" s="155" t="s">
        <v>2345</v>
      </c>
      <c r="B31" s="103"/>
      <c r="C31" s="163"/>
      <c r="D31" s="164"/>
      <c r="E31" s="164" t="s">
        <v>1403</v>
      </c>
    </row>
    <row r="32" spans="1:5" ht="13.2" x14ac:dyDescent="0.25">
      <c r="A32" s="155" t="s">
        <v>2347</v>
      </c>
      <c r="B32" s="103"/>
      <c r="C32" s="163"/>
      <c r="D32" s="164"/>
      <c r="E32" s="164" t="s">
        <v>1405</v>
      </c>
    </row>
    <row r="33" spans="1:5" ht="13.2" x14ac:dyDescent="0.25">
      <c r="A33" s="155" t="s">
        <v>2349</v>
      </c>
      <c r="B33" s="103"/>
      <c r="C33" s="163"/>
      <c r="D33" s="164"/>
      <c r="E33" s="164" t="s">
        <v>1409</v>
      </c>
    </row>
    <row r="34" spans="1:5" ht="13.2" x14ac:dyDescent="0.25">
      <c r="A34" s="155" t="s">
        <v>2352</v>
      </c>
      <c r="B34" s="103"/>
      <c r="C34" s="163"/>
      <c r="D34" s="164"/>
      <c r="E34" s="164" t="s">
        <v>1414</v>
      </c>
    </row>
    <row r="35" spans="1:5" ht="13.2" x14ac:dyDescent="0.25">
      <c r="A35" s="165"/>
      <c r="B35" s="165"/>
      <c r="C35" s="165"/>
      <c r="D35" s="165"/>
      <c r="E35" s="166"/>
    </row>
    <row r="36" spans="1:5" ht="13.2" x14ac:dyDescent="0.25">
      <c r="A36" s="155" t="s">
        <v>2356</v>
      </c>
      <c r="B36" s="103" t="s">
        <v>820</v>
      </c>
      <c r="C36" s="163"/>
      <c r="D36" s="164"/>
      <c r="E36" s="164"/>
    </row>
    <row r="37" spans="1:5" ht="13.2" x14ac:dyDescent="0.25">
      <c r="A37" s="155" t="s">
        <v>2360</v>
      </c>
      <c r="B37" s="103" t="s">
        <v>815</v>
      </c>
      <c r="C37" s="163"/>
      <c r="D37" s="164"/>
      <c r="E37" s="164"/>
    </row>
    <row r="38" spans="1:5" ht="13.2" x14ac:dyDescent="0.25">
      <c r="A38" s="155" t="s">
        <v>2363</v>
      </c>
      <c r="B38" s="103" t="s">
        <v>1324</v>
      </c>
      <c r="C38" s="163"/>
      <c r="D38" s="164"/>
      <c r="E38" s="164"/>
    </row>
    <row r="39" spans="1:5" ht="13.2" x14ac:dyDescent="0.25">
      <c r="A39" s="165"/>
      <c r="B39" s="165"/>
      <c r="C39" s="165"/>
      <c r="D39" s="165"/>
      <c r="E39" s="166"/>
    </row>
    <row r="40" spans="1:5" ht="13.2" x14ac:dyDescent="0.25">
      <c r="A40" s="155" t="s">
        <v>2367</v>
      </c>
      <c r="B40" s="103" t="s">
        <v>2368</v>
      </c>
      <c r="C40" s="163"/>
      <c r="D40" s="164"/>
      <c r="E40" s="164"/>
    </row>
    <row r="41" spans="1:5" ht="13.2" x14ac:dyDescent="0.25">
      <c r="A41" s="155" t="s">
        <v>2371</v>
      </c>
      <c r="B41" s="103" t="s">
        <v>2372</v>
      </c>
      <c r="C41" s="163"/>
      <c r="D41" s="164"/>
      <c r="E41" s="164"/>
    </row>
    <row r="42" spans="1:5" ht="13.2" x14ac:dyDescent="0.25">
      <c r="A42" s="155" t="s">
        <v>2375</v>
      </c>
      <c r="B42" s="103" t="s">
        <v>2376</v>
      </c>
      <c r="C42" s="163"/>
      <c r="D42" s="164"/>
      <c r="E42" s="164"/>
    </row>
    <row r="43" spans="1:5" ht="13.2" x14ac:dyDescent="0.25">
      <c r="A43" s="155" t="s">
        <v>2379</v>
      </c>
      <c r="B43" s="103" t="s">
        <v>1705</v>
      </c>
      <c r="C43" s="163"/>
      <c r="D43" s="164"/>
      <c r="E43" s="164"/>
    </row>
    <row r="44" spans="1:5" ht="13.2" x14ac:dyDescent="0.25">
      <c r="A44" s="155" t="s">
        <v>2382</v>
      </c>
      <c r="B44" s="103" t="s">
        <v>2022</v>
      </c>
      <c r="C44" s="163"/>
      <c r="D44" s="164"/>
      <c r="E44" s="164"/>
    </row>
    <row r="45" spans="1:5" ht="13.2" x14ac:dyDescent="0.25">
      <c r="A45" s="165"/>
      <c r="B45" s="165"/>
      <c r="C45" s="165"/>
      <c r="D45" s="165"/>
      <c r="E45" s="166"/>
    </row>
    <row r="46" spans="1:5" ht="13.2" x14ac:dyDescent="0.25">
      <c r="A46" s="155" t="s">
        <v>2386</v>
      </c>
      <c r="B46" s="103" t="s">
        <v>2387</v>
      </c>
      <c r="C46" s="163"/>
      <c r="D46" s="164"/>
      <c r="E46" s="164"/>
    </row>
    <row r="47" spans="1:5" ht="13.2" x14ac:dyDescent="0.25">
      <c r="A47" s="155" t="s">
        <v>2390</v>
      </c>
      <c r="B47" s="103" t="s">
        <v>2391</v>
      </c>
      <c r="C47" s="163"/>
      <c r="D47" s="164"/>
      <c r="E47" s="164"/>
    </row>
    <row r="48" spans="1:5" ht="13.2" x14ac:dyDescent="0.25">
      <c r="A48" s="155" t="s">
        <v>2396</v>
      </c>
      <c r="B48" s="103" t="s">
        <v>2397</v>
      </c>
      <c r="C48" s="163" t="s">
        <v>811</v>
      </c>
      <c r="D48" s="164"/>
      <c r="E48" s="164"/>
    </row>
    <row r="49" spans="1:5" ht="13.2" x14ac:dyDescent="0.25">
      <c r="A49" s="155" t="s">
        <v>2400</v>
      </c>
      <c r="B49" s="103" t="s">
        <v>2320</v>
      </c>
      <c r="C49" s="163"/>
      <c r="D49" s="164"/>
      <c r="E49" s="164"/>
    </row>
    <row r="50" spans="1:5" ht="13.2" x14ac:dyDescent="0.25">
      <c r="A50" s="155" t="s">
        <v>2404</v>
      </c>
      <c r="B50" s="103" t="s">
        <v>2405</v>
      </c>
      <c r="C50" s="163" t="s">
        <v>1365</v>
      </c>
      <c r="D50" s="164"/>
      <c r="E50" s="164"/>
    </row>
    <row r="51" spans="1:5" ht="13.2" x14ac:dyDescent="0.25">
      <c r="A51" s="165"/>
      <c r="B51" s="165"/>
      <c r="C51" s="165"/>
      <c r="D51" s="165"/>
      <c r="E51" s="166"/>
    </row>
    <row r="52" spans="1:5" ht="13.2" x14ac:dyDescent="0.25">
      <c r="A52" s="155" t="s">
        <v>2408</v>
      </c>
      <c r="B52" s="103" t="s">
        <v>2411</v>
      </c>
      <c r="C52" s="163"/>
      <c r="D52" s="164"/>
      <c r="E52" s="164"/>
    </row>
    <row r="53" spans="1:5" ht="13.2" x14ac:dyDescent="0.25">
      <c r="A53" s="155" t="s">
        <v>2412</v>
      </c>
      <c r="B53" s="103" t="s">
        <v>2414</v>
      </c>
      <c r="C53" s="163"/>
      <c r="D53" s="164"/>
      <c r="E53" s="164"/>
    </row>
    <row r="54" spans="1:5" ht="13.2" x14ac:dyDescent="0.25">
      <c r="A54" s="155" t="s">
        <v>2417</v>
      </c>
      <c r="B54" s="103" t="s">
        <v>2096</v>
      </c>
      <c r="C54" s="163" t="s">
        <v>1022</v>
      </c>
      <c r="D54" s="164"/>
      <c r="E54" s="164"/>
    </row>
    <row r="55" spans="1:5" ht="13.2" x14ac:dyDescent="0.25">
      <c r="A55" s="155" t="s">
        <v>2419</v>
      </c>
      <c r="B55" s="103" t="s">
        <v>2096</v>
      </c>
      <c r="C55" s="163" t="s">
        <v>1022</v>
      </c>
      <c r="D55" s="164"/>
      <c r="E55" s="164"/>
    </row>
    <row r="56" spans="1:5" ht="13.2" x14ac:dyDescent="0.25">
      <c r="A56" s="155" t="s">
        <v>2424</v>
      </c>
      <c r="B56" s="103" t="s">
        <v>2425</v>
      </c>
      <c r="C56" s="163" t="s">
        <v>1022</v>
      </c>
      <c r="D56" s="164"/>
      <c r="E56" s="164"/>
    </row>
    <row r="57" spans="1:5" ht="13.2" x14ac:dyDescent="0.25">
      <c r="A57" s="165"/>
      <c r="B57" s="165"/>
      <c r="C57" s="165"/>
      <c r="D57" s="165"/>
      <c r="E57" s="166"/>
    </row>
    <row r="58" spans="1:5" ht="13.2" x14ac:dyDescent="0.25">
      <c r="A58" s="155" t="s">
        <v>2428</v>
      </c>
      <c r="B58" s="103" t="s">
        <v>350</v>
      </c>
      <c r="C58" s="163"/>
      <c r="D58" s="164" t="s">
        <v>925</v>
      </c>
      <c r="E58" s="164"/>
    </row>
    <row r="59" spans="1:5" ht="13.2" x14ac:dyDescent="0.25">
      <c r="A59" s="155" t="s">
        <v>2431</v>
      </c>
      <c r="B59" s="103" t="s">
        <v>350</v>
      </c>
      <c r="C59" s="163"/>
      <c r="D59" s="164" t="s">
        <v>925</v>
      </c>
      <c r="E59" s="164"/>
    </row>
    <row r="60" spans="1:5" ht="13.2" x14ac:dyDescent="0.25">
      <c r="A60" s="155" t="s">
        <v>2432</v>
      </c>
      <c r="B60" s="103" t="s">
        <v>350</v>
      </c>
      <c r="C60" s="163"/>
      <c r="D60" s="164" t="s">
        <v>925</v>
      </c>
      <c r="E60" s="164"/>
    </row>
    <row r="61" spans="1:5" ht="13.2" x14ac:dyDescent="0.25">
      <c r="A61" s="155" t="s">
        <v>2435</v>
      </c>
      <c r="B61" s="103" t="s">
        <v>350</v>
      </c>
      <c r="C61" s="163"/>
      <c r="D61" s="164" t="s">
        <v>925</v>
      </c>
      <c r="E61" s="164"/>
    </row>
    <row r="62" spans="1:5" ht="13.2" x14ac:dyDescent="0.25">
      <c r="A62" s="155" t="s">
        <v>2436</v>
      </c>
      <c r="B62" s="103" t="s">
        <v>350</v>
      </c>
      <c r="C62" s="163"/>
      <c r="D62" s="164" t="s">
        <v>925</v>
      </c>
      <c r="E62" s="164"/>
    </row>
    <row r="63" spans="1:5" ht="13.2" x14ac:dyDescent="0.25">
      <c r="A63" s="155" t="s">
        <v>2437</v>
      </c>
      <c r="B63" s="103" t="s">
        <v>350</v>
      </c>
      <c r="C63" s="163"/>
      <c r="D63" s="164" t="s">
        <v>925</v>
      </c>
      <c r="E63" s="164"/>
    </row>
    <row r="64" spans="1:5" ht="13.2" x14ac:dyDescent="0.25">
      <c r="A64" s="155" t="s">
        <v>2438</v>
      </c>
      <c r="B64" s="103" t="s">
        <v>350</v>
      </c>
      <c r="C64" s="163"/>
      <c r="D64" s="164" t="s">
        <v>925</v>
      </c>
      <c r="E64" s="164"/>
    </row>
    <row r="65" spans="1:5" ht="13.2" x14ac:dyDescent="0.25">
      <c r="A65" s="155" t="s">
        <v>2439</v>
      </c>
      <c r="B65" s="103" t="s">
        <v>350</v>
      </c>
      <c r="C65" s="163"/>
      <c r="D65" s="164" t="s">
        <v>925</v>
      </c>
      <c r="E65" s="164"/>
    </row>
    <row r="66" spans="1:5" ht="13.2" x14ac:dyDescent="0.25">
      <c r="A66" s="155" t="s">
        <v>2440</v>
      </c>
      <c r="B66" s="103" t="s">
        <v>350</v>
      </c>
      <c r="C66" s="163"/>
      <c r="D66" s="164" t="s">
        <v>925</v>
      </c>
      <c r="E66" s="164"/>
    </row>
    <row r="67" spans="1:5" ht="13.2" x14ac:dyDescent="0.25">
      <c r="A67" s="155" t="s">
        <v>2441</v>
      </c>
      <c r="B67" s="103" t="s">
        <v>350</v>
      </c>
      <c r="C67" s="163"/>
      <c r="D67" s="164" t="s">
        <v>2442</v>
      </c>
      <c r="E67" s="164"/>
    </row>
    <row r="68" spans="1:5" ht="13.2" x14ac:dyDescent="0.25">
      <c r="A68" s="155" t="s">
        <v>2443</v>
      </c>
      <c r="B68" s="103" t="s">
        <v>350</v>
      </c>
      <c r="C68" s="163"/>
      <c r="D68" s="164" t="s">
        <v>2444</v>
      </c>
      <c r="E68" s="164"/>
    </row>
    <row r="69" spans="1:5" ht="13.2" x14ac:dyDescent="0.25">
      <c r="A69" s="165"/>
      <c r="B69" s="165"/>
      <c r="C69" s="165"/>
      <c r="D69" s="165"/>
      <c r="E69" s="166"/>
    </row>
    <row r="70" spans="1:5" ht="13.2" x14ac:dyDescent="0.25">
      <c r="A70" s="155" t="s">
        <v>2446</v>
      </c>
      <c r="B70" s="103"/>
      <c r="C70" s="163"/>
      <c r="D70" s="164"/>
      <c r="E70" s="164"/>
    </row>
    <row r="71" spans="1:5" ht="13.2" x14ac:dyDescent="0.25">
      <c r="A71" s="155" t="s">
        <v>2449</v>
      </c>
      <c r="B71" s="103"/>
      <c r="C71" s="163"/>
      <c r="D71" s="164"/>
      <c r="E71" s="164"/>
    </row>
    <row r="72" spans="1:5" ht="13.2" x14ac:dyDescent="0.25">
      <c r="A72" s="155" t="s">
        <v>2451</v>
      </c>
      <c r="B72" s="103" t="s">
        <v>2178</v>
      </c>
      <c r="C72" s="163"/>
      <c r="D72" s="164"/>
      <c r="E72" s="164"/>
    </row>
    <row r="73" spans="1:5" ht="13.2" x14ac:dyDescent="0.25">
      <c r="A73" s="173"/>
      <c r="B73" s="173"/>
      <c r="C73" s="173"/>
      <c r="D73" s="174"/>
      <c r="E73" s="175"/>
    </row>
    <row r="74" spans="1:5" ht="15.6" x14ac:dyDescent="0.3">
      <c r="A74" s="184" t="s">
        <v>979</v>
      </c>
      <c r="B74" s="185" t="s">
        <v>984</v>
      </c>
      <c r="C74" s="185" t="s">
        <v>987</v>
      </c>
      <c r="D74" s="179"/>
      <c r="E74" s="179"/>
    </row>
    <row r="75" spans="1:5" ht="13.2" x14ac:dyDescent="0.25">
      <c r="A75" s="186" t="s">
        <v>1045</v>
      </c>
      <c r="B75" s="186" t="s">
        <v>1554</v>
      </c>
      <c r="C75" s="188">
        <v>1003</v>
      </c>
      <c r="D75" s="179"/>
      <c r="E75" s="179"/>
    </row>
    <row r="76" spans="1:5" ht="13.2" x14ac:dyDescent="0.25">
      <c r="A76" s="186"/>
      <c r="B76" s="186"/>
      <c r="C76" s="188"/>
      <c r="D76" s="179"/>
      <c r="E76" s="179"/>
    </row>
    <row r="77" spans="1:5" ht="13.2" x14ac:dyDescent="0.25">
      <c r="A77" s="164"/>
      <c r="B77" s="186"/>
      <c r="C77" s="188"/>
      <c r="D77" s="179"/>
      <c r="E77" s="179"/>
    </row>
  </sheetData>
  <hyperlinks>
    <hyperlink ref="A1" location="Index!A1" display="Go back to Index" xr:uid="{00000000-0004-0000-1900-00000000000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CC0000"/>
    <outlinePr summaryBelow="0" summaryRight="0"/>
  </sheetPr>
  <dimension ref="A1:E101"/>
  <sheetViews>
    <sheetView workbookViewId="0">
      <pane ySplit="1" topLeftCell="A10" activePane="bottomLeft" state="frozen"/>
      <selection pane="bottomLeft" activeCell="C59" sqref="C59"/>
    </sheetView>
  </sheetViews>
  <sheetFormatPr defaultColWidth="14.44140625" defaultRowHeight="15.75" customHeight="1" x14ac:dyDescent="0.25"/>
  <cols>
    <col min="1" max="1" width="76.109375" customWidth="1"/>
    <col min="2" max="2" width="31.88671875" customWidth="1"/>
    <col min="3" max="3" width="34.5546875" customWidth="1"/>
    <col min="4" max="5" width="16.109375" customWidth="1"/>
  </cols>
  <sheetData>
    <row r="1" spans="1:5" ht="15.75" customHeight="1" x14ac:dyDescent="0.3">
      <c r="A1" s="157" t="s">
        <v>1</v>
      </c>
      <c r="B1" s="158" t="s">
        <v>795</v>
      </c>
      <c r="C1" s="159" t="s">
        <v>796</v>
      </c>
      <c r="D1" s="160" t="s">
        <v>3</v>
      </c>
      <c r="E1" s="161" t="s">
        <v>797</v>
      </c>
    </row>
    <row r="2" spans="1:5" ht="13.2" x14ac:dyDescent="0.25">
      <c r="A2" s="155" t="s">
        <v>2445</v>
      </c>
      <c r="B2" s="103" t="s">
        <v>800</v>
      </c>
      <c r="C2" s="163"/>
      <c r="D2" s="164"/>
      <c r="E2" s="164" t="s">
        <v>2447</v>
      </c>
    </row>
    <row r="3" spans="1:5" ht="13.2" x14ac:dyDescent="0.25">
      <c r="A3" s="155" t="s">
        <v>2448</v>
      </c>
      <c r="B3" s="103" t="s">
        <v>820</v>
      </c>
      <c r="C3" s="163"/>
      <c r="D3" s="164"/>
      <c r="E3" s="164"/>
    </row>
    <row r="4" spans="1:5" ht="13.2" x14ac:dyDescent="0.25">
      <c r="A4" s="155" t="s">
        <v>2450</v>
      </c>
      <c r="B4" s="103" t="s">
        <v>820</v>
      </c>
      <c r="C4" s="163"/>
      <c r="D4" s="164"/>
      <c r="E4" s="164"/>
    </row>
    <row r="5" spans="1:5" ht="13.2" x14ac:dyDescent="0.25">
      <c r="A5" s="155" t="s">
        <v>2453</v>
      </c>
      <c r="B5" s="103" t="s">
        <v>808</v>
      </c>
      <c r="C5" s="163"/>
      <c r="D5" s="164"/>
      <c r="E5" s="164"/>
    </row>
    <row r="6" spans="1:5" ht="13.2" x14ac:dyDescent="0.25">
      <c r="A6" s="155" t="s">
        <v>2455</v>
      </c>
      <c r="B6" s="103" t="s">
        <v>800</v>
      </c>
      <c r="C6" s="163"/>
      <c r="D6" s="164"/>
      <c r="E6" s="164"/>
    </row>
    <row r="7" spans="1:5" ht="13.2" x14ac:dyDescent="0.25">
      <c r="A7" s="155" t="s">
        <v>2456</v>
      </c>
      <c r="B7" s="103" t="s">
        <v>820</v>
      </c>
      <c r="C7" s="163"/>
      <c r="D7" s="164"/>
      <c r="E7" s="164"/>
    </row>
    <row r="8" spans="1:5" ht="13.2" x14ac:dyDescent="0.25">
      <c r="A8" s="155" t="s">
        <v>2458</v>
      </c>
      <c r="B8" s="103" t="s">
        <v>803</v>
      </c>
      <c r="C8" s="163"/>
      <c r="D8" s="164"/>
      <c r="E8" s="164"/>
    </row>
    <row r="9" spans="1:5" ht="13.2" x14ac:dyDescent="0.25">
      <c r="A9" s="155" t="s">
        <v>2460</v>
      </c>
      <c r="B9" s="103" t="s">
        <v>808</v>
      </c>
      <c r="C9" s="163"/>
      <c r="D9" s="164"/>
      <c r="E9" s="164" t="s">
        <v>2463</v>
      </c>
    </row>
    <row r="10" spans="1:5" ht="13.2" x14ac:dyDescent="0.25">
      <c r="A10" s="155" t="s">
        <v>2464</v>
      </c>
      <c r="B10" s="103" t="s">
        <v>800</v>
      </c>
      <c r="C10" s="163"/>
      <c r="D10" s="164"/>
      <c r="E10" s="164"/>
    </row>
    <row r="11" spans="1:5" ht="13.2" x14ac:dyDescent="0.25">
      <c r="A11" s="155" t="s">
        <v>2466</v>
      </c>
      <c r="B11" s="103" t="s">
        <v>803</v>
      </c>
      <c r="C11" s="163"/>
      <c r="D11" s="164"/>
      <c r="E11" s="164"/>
    </row>
    <row r="12" spans="1:5" ht="13.2" x14ac:dyDescent="0.25">
      <c r="A12" s="155" t="s">
        <v>2469</v>
      </c>
      <c r="B12" s="103" t="s">
        <v>808</v>
      </c>
      <c r="C12" s="163"/>
      <c r="D12" s="164"/>
      <c r="E12" s="164"/>
    </row>
    <row r="13" spans="1:5" ht="13.2" x14ac:dyDescent="0.25">
      <c r="A13" s="155" t="s">
        <v>2471</v>
      </c>
      <c r="B13" s="103" t="s">
        <v>800</v>
      </c>
      <c r="C13" s="163"/>
      <c r="D13" s="164"/>
      <c r="E13" s="164" t="s">
        <v>2473</v>
      </c>
    </row>
    <row r="14" spans="1:5" ht="13.2" x14ac:dyDescent="0.25">
      <c r="A14" s="155" t="s">
        <v>2475</v>
      </c>
      <c r="B14" s="103" t="s">
        <v>803</v>
      </c>
      <c r="C14" s="163"/>
      <c r="D14" s="164"/>
      <c r="E14" s="164" t="s">
        <v>2476</v>
      </c>
    </row>
    <row r="15" spans="1:5" ht="13.2" x14ac:dyDescent="0.25">
      <c r="A15" s="155" t="s">
        <v>2478</v>
      </c>
      <c r="B15" s="103" t="s">
        <v>2479</v>
      </c>
      <c r="C15" s="163"/>
      <c r="D15" s="164" t="s">
        <v>825</v>
      </c>
      <c r="E15" s="164" t="s">
        <v>2476</v>
      </c>
    </row>
    <row r="16" spans="1:5" ht="13.2" x14ac:dyDescent="0.25">
      <c r="A16" s="155" t="s">
        <v>2482</v>
      </c>
      <c r="B16" s="103" t="s">
        <v>820</v>
      </c>
      <c r="C16" s="163"/>
      <c r="D16" s="164"/>
      <c r="E16" s="164"/>
    </row>
    <row r="17" spans="1:5" ht="13.2" x14ac:dyDescent="0.25">
      <c r="A17" s="155" t="s">
        <v>2485</v>
      </c>
      <c r="B17" s="103" t="s">
        <v>800</v>
      </c>
      <c r="C17" s="163"/>
      <c r="D17" s="164"/>
      <c r="E17" s="164" t="s">
        <v>2489</v>
      </c>
    </row>
    <row r="18" spans="1:5" ht="13.2" x14ac:dyDescent="0.25">
      <c r="A18" s="155" t="s">
        <v>2490</v>
      </c>
      <c r="B18" s="103" t="s">
        <v>923</v>
      </c>
      <c r="C18" s="163"/>
      <c r="D18" s="164"/>
      <c r="E18" s="164"/>
    </row>
    <row r="19" spans="1:5" ht="13.2" x14ac:dyDescent="0.25">
      <c r="A19" s="155" t="s">
        <v>2493</v>
      </c>
      <c r="B19" s="103" t="s">
        <v>803</v>
      </c>
      <c r="C19" s="163"/>
      <c r="D19" s="164"/>
      <c r="E19" s="164"/>
    </row>
    <row r="20" spans="1:5" ht="13.2" x14ac:dyDescent="0.25">
      <c r="A20" s="155" t="s">
        <v>2495</v>
      </c>
      <c r="B20" s="103" t="s">
        <v>803</v>
      </c>
      <c r="C20" s="163"/>
      <c r="D20" s="164"/>
      <c r="E20" s="164"/>
    </row>
    <row r="21" spans="1:5" ht="13.2" x14ac:dyDescent="0.25">
      <c r="A21" s="155" t="s">
        <v>2498</v>
      </c>
      <c r="B21" s="103" t="s">
        <v>800</v>
      </c>
      <c r="C21" s="163"/>
      <c r="D21" s="164"/>
      <c r="E21" s="164"/>
    </row>
    <row r="22" spans="1:5" ht="13.2" x14ac:dyDescent="0.25">
      <c r="A22" s="155" t="s">
        <v>2504</v>
      </c>
      <c r="B22" s="103"/>
      <c r="C22" s="163" t="s">
        <v>2506</v>
      </c>
      <c r="D22" s="164" t="s">
        <v>2508</v>
      </c>
      <c r="E22" s="164"/>
    </row>
    <row r="23" spans="1:5" ht="13.2" x14ac:dyDescent="0.25">
      <c r="A23" s="155" t="s">
        <v>2511</v>
      </c>
      <c r="B23" s="103"/>
      <c r="C23" s="163"/>
      <c r="D23" s="164"/>
      <c r="E23" s="164" t="s">
        <v>2513</v>
      </c>
    </row>
    <row r="24" spans="1:5" ht="13.2" x14ac:dyDescent="0.25">
      <c r="A24" s="155" t="s">
        <v>2517</v>
      </c>
      <c r="B24" s="103"/>
      <c r="C24" s="163"/>
      <c r="D24" s="164"/>
      <c r="E24" s="164"/>
    </row>
    <row r="25" spans="1:5" ht="13.2" x14ac:dyDescent="0.25">
      <c r="A25" s="155" t="s">
        <v>2520</v>
      </c>
      <c r="B25" s="103"/>
      <c r="C25" s="163"/>
      <c r="D25" s="164" t="s">
        <v>2508</v>
      </c>
      <c r="E25" s="164"/>
    </row>
    <row r="26" spans="1:5" ht="13.2" x14ac:dyDescent="0.25">
      <c r="A26" s="155" t="s">
        <v>2526</v>
      </c>
      <c r="B26" s="103" t="s">
        <v>800</v>
      </c>
      <c r="C26" s="163"/>
      <c r="D26" s="164"/>
      <c r="E26" s="164"/>
    </row>
    <row r="27" spans="1:5" ht="13.2" x14ac:dyDescent="0.25">
      <c r="A27" s="155" t="s">
        <v>2530</v>
      </c>
      <c r="B27" s="103"/>
      <c r="C27" s="163"/>
      <c r="D27" s="164" t="s">
        <v>2532</v>
      </c>
      <c r="E27" s="164"/>
    </row>
    <row r="28" spans="1:5" ht="13.2" x14ac:dyDescent="0.25">
      <c r="A28" s="155" t="s">
        <v>2535</v>
      </c>
      <c r="B28" s="103"/>
      <c r="C28" s="163" t="s">
        <v>2537</v>
      </c>
      <c r="D28" s="164"/>
      <c r="E28" s="164"/>
    </row>
    <row r="29" spans="1:5" ht="13.2" x14ac:dyDescent="0.25">
      <c r="A29" s="165"/>
      <c r="B29" s="165"/>
      <c r="C29" s="165"/>
      <c r="D29" s="165"/>
      <c r="E29" s="166"/>
    </row>
    <row r="30" spans="1:5" ht="13.2" x14ac:dyDescent="0.25">
      <c r="A30" s="155" t="s">
        <v>2541</v>
      </c>
      <c r="B30" s="167" t="s">
        <v>853</v>
      </c>
      <c r="C30" s="163"/>
      <c r="D30" s="164"/>
      <c r="E30" s="164"/>
    </row>
    <row r="31" spans="1:5" ht="13.2" x14ac:dyDescent="0.25">
      <c r="A31" s="155" t="s">
        <v>2544</v>
      </c>
      <c r="B31" s="103" t="s">
        <v>803</v>
      </c>
      <c r="C31" s="163"/>
      <c r="D31" s="164"/>
      <c r="E31" s="164"/>
    </row>
    <row r="32" spans="1:5" ht="13.2" x14ac:dyDescent="0.25">
      <c r="A32" s="155" t="s">
        <v>2547</v>
      </c>
      <c r="B32" s="103" t="s">
        <v>820</v>
      </c>
      <c r="C32" s="163"/>
      <c r="D32" s="164"/>
      <c r="E32" s="164"/>
    </row>
    <row r="33" spans="1:5" ht="13.2" x14ac:dyDescent="0.25">
      <c r="A33" s="155" t="s">
        <v>2552</v>
      </c>
      <c r="B33" s="103" t="s">
        <v>923</v>
      </c>
      <c r="C33" s="163"/>
      <c r="D33" s="164"/>
      <c r="E33" s="164"/>
    </row>
    <row r="34" spans="1:5" ht="13.2" x14ac:dyDescent="0.25">
      <c r="A34" s="165"/>
      <c r="B34" s="165"/>
      <c r="C34" s="165"/>
      <c r="D34" s="165"/>
      <c r="E34" s="166"/>
    </row>
    <row r="35" spans="1:5" ht="13.2" x14ac:dyDescent="0.25">
      <c r="A35" s="155" t="s">
        <v>2556</v>
      </c>
      <c r="B35" s="103" t="s">
        <v>2557</v>
      </c>
      <c r="C35" s="163"/>
      <c r="D35" s="164"/>
      <c r="E35" s="164"/>
    </row>
    <row r="36" spans="1:5" ht="13.2" x14ac:dyDescent="0.25">
      <c r="A36" s="165"/>
      <c r="B36" s="165"/>
      <c r="C36" s="165"/>
      <c r="D36" s="165"/>
      <c r="E36" s="166"/>
    </row>
    <row r="37" spans="1:5" ht="13.2" x14ac:dyDescent="0.25">
      <c r="A37" s="155" t="s">
        <v>2564</v>
      </c>
      <c r="B37" s="103"/>
      <c r="C37" s="163"/>
      <c r="D37" s="164"/>
      <c r="E37" s="164" t="s">
        <v>1483</v>
      </c>
    </row>
    <row r="38" spans="1:5" ht="13.2" x14ac:dyDescent="0.25">
      <c r="A38" s="155" t="s">
        <v>2568</v>
      </c>
      <c r="B38" s="103"/>
      <c r="C38" s="163"/>
      <c r="D38" s="164"/>
      <c r="E38" s="164" t="s">
        <v>1485</v>
      </c>
    </row>
    <row r="39" spans="1:5" ht="13.2" x14ac:dyDescent="0.25">
      <c r="A39" s="155" t="s">
        <v>2570</v>
      </c>
      <c r="B39" s="103"/>
      <c r="C39" s="163"/>
      <c r="D39" s="164"/>
      <c r="E39" s="164" t="s">
        <v>1488</v>
      </c>
    </row>
    <row r="40" spans="1:5" ht="13.2" x14ac:dyDescent="0.25">
      <c r="A40" s="155" t="s">
        <v>2574</v>
      </c>
      <c r="B40" s="103"/>
      <c r="C40" s="163"/>
      <c r="D40" s="164"/>
      <c r="E40" s="164" t="s">
        <v>1491</v>
      </c>
    </row>
    <row r="41" spans="1:5" ht="13.2" x14ac:dyDescent="0.25">
      <c r="A41" s="155" t="s">
        <v>2578</v>
      </c>
      <c r="B41" s="103"/>
      <c r="C41" s="163"/>
      <c r="D41" s="164"/>
      <c r="E41" s="164" t="s">
        <v>1495</v>
      </c>
    </row>
    <row r="42" spans="1:5" ht="13.2" x14ac:dyDescent="0.25">
      <c r="A42" s="165"/>
      <c r="B42" s="165"/>
      <c r="C42" s="165"/>
      <c r="D42" s="165"/>
      <c r="E42" s="166"/>
    </row>
    <row r="43" spans="1:5" ht="13.2" x14ac:dyDescent="0.25">
      <c r="A43" s="155" t="s">
        <v>2582</v>
      </c>
      <c r="B43" s="103" t="s">
        <v>2583</v>
      </c>
      <c r="C43" s="163"/>
      <c r="D43" s="164"/>
      <c r="E43" s="164"/>
    </row>
    <row r="44" spans="1:5" ht="13.2" x14ac:dyDescent="0.25">
      <c r="A44" s="155" t="s">
        <v>2586</v>
      </c>
      <c r="B44" s="103" t="s">
        <v>2588</v>
      </c>
      <c r="C44" s="163"/>
      <c r="D44" s="164"/>
      <c r="E44" s="164"/>
    </row>
    <row r="45" spans="1:5" ht="13.2" x14ac:dyDescent="0.25">
      <c r="A45" s="155" t="s">
        <v>2591</v>
      </c>
      <c r="B45" s="103" t="s">
        <v>2287</v>
      </c>
      <c r="C45" s="163"/>
      <c r="D45" s="164"/>
      <c r="E45" s="164"/>
    </row>
    <row r="46" spans="1:5" ht="13.2" x14ac:dyDescent="0.25">
      <c r="A46" s="165"/>
      <c r="B46" s="165"/>
      <c r="C46" s="165"/>
      <c r="D46" s="165"/>
      <c r="E46" s="166"/>
    </row>
    <row r="47" spans="1:5" ht="13.2" x14ac:dyDescent="0.25">
      <c r="A47" s="155" t="s">
        <v>2594</v>
      </c>
      <c r="B47" s="103" t="s">
        <v>1424</v>
      </c>
      <c r="C47" s="163"/>
      <c r="D47" s="164"/>
      <c r="E47" s="164"/>
    </row>
    <row r="48" spans="1:5" ht="13.2" x14ac:dyDescent="0.25">
      <c r="A48" s="155" t="s">
        <v>2597</v>
      </c>
      <c r="B48" s="103" t="s">
        <v>1004</v>
      </c>
      <c r="C48" s="163"/>
      <c r="D48" s="164"/>
      <c r="E48" s="164"/>
    </row>
    <row r="49" spans="1:5" ht="13.2" x14ac:dyDescent="0.25">
      <c r="A49" s="155" t="s">
        <v>2600</v>
      </c>
      <c r="B49" s="103" t="s">
        <v>2601</v>
      </c>
      <c r="C49" s="163" t="s">
        <v>957</v>
      </c>
      <c r="D49" s="164"/>
      <c r="E49" s="164"/>
    </row>
    <row r="50" spans="1:5" ht="13.2" x14ac:dyDescent="0.25">
      <c r="A50" s="155" t="s">
        <v>2604</v>
      </c>
      <c r="B50" s="103" t="s">
        <v>2605</v>
      </c>
      <c r="C50" s="163"/>
      <c r="D50" s="164"/>
      <c r="E50" s="164"/>
    </row>
    <row r="51" spans="1:5" ht="13.2" x14ac:dyDescent="0.25">
      <c r="A51" s="155" t="s">
        <v>2608</v>
      </c>
      <c r="B51" s="103" t="s">
        <v>924</v>
      </c>
      <c r="C51" s="163"/>
      <c r="D51" s="164"/>
      <c r="E51" s="164"/>
    </row>
    <row r="52" spans="1:5" ht="13.2" x14ac:dyDescent="0.25">
      <c r="A52" s="155" t="s">
        <v>2611</v>
      </c>
      <c r="B52" s="103" t="s">
        <v>2612</v>
      </c>
      <c r="C52" s="163" t="s">
        <v>2613</v>
      </c>
      <c r="D52" s="164"/>
      <c r="E52" s="164"/>
    </row>
    <row r="53" spans="1:5" ht="13.2" x14ac:dyDescent="0.25">
      <c r="A53" s="155" t="s">
        <v>2616</v>
      </c>
      <c r="B53" s="103" t="s">
        <v>892</v>
      </c>
      <c r="C53" s="163"/>
      <c r="D53" s="164"/>
      <c r="E53" s="164"/>
    </row>
    <row r="54" spans="1:5" ht="13.2" x14ac:dyDescent="0.25">
      <c r="A54" s="155" t="s">
        <v>2618</v>
      </c>
      <c r="B54" s="103" t="s">
        <v>2397</v>
      </c>
      <c r="C54" s="163"/>
      <c r="D54" s="164"/>
      <c r="E54" s="164"/>
    </row>
    <row r="55" spans="1:5" ht="13.2" x14ac:dyDescent="0.25">
      <c r="A55" s="165"/>
      <c r="B55" s="165"/>
      <c r="C55" s="165"/>
      <c r="D55" s="165"/>
      <c r="E55" s="166"/>
    </row>
    <row r="56" spans="1:5" ht="13.2" x14ac:dyDescent="0.25">
      <c r="A56" s="155" t="s">
        <v>2622</v>
      </c>
      <c r="B56" s="103" t="s">
        <v>2623</v>
      </c>
      <c r="C56" s="163"/>
      <c r="D56" s="164"/>
      <c r="E56" s="164"/>
    </row>
    <row r="57" spans="1:5" ht="13.2" x14ac:dyDescent="0.25">
      <c r="A57" s="155" t="s">
        <v>2627</v>
      </c>
      <c r="B57" s="103" t="s">
        <v>2628</v>
      </c>
      <c r="C57" s="163" t="s">
        <v>1022</v>
      </c>
      <c r="D57" s="164"/>
      <c r="E57" s="164"/>
    </row>
    <row r="58" spans="1:5" ht="13.2" x14ac:dyDescent="0.25">
      <c r="A58" s="155" t="s">
        <v>2633</v>
      </c>
      <c r="B58" s="103" t="s">
        <v>3901</v>
      </c>
      <c r="C58" s="163"/>
      <c r="D58" s="164"/>
      <c r="E58" s="164"/>
    </row>
    <row r="59" spans="1:5" ht="13.2" x14ac:dyDescent="0.25">
      <c r="A59" s="155" t="s">
        <v>2636</v>
      </c>
      <c r="B59" s="103" t="s">
        <v>2637</v>
      </c>
      <c r="C59" s="163"/>
      <c r="D59" s="164"/>
      <c r="E59" s="164"/>
    </row>
    <row r="60" spans="1:5" ht="13.2" x14ac:dyDescent="0.25">
      <c r="A60" s="155" t="s">
        <v>2640</v>
      </c>
      <c r="B60" s="103" t="s">
        <v>1014</v>
      </c>
      <c r="C60" s="163"/>
      <c r="D60" s="164"/>
      <c r="E60" s="164"/>
    </row>
    <row r="61" spans="1:5" ht="13.2" x14ac:dyDescent="0.25">
      <c r="A61" s="165"/>
      <c r="B61" s="165"/>
      <c r="C61" s="165"/>
      <c r="D61" s="165"/>
      <c r="E61" s="166"/>
    </row>
    <row r="62" spans="1:5" ht="13.2" x14ac:dyDescent="0.25">
      <c r="A62" s="155" t="s">
        <v>2644</v>
      </c>
      <c r="B62" s="103" t="s">
        <v>350</v>
      </c>
      <c r="C62" s="163"/>
      <c r="D62" s="164" t="s">
        <v>925</v>
      </c>
      <c r="E62" s="164"/>
    </row>
    <row r="63" spans="1:5" ht="13.2" x14ac:dyDescent="0.25">
      <c r="A63" s="155" t="s">
        <v>2646</v>
      </c>
      <c r="B63" s="103" t="s">
        <v>350</v>
      </c>
      <c r="C63" s="163"/>
      <c r="D63" s="164" t="s">
        <v>925</v>
      </c>
      <c r="E63" s="164"/>
    </row>
    <row r="64" spans="1:5" ht="13.2" x14ac:dyDescent="0.25">
      <c r="A64" s="155" t="s">
        <v>2650</v>
      </c>
      <c r="B64" s="103" t="s">
        <v>350</v>
      </c>
      <c r="C64" s="163"/>
      <c r="D64" s="164" t="s">
        <v>925</v>
      </c>
      <c r="E64" s="164"/>
    </row>
    <row r="65" spans="1:5" ht="13.2" x14ac:dyDescent="0.25">
      <c r="A65" s="155" t="s">
        <v>2653</v>
      </c>
      <c r="B65" s="103" t="s">
        <v>350</v>
      </c>
      <c r="C65" s="163"/>
      <c r="D65" s="164" t="s">
        <v>925</v>
      </c>
      <c r="E65" s="164"/>
    </row>
    <row r="66" spans="1:5" ht="13.2" x14ac:dyDescent="0.25">
      <c r="A66" s="155" t="s">
        <v>2656</v>
      </c>
      <c r="B66" s="103" t="s">
        <v>350</v>
      </c>
      <c r="C66" s="163"/>
      <c r="D66" s="164" t="s">
        <v>925</v>
      </c>
      <c r="E66" s="164"/>
    </row>
    <row r="67" spans="1:5" ht="13.2" x14ac:dyDescent="0.25">
      <c r="A67" s="155" t="s">
        <v>2659</v>
      </c>
      <c r="B67" s="103" t="s">
        <v>350</v>
      </c>
      <c r="C67" s="163"/>
      <c r="D67" s="164" t="s">
        <v>925</v>
      </c>
      <c r="E67" s="164"/>
    </row>
    <row r="68" spans="1:5" ht="13.2" x14ac:dyDescent="0.25">
      <c r="A68" s="155" t="s">
        <v>2662</v>
      </c>
      <c r="B68" s="103" t="s">
        <v>350</v>
      </c>
      <c r="C68" s="163"/>
      <c r="D68" s="164" t="s">
        <v>925</v>
      </c>
      <c r="E68" s="164"/>
    </row>
    <row r="69" spans="1:5" ht="13.2" x14ac:dyDescent="0.25">
      <c r="A69" s="155" t="s">
        <v>2664</v>
      </c>
      <c r="B69" s="103" t="s">
        <v>350</v>
      </c>
      <c r="C69" s="163"/>
      <c r="D69" s="164" t="s">
        <v>925</v>
      </c>
      <c r="E69" s="164"/>
    </row>
    <row r="70" spans="1:5" ht="13.2" x14ac:dyDescent="0.25">
      <c r="A70" s="155" t="s">
        <v>2667</v>
      </c>
      <c r="B70" s="103" t="s">
        <v>350</v>
      </c>
      <c r="C70" s="163"/>
      <c r="D70" s="164" t="s">
        <v>925</v>
      </c>
      <c r="E70" s="164"/>
    </row>
    <row r="71" spans="1:5" ht="13.2" x14ac:dyDescent="0.25">
      <c r="A71" s="155" t="s">
        <v>2670</v>
      </c>
      <c r="B71" s="103" t="s">
        <v>350</v>
      </c>
      <c r="C71" s="163"/>
      <c r="D71" s="164" t="s">
        <v>925</v>
      </c>
      <c r="E71" s="164"/>
    </row>
    <row r="72" spans="1:5" ht="13.2" x14ac:dyDescent="0.25">
      <c r="A72" s="155" t="s">
        <v>2673</v>
      </c>
      <c r="B72" s="103" t="s">
        <v>350</v>
      </c>
      <c r="C72" s="163"/>
      <c r="D72" s="164" t="s">
        <v>925</v>
      </c>
      <c r="E72" s="164"/>
    </row>
    <row r="73" spans="1:5" ht="13.2" x14ac:dyDescent="0.25">
      <c r="A73" s="155" t="s">
        <v>2677</v>
      </c>
      <c r="B73" s="103" t="s">
        <v>350</v>
      </c>
      <c r="C73" s="163"/>
      <c r="D73" s="164" t="s">
        <v>925</v>
      </c>
      <c r="E73" s="164"/>
    </row>
    <row r="74" spans="1:5" ht="13.2" x14ac:dyDescent="0.25">
      <c r="A74" s="155" t="s">
        <v>2680</v>
      </c>
      <c r="B74" s="103" t="s">
        <v>350</v>
      </c>
      <c r="C74" s="163"/>
      <c r="D74" s="164" t="s">
        <v>925</v>
      </c>
      <c r="E74" s="164"/>
    </row>
    <row r="75" spans="1:5" ht="13.2" x14ac:dyDescent="0.25">
      <c r="A75" s="165"/>
      <c r="B75" s="165"/>
      <c r="C75" s="165"/>
      <c r="D75" s="165"/>
      <c r="E75" s="166"/>
    </row>
    <row r="76" spans="1:5" ht="13.2" x14ac:dyDescent="0.25">
      <c r="A76" s="155" t="s">
        <v>2684</v>
      </c>
      <c r="B76" s="103" t="s">
        <v>2686</v>
      </c>
      <c r="C76" s="163"/>
      <c r="D76" s="164"/>
      <c r="E76" s="164"/>
    </row>
    <row r="77" spans="1:5" ht="13.2" x14ac:dyDescent="0.25">
      <c r="A77" s="155" t="s">
        <v>2688</v>
      </c>
      <c r="B77" s="103" t="s">
        <v>1870</v>
      </c>
      <c r="C77" s="163"/>
      <c r="D77" s="164"/>
      <c r="E77" s="164"/>
    </row>
    <row r="78" spans="1:5" ht="13.2" x14ac:dyDescent="0.25">
      <c r="A78" s="155" t="s">
        <v>2691</v>
      </c>
      <c r="B78" s="103" t="s">
        <v>2416</v>
      </c>
      <c r="C78" s="163"/>
      <c r="D78" s="164"/>
      <c r="E78" s="164"/>
    </row>
    <row r="79" spans="1:5" ht="13.2" x14ac:dyDescent="0.25">
      <c r="A79" s="165"/>
      <c r="B79" s="165"/>
      <c r="C79" s="165"/>
      <c r="D79" s="165"/>
      <c r="E79" s="166"/>
    </row>
    <row r="80" spans="1:5" ht="13.2" x14ac:dyDescent="0.25">
      <c r="A80" s="155" t="s">
        <v>2694</v>
      </c>
      <c r="B80" s="103"/>
      <c r="C80" s="163"/>
      <c r="D80" s="164"/>
      <c r="E80" s="164"/>
    </row>
    <row r="81" spans="1:5" ht="13.2" x14ac:dyDescent="0.25">
      <c r="A81" s="155" t="s">
        <v>2697</v>
      </c>
      <c r="B81" s="103"/>
      <c r="C81" s="163"/>
      <c r="D81" s="164"/>
      <c r="E81" s="164"/>
    </row>
    <row r="82" spans="1:5" ht="13.2" x14ac:dyDescent="0.25">
      <c r="A82" s="155" t="s">
        <v>2700</v>
      </c>
      <c r="B82" s="103"/>
      <c r="C82" s="163"/>
      <c r="D82" s="164"/>
      <c r="E82" s="164"/>
    </row>
    <row r="83" spans="1:5" ht="13.2" x14ac:dyDescent="0.25">
      <c r="A83" s="165"/>
      <c r="B83" s="165"/>
      <c r="C83" s="165"/>
      <c r="D83" s="165"/>
      <c r="E83" s="166"/>
    </row>
    <row r="84" spans="1:5" ht="13.2" x14ac:dyDescent="0.25">
      <c r="A84" s="155" t="s">
        <v>2706</v>
      </c>
      <c r="B84" s="103" t="s">
        <v>2707</v>
      </c>
      <c r="C84" s="163"/>
      <c r="D84" s="164"/>
      <c r="E84" s="164"/>
    </row>
    <row r="85" spans="1:5" ht="13.2" x14ac:dyDescent="0.25">
      <c r="A85" s="155" t="s">
        <v>2711</v>
      </c>
      <c r="B85" s="103" t="s">
        <v>2712</v>
      </c>
      <c r="C85" s="163"/>
      <c r="D85" s="164"/>
      <c r="E85" s="164"/>
    </row>
    <row r="86" spans="1:5" ht="13.2" x14ac:dyDescent="0.25">
      <c r="A86" s="155" t="s">
        <v>2716</v>
      </c>
      <c r="B86" s="103" t="s">
        <v>2717</v>
      </c>
      <c r="C86" s="163"/>
      <c r="D86" s="164"/>
      <c r="E86" s="164"/>
    </row>
    <row r="87" spans="1:5" ht="13.2" x14ac:dyDescent="0.25">
      <c r="A87" s="155" t="s">
        <v>2720</v>
      </c>
      <c r="B87" s="103" t="s">
        <v>2721</v>
      </c>
      <c r="C87" s="163"/>
      <c r="D87" s="164"/>
      <c r="E87" s="164"/>
    </row>
    <row r="88" spans="1:5" ht="13.2" x14ac:dyDescent="0.25">
      <c r="A88" s="155" t="s">
        <v>2723</v>
      </c>
      <c r="B88" s="103" t="s">
        <v>2725</v>
      </c>
      <c r="C88" s="163"/>
      <c r="D88" s="164"/>
      <c r="E88" s="164"/>
    </row>
    <row r="89" spans="1:5" ht="13.2" x14ac:dyDescent="0.25">
      <c r="A89" s="155" t="s">
        <v>2728</v>
      </c>
      <c r="B89" s="103" t="s">
        <v>2730</v>
      </c>
      <c r="C89" s="163"/>
      <c r="D89" s="164"/>
      <c r="E89" s="164"/>
    </row>
    <row r="90" spans="1:5" ht="13.2" x14ac:dyDescent="0.25">
      <c r="A90" s="155" t="s">
        <v>2732</v>
      </c>
      <c r="B90" s="103" t="s">
        <v>2734</v>
      </c>
      <c r="C90" s="163"/>
      <c r="D90" s="164"/>
      <c r="E90" s="164" t="s">
        <v>2737</v>
      </c>
    </row>
    <row r="91" spans="1:5" ht="13.2" x14ac:dyDescent="0.25">
      <c r="A91" s="155" t="s">
        <v>2738</v>
      </c>
      <c r="B91" s="103" t="s">
        <v>924</v>
      </c>
      <c r="C91" s="163"/>
      <c r="D91" s="164"/>
      <c r="E91" s="164"/>
    </row>
    <row r="92" spans="1:5" ht="13.2" x14ac:dyDescent="0.25">
      <c r="A92" s="155" t="s">
        <v>2739</v>
      </c>
      <c r="B92" s="103" t="s">
        <v>2740</v>
      </c>
      <c r="C92" s="163"/>
      <c r="D92" s="164"/>
      <c r="E92" s="164"/>
    </row>
    <row r="93" spans="1:5" ht="13.2" x14ac:dyDescent="0.25">
      <c r="A93" s="155" t="s">
        <v>2743</v>
      </c>
      <c r="B93" s="103" t="s">
        <v>2712</v>
      </c>
      <c r="C93" s="163"/>
      <c r="D93" s="164"/>
      <c r="E93" s="164"/>
    </row>
    <row r="94" spans="1:5" ht="13.2" x14ac:dyDescent="0.25">
      <c r="A94" s="155" t="s">
        <v>2745</v>
      </c>
      <c r="B94" s="103" t="s">
        <v>2747</v>
      </c>
      <c r="C94" s="163"/>
      <c r="D94" s="164"/>
      <c r="E94" s="164"/>
    </row>
    <row r="95" spans="1:5" ht="13.2" x14ac:dyDescent="0.25">
      <c r="A95" s="155" t="s">
        <v>2748</v>
      </c>
      <c r="B95" s="103" t="s">
        <v>2725</v>
      </c>
      <c r="C95" s="163"/>
      <c r="D95" s="164"/>
      <c r="E95" s="164"/>
    </row>
    <row r="96" spans="1:5" ht="13.2" x14ac:dyDescent="0.25">
      <c r="A96" s="155" t="s">
        <v>2749</v>
      </c>
      <c r="B96" s="103" t="s">
        <v>2750</v>
      </c>
      <c r="C96" s="163" t="s">
        <v>2751</v>
      </c>
      <c r="D96" s="164"/>
      <c r="E96" s="164"/>
    </row>
    <row r="97" spans="1:5" ht="13.2" x14ac:dyDescent="0.25">
      <c r="A97" s="173"/>
      <c r="B97" s="173"/>
      <c r="C97" s="173"/>
      <c r="D97" s="174"/>
      <c r="E97" s="175"/>
    </row>
    <row r="98" spans="1:5" ht="15.6" x14ac:dyDescent="0.3">
      <c r="A98" s="184" t="s">
        <v>979</v>
      </c>
      <c r="B98" s="185" t="s">
        <v>984</v>
      </c>
      <c r="C98" s="185" t="s">
        <v>987</v>
      </c>
      <c r="D98" s="179"/>
      <c r="E98" s="179"/>
    </row>
    <row r="99" spans="1:5" ht="13.2" x14ac:dyDescent="0.25">
      <c r="A99" s="186" t="s">
        <v>999</v>
      </c>
      <c r="B99" s="186" t="s">
        <v>1693</v>
      </c>
      <c r="C99" s="188">
        <v>1001</v>
      </c>
      <c r="D99" s="179"/>
      <c r="E99" s="179"/>
    </row>
    <row r="100" spans="1:5" ht="13.2" x14ac:dyDescent="0.25">
      <c r="A100" s="186" t="s">
        <v>2752</v>
      </c>
      <c r="B100" s="186" t="s">
        <v>1698</v>
      </c>
      <c r="C100" s="188">
        <v>1002</v>
      </c>
      <c r="D100" s="179"/>
      <c r="E100" s="179"/>
    </row>
    <row r="101" spans="1:5" ht="13.2" x14ac:dyDescent="0.25">
      <c r="A101" s="186"/>
      <c r="B101" s="186"/>
      <c r="C101" s="188"/>
      <c r="D101" s="179"/>
      <c r="E101" s="179"/>
    </row>
  </sheetData>
  <hyperlinks>
    <hyperlink ref="A1" location="Index!A1" display="Go back to Index" xr:uid="{00000000-0004-0000-1A00-000000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B4A7D6"/>
    <outlinePr summaryBelow="0" summaryRight="0"/>
  </sheetPr>
  <dimension ref="A1:E89"/>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82.44140625" customWidth="1"/>
    <col min="2" max="2" width="52.88671875" customWidth="1"/>
    <col min="3" max="3" width="34.5546875" customWidth="1"/>
    <col min="4" max="5" width="26" customWidth="1"/>
  </cols>
  <sheetData>
    <row r="1" spans="1:5" ht="15.75" customHeight="1" x14ac:dyDescent="0.3">
      <c r="A1" s="157" t="s">
        <v>1</v>
      </c>
      <c r="B1" s="158" t="s">
        <v>795</v>
      </c>
      <c r="C1" s="159" t="s">
        <v>796</v>
      </c>
      <c r="D1" s="160" t="s">
        <v>3</v>
      </c>
      <c r="E1" s="161" t="s">
        <v>797</v>
      </c>
    </row>
    <row r="2" spans="1:5" ht="13.2" x14ac:dyDescent="0.25">
      <c r="A2" s="155" t="s">
        <v>2452</v>
      </c>
      <c r="B2" s="103"/>
      <c r="C2" s="163"/>
      <c r="D2" s="164" t="s">
        <v>2146</v>
      </c>
      <c r="E2" s="164"/>
    </row>
    <row r="3" spans="1:5" ht="13.2" x14ac:dyDescent="0.25">
      <c r="A3" s="155" t="s">
        <v>2454</v>
      </c>
      <c r="B3" s="103"/>
      <c r="C3" s="163"/>
      <c r="D3" s="164" t="s">
        <v>2150</v>
      </c>
      <c r="E3" s="164"/>
    </row>
    <row r="4" spans="1:5" ht="13.2" x14ac:dyDescent="0.25">
      <c r="A4" s="155" t="s">
        <v>2457</v>
      </c>
      <c r="B4" s="103"/>
      <c r="C4" s="163"/>
      <c r="D4" s="164" t="s">
        <v>2154</v>
      </c>
      <c r="E4" s="164"/>
    </row>
    <row r="5" spans="1:5" ht="13.2" x14ac:dyDescent="0.25">
      <c r="A5" s="165"/>
      <c r="B5" s="165"/>
      <c r="C5" s="165"/>
      <c r="D5" s="165"/>
      <c r="E5" s="166"/>
    </row>
    <row r="6" spans="1:5" ht="13.2" x14ac:dyDescent="0.25">
      <c r="A6" s="155" t="s">
        <v>2459</v>
      </c>
      <c r="B6" s="103" t="s">
        <v>800</v>
      </c>
      <c r="C6" s="163"/>
      <c r="D6" s="164"/>
      <c r="E6" s="164" t="s">
        <v>2461</v>
      </c>
    </row>
    <row r="7" spans="1:5" ht="13.2" x14ac:dyDescent="0.25">
      <c r="A7" s="155" t="s">
        <v>2462</v>
      </c>
      <c r="B7" s="103" t="s">
        <v>803</v>
      </c>
      <c r="C7" s="163"/>
      <c r="D7" s="164"/>
      <c r="E7" s="164"/>
    </row>
    <row r="8" spans="1:5" ht="13.2" x14ac:dyDescent="0.25">
      <c r="A8" s="155" t="s">
        <v>2465</v>
      </c>
      <c r="B8" s="103" t="s">
        <v>2467</v>
      </c>
      <c r="C8" s="163"/>
      <c r="D8" s="164"/>
      <c r="E8" s="164" t="s">
        <v>855</v>
      </c>
    </row>
    <row r="9" spans="1:5" ht="13.2" x14ac:dyDescent="0.25">
      <c r="A9" s="155" t="s">
        <v>2468</v>
      </c>
      <c r="B9" s="103" t="s">
        <v>803</v>
      </c>
      <c r="C9" s="163"/>
      <c r="D9" s="164"/>
      <c r="E9" s="164"/>
    </row>
    <row r="10" spans="1:5" ht="13.2" x14ac:dyDescent="0.25">
      <c r="A10" s="155" t="s">
        <v>2470</v>
      </c>
      <c r="B10" s="103" t="s">
        <v>800</v>
      </c>
      <c r="C10" s="163"/>
      <c r="D10" s="164"/>
      <c r="E10" s="164" t="s">
        <v>2472</v>
      </c>
    </row>
    <row r="11" spans="1:5" ht="13.2" x14ac:dyDescent="0.25">
      <c r="A11" s="155" t="s">
        <v>2474</v>
      </c>
      <c r="B11" s="103" t="s">
        <v>923</v>
      </c>
      <c r="C11" s="163"/>
      <c r="D11" s="164"/>
      <c r="E11" s="164"/>
    </row>
    <row r="12" spans="1:5" ht="13.2" x14ac:dyDescent="0.25">
      <c r="A12" s="155" t="s">
        <v>2477</v>
      </c>
      <c r="B12" s="103" t="s">
        <v>803</v>
      </c>
      <c r="C12" s="163"/>
      <c r="D12" s="164"/>
      <c r="E12" s="164"/>
    </row>
    <row r="13" spans="1:5" ht="13.2" x14ac:dyDescent="0.25">
      <c r="A13" s="155" t="s">
        <v>2480</v>
      </c>
      <c r="B13" s="103" t="s">
        <v>2481</v>
      </c>
      <c r="C13" s="163"/>
      <c r="D13" s="164"/>
      <c r="E13" s="164"/>
    </row>
    <row r="14" spans="1:5" ht="13.2" x14ac:dyDescent="0.25">
      <c r="A14" s="155" t="s">
        <v>2484</v>
      </c>
      <c r="B14" s="103" t="s">
        <v>800</v>
      </c>
      <c r="C14" s="163"/>
      <c r="D14" s="164"/>
      <c r="E14" s="164" t="s">
        <v>2486</v>
      </c>
    </row>
    <row r="15" spans="1:5" ht="13.2" x14ac:dyDescent="0.25">
      <c r="A15" s="155" t="s">
        <v>2488</v>
      </c>
      <c r="B15" s="103" t="s">
        <v>808</v>
      </c>
      <c r="C15" s="163"/>
      <c r="D15" s="164"/>
      <c r="E15" s="164"/>
    </row>
    <row r="16" spans="1:5" ht="13.2" x14ac:dyDescent="0.25">
      <c r="A16" s="155" t="s">
        <v>2491</v>
      </c>
      <c r="B16" s="103" t="s">
        <v>808</v>
      </c>
      <c r="C16" s="163"/>
      <c r="D16" s="164"/>
      <c r="E16" s="164"/>
    </row>
    <row r="17" spans="1:5" ht="13.2" x14ac:dyDescent="0.25">
      <c r="A17" s="155" t="s">
        <v>2494</v>
      </c>
      <c r="B17" s="103" t="s">
        <v>820</v>
      </c>
      <c r="C17" s="163"/>
      <c r="D17" s="164"/>
      <c r="E17" s="164"/>
    </row>
    <row r="18" spans="1:5" ht="13.2" x14ac:dyDescent="0.25">
      <c r="A18" s="155" t="s">
        <v>2497</v>
      </c>
      <c r="B18" s="103" t="s">
        <v>2499</v>
      </c>
      <c r="C18" s="163"/>
      <c r="D18" s="164"/>
      <c r="E18" s="164"/>
    </row>
    <row r="19" spans="1:5" ht="13.2" x14ac:dyDescent="0.25">
      <c r="A19" s="155" t="s">
        <v>2501</v>
      </c>
      <c r="B19" s="103" t="s">
        <v>2198</v>
      </c>
      <c r="C19" s="163"/>
      <c r="D19" s="164"/>
      <c r="E19" s="164" t="s">
        <v>2505</v>
      </c>
    </row>
    <row r="20" spans="1:5" ht="13.2" x14ac:dyDescent="0.25">
      <c r="A20" s="155" t="s">
        <v>2507</v>
      </c>
      <c r="B20" s="103" t="s">
        <v>2509</v>
      </c>
      <c r="C20" s="163"/>
      <c r="D20" s="164"/>
      <c r="E20" s="164"/>
    </row>
    <row r="21" spans="1:5" ht="13.2" x14ac:dyDescent="0.25">
      <c r="A21" s="155" t="s">
        <v>2512</v>
      </c>
      <c r="B21" s="103" t="s">
        <v>2514</v>
      </c>
      <c r="C21" s="163" t="s">
        <v>2516</v>
      </c>
      <c r="D21" s="164"/>
      <c r="E21" s="164"/>
    </row>
    <row r="22" spans="1:5" ht="13.2" x14ac:dyDescent="0.25">
      <c r="A22" s="155" t="s">
        <v>2518</v>
      </c>
      <c r="B22" s="103"/>
      <c r="C22" s="163" t="s">
        <v>841</v>
      </c>
      <c r="D22" s="164"/>
      <c r="E22" s="164"/>
    </row>
    <row r="23" spans="1:5" ht="13.2" x14ac:dyDescent="0.25">
      <c r="A23" s="155" t="s">
        <v>2521</v>
      </c>
      <c r="B23" s="103" t="s">
        <v>2523</v>
      </c>
      <c r="C23" s="163" t="s">
        <v>2525</v>
      </c>
      <c r="D23" s="164"/>
      <c r="E23" s="164"/>
    </row>
    <row r="24" spans="1:5" ht="13.2" x14ac:dyDescent="0.25">
      <c r="A24" s="155" t="s">
        <v>2527</v>
      </c>
      <c r="B24" s="103"/>
      <c r="C24" s="163" t="s">
        <v>2531</v>
      </c>
      <c r="D24" s="164"/>
      <c r="E24" s="164"/>
    </row>
    <row r="25" spans="1:5" ht="39.6" x14ac:dyDescent="0.25">
      <c r="A25" s="155" t="s">
        <v>2534</v>
      </c>
      <c r="B25" s="197" t="s">
        <v>2536</v>
      </c>
      <c r="C25" s="163"/>
      <c r="D25" s="164"/>
      <c r="E25" s="164"/>
    </row>
    <row r="26" spans="1:5" ht="13.2" x14ac:dyDescent="0.25">
      <c r="A26" s="155" t="s">
        <v>2546</v>
      </c>
      <c r="B26" s="103" t="s">
        <v>820</v>
      </c>
      <c r="C26" s="163"/>
      <c r="D26" s="164"/>
      <c r="E26" s="164"/>
    </row>
    <row r="27" spans="1:5" ht="13.2" x14ac:dyDescent="0.25">
      <c r="A27" s="155" t="s">
        <v>2551</v>
      </c>
      <c r="B27" s="103"/>
      <c r="C27" s="163"/>
      <c r="D27" s="164"/>
      <c r="E27" s="164"/>
    </row>
    <row r="28" spans="1:5" ht="13.2" x14ac:dyDescent="0.25">
      <c r="A28" s="155" t="s">
        <v>2554</v>
      </c>
      <c r="B28" s="103"/>
      <c r="C28" s="163"/>
      <c r="D28" s="164"/>
      <c r="E28" s="164"/>
    </row>
    <row r="29" spans="1:5" ht="13.2" x14ac:dyDescent="0.25">
      <c r="A29" s="165"/>
      <c r="B29" s="165"/>
      <c r="C29" s="165"/>
      <c r="D29" s="165"/>
      <c r="E29" s="166"/>
    </row>
    <row r="30" spans="1:5" ht="13.2" x14ac:dyDescent="0.25">
      <c r="A30" s="155" t="s">
        <v>2559</v>
      </c>
      <c r="B30" s="167" t="s">
        <v>853</v>
      </c>
      <c r="C30" s="163"/>
      <c r="D30" s="164"/>
      <c r="E30" s="164"/>
    </row>
    <row r="31" spans="1:5" ht="13.2" x14ac:dyDescent="0.25">
      <c r="A31" s="155" t="s">
        <v>2563</v>
      </c>
      <c r="B31" s="103" t="s">
        <v>923</v>
      </c>
      <c r="C31" s="163"/>
      <c r="D31" s="164"/>
      <c r="E31" s="164"/>
    </row>
    <row r="32" spans="1:5" ht="13.2" x14ac:dyDescent="0.25">
      <c r="A32" s="155" t="s">
        <v>2567</v>
      </c>
      <c r="B32" s="103" t="s">
        <v>837</v>
      </c>
      <c r="C32" s="163"/>
      <c r="D32" s="164"/>
      <c r="E32" s="164"/>
    </row>
    <row r="33" spans="1:5" ht="13.2" x14ac:dyDescent="0.25">
      <c r="A33" s="155" t="s">
        <v>2571</v>
      </c>
      <c r="B33" s="103" t="s">
        <v>808</v>
      </c>
      <c r="C33" s="163"/>
      <c r="D33" s="164"/>
      <c r="E33" s="164"/>
    </row>
    <row r="34" spans="1:5" ht="13.2" x14ac:dyDescent="0.25">
      <c r="A34" s="165"/>
      <c r="B34" s="165"/>
      <c r="C34" s="165"/>
      <c r="D34" s="165"/>
      <c r="E34" s="166"/>
    </row>
    <row r="35" spans="1:5" ht="13.2" x14ac:dyDescent="0.25">
      <c r="A35" s="155" t="s">
        <v>2576</v>
      </c>
      <c r="B35" s="103" t="s">
        <v>885</v>
      </c>
      <c r="C35" s="163"/>
      <c r="D35" s="164"/>
      <c r="E35" s="164"/>
    </row>
    <row r="36" spans="1:5" ht="13.2" x14ac:dyDescent="0.25">
      <c r="A36" s="155" t="s">
        <v>2580</v>
      </c>
      <c r="B36" s="103" t="s">
        <v>924</v>
      </c>
      <c r="C36" s="163"/>
      <c r="D36" s="164"/>
      <c r="E36" s="164"/>
    </row>
    <row r="37" spans="1:5" ht="13.2" x14ac:dyDescent="0.25">
      <c r="A37" s="165"/>
      <c r="B37" s="165"/>
      <c r="C37" s="165"/>
      <c r="D37" s="165"/>
      <c r="E37" s="166"/>
    </row>
    <row r="38" spans="1:5" ht="13.2" x14ac:dyDescent="0.25">
      <c r="A38" s="155" t="s">
        <v>2584</v>
      </c>
      <c r="B38" s="103"/>
      <c r="C38" s="163"/>
      <c r="D38" s="164"/>
      <c r="E38" s="164" t="s">
        <v>973</v>
      </c>
    </row>
    <row r="39" spans="1:5" ht="13.2" x14ac:dyDescent="0.25">
      <c r="A39" s="155" t="s">
        <v>2589</v>
      </c>
      <c r="B39" s="103"/>
      <c r="C39" s="163"/>
      <c r="D39" s="164"/>
      <c r="E39" s="164" t="s">
        <v>976</v>
      </c>
    </row>
    <row r="40" spans="1:5" ht="13.2" x14ac:dyDescent="0.25">
      <c r="A40" s="155" t="s">
        <v>2592</v>
      </c>
      <c r="B40" s="103"/>
      <c r="C40" s="163"/>
      <c r="D40" s="164"/>
      <c r="E40" s="164" t="s">
        <v>980</v>
      </c>
    </row>
    <row r="41" spans="1:5" ht="13.2" x14ac:dyDescent="0.25">
      <c r="A41" s="155" t="s">
        <v>2595</v>
      </c>
      <c r="B41" s="103"/>
      <c r="C41" s="163"/>
      <c r="D41" s="164"/>
      <c r="E41" s="164" t="s">
        <v>983</v>
      </c>
    </row>
    <row r="42" spans="1:5" ht="13.2" x14ac:dyDescent="0.25">
      <c r="A42" s="155" t="s">
        <v>2598</v>
      </c>
      <c r="B42" s="103"/>
      <c r="C42" s="163"/>
      <c r="D42" s="164"/>
      <c r="E42" s="164" t="s">
        <v>988</v>
      </c>
    </row>
    <row r="43" spans="1:5" ht="13.2" x14ac:dyDescent="0.25">
      <c r="A43" s="165"/>
      <c r="B43" s="165"/>
      <c r="C43" s="165"/>
      <c r="D43" s="165"/>
      <c r="E43" s="166"/>
    </row>
    <row r="44" spans="1:5" ht="13.2" x14ac:dyDescent="0.25">
      <c r="A44" s="155" t="s">
        <v>2603</v>
      </c>
      <c r="B44" s="103"/>
      <c r="C44" s="163"/>
      <c r="D44" s="164"/>
      <c r="E44" s="164"/>
    </row>
    <row r="45" spans="1:5" ht="13.2" x14ac:dyDescent="0.25">
      <c r="A45" s="165"/>
      <c r="B45" s="165"/>
      <c r="C45" s="165"/>
      <c r="D45" s="165"/>
      <c r="E45" s="166"/>
    </row>
    <row r="46" spans="1:5" ht="13.2" x14ac:dyDescent="0.25">
      <c r="A46" s="155" t="s">
        <v>2607</v>
      </c>
      <c r="B46" s="103" t="s">
        <v>892</v>
      </c>
      <c r="C46" s="163"/>
      <c r="D46" s="164"/>
      <c r="E46" s="164"/>
    </row>
    <row r="47" spans="1:5" ht="13.2" x14ac:dyDescent="0.25">
      <c r="A47" s="155" t="s">
        <v>2610</v>
      </c>
      <c r="B47" s="103" t="s">
        <v>1192</v>
      </c>
      <c r="C47" s="163"/>
      <c r="D47" s="164"/>
      <c r="E47" s="164"/>
    </row>
    <row r="48" spans="1:5" ht="13.2" x14ac:dyDescent="0.25">
      <c r="A48" s="155" t="s">
        <v>2615</v>
      </c>
      <c r="B48" s="103" t="s">
        <v>2290</v>
      </c>
      <c r="C48" s="163"/>
      <c r="D48" s="164"/>
      <c r="E48" s="164"/>
    </row>
    <row r="49" spans="1:5" ht="13.2" x14ac:dyDescent="0.25">
      <c r="A49" s="155" t="s">
        <v>2619</v>
      </c>
      <c r="B49" s="103" t="s">
        <v>2287</v>
      </c>
      <c r="C49" s="163"/>
      <c r="D49" s="164"/>
      <c r="E49" s="164"/>
    </row>
    <row r="50" spans="1:5" ht="13.2" x14ac:dyDescent="0.25">
      <c r="A50" s="155" t="s">
        <v>2624</v>
      </c>
      <c r="B50" s="103" t="s">
        <v>2067</v>
      </c>
      <c r="C50" s="163"/>
      <c r="D50" s="164"/>
      <c r="E50" s="164"/>
    </row>
    <row r="51" spans="1:5" ht="13.2" x14ac:dyDescent="0.25">
      <c r="A51" s="165"/>
      <c r="B51" s="165"/>
      <c r="C51" s="165"/>
      <c r="D51" s="165"/>
      <c r="E51" s="166"/>
    </row>
    <row r="52" spans="1:5" ht="13.2" x14ac:dyDescent="0.25">
      <c r="A52" s="155" t="s">
        <v>2630</v>
      </c>
      <c r="B52" s="103" t="s">
        <v>1364</v>
      </c>
      <c r="C52" s="163" t="s">
        <v>1611</v>
      </c>
      <c r="D52" s="164" t="s">
        <v>2632</v>
      </c>
      <c r="E52" s="164"/>
    </row>
    <row r="53" spans="1:5" ht="13.2" x14ac:dyDescent="0.25">
      <c r="A53" s="155" t="s">
        <v>2634</v>
      </c>
      <c r="B53" s="103" t="s">
        <v>924</v>
      </c>
      <c r="C53" s="163"/>
      <c r="D53" s="164"/>
      <c r="E53" s="164"/>
    </row>
    <row r="54" spans="1:5" ht="13.2" x14ac:dyDescent="0.25">
      <c r="A54" s="155" t="s">
        <v>2638</v>
      </c>
      <c r="B54" s="103" t="s">
        <v>1089</v>
      </c>
      <c r="C54" s="163" t="s">
        <v>1321</v>
      </c>
      <c r="D54" s="164"/>
      <c r="E54" s="164"/>
    </row>
    <row r="55" spans="1:5" ht="13.2" x14ac:dyDescent="0.25">
      <c r="A55" s="165"/>
      <c r="B55" s="165"/>
      <c r="C55" s="165"/>
      <c r="D55" s="165"/>
      <c r="E55" s="166"/>
    </row>
    <row r="56" spans="1:5" ht="13.2" x14ac:dyDescent="0.25">
      <c r="A56" s="155" t="s">
        <v>2643</v>
      </c>
      <c r="B56" s="103" t="s">
        <v>2645</v>
      </c>
      <c r="C56" s="163"/>
      <c r="D56" s="164"/>
      <c r="E56" s="164"/>
    </row>
    <row r="57" spans="1:5" ht="13.2" x14ac:dyDescent="0.25">
      <c r="A57" s="155" t="s">
        <v>2647</v>
      </c>
      <c r="B57" s="103" t="s">
        <v>2649</v>
      </c>
      <c r="C57" s="163"/>
      <c r="D57" s="164"/>
      <c r="E57" s="164"/>
    </row>
    <row r="58" spans="1:5" ht="13.2" x14ac:dyDescent="0.25">
      <c r="A58" s="155" t="s">
        <v>2651</v>
      </c>
      <c r="B58" s="103" t="s">
        <v>2338</v>
      </c>
      <c r="C58" s="163" t="s">
        <v>1022</v>
      </c>
      <c r="D58" s="164"/>
      <c r="E58" s="164"/>
    </row>
    <row r="59" spans="1:5" ht="13.2" x14ac:dyDescent="0.25">
      <c r="A59" s="155" t="s">
        <v>2654</v>
      </c>
      <c r="B59" s="103" t="s">
        <v>1027</v>
      </c>
      <c r="C59" s="163"/>
      <c r="D59" s="164"/>
      <c r="E59" s="164"/>
    </row>
    <row r="60" spans="1:5" ht="13.2" x14ac:dyDescent="0.25">
      <c r="A60" s="165"/>
      <c r="B60" s="165"/>
      <c r="C60" s="165"/>
      <c r="D60" s="165"/>
      <c r="E60" s="166"/>
    </row>
    <row r="61" spans="1:5" ht="13.2" x14ac:dyDescent="0.25">
      <c r="A61" s="155" t="s">
        <v>2658</v>
      </c>
      <c r="B61" s="103" t="s">
        <v>350</v>
      </c>
      <c r="C61" s="163"/>
      <c r="D61" s="164" t="s">
        <v>925</v>
      </c>
      <c r="E61" s="164"/>
    </row>
    <row r="62" spans="1:5" ht="13.2" x14ac:dyDescent="0.25">
      <c r="A62" s="155" t="s">
        <v>2661</v>
      </c>
      <c r="B62" s="103" t="s">
        <v>350</v>
      </c>
      <c r="C62" s="163"/>
      <c r="D62" s="164" t="s">
        <v>925</v>
      </c>
      <c r="E62" s="164"/>
    </row>
    <row r="63" spans="1:5" ht="13.2" x14ac:dyDescent="0.25">
      <c r="A63" s="155" t="s">
        <v>2665</v>
      </c>
      <c r="B63" s="103" t="s">
        <v>350</v>
      </c>
      <c r="C63" s="163"/>
      <c r="D63" s="164" t="s">
        <v>925</v>
      </c>
      <c r="E63" s="164"/>
    </row>
    <row r="64" spans="1:5" ht="13.2" x14ac:dyDescent="0.25">
      <c r="A64" s="155" t="s">
        <v>2668</v>
      </c>
      <c r="B64" s="103" t="s">
        <v>350</v>
      </c>
      <c r="C64" s="163"/>
      <c r="D64" s="164" t="s">
        <v>925</v>
      </c>
      <c r="E64" s="164"/>
    </row>
    <row r="65" spans="1:5" ht="13.2" x14ac:dyDescent="0.25">
      <c r="A65" s="155" t="s">
        <v>2671</v>
      </c>
      <c r="B65" s="103" t="s">
        <v>350</v>
      </c>
      <c r="C65" s="163"/>
      <c r="D65" s="164" t="s">
        <v>925</v>
      </c>
      <c r="E65" s="164"/>
    </row>
    <row r="66" spans="1:5" ht="13.2" x14ac:dyDescent="0.25">
      <c r="A66" s="155" t="s">
        <v>2675</v>
      </c>
      <c r="B66" s="103" t="s">
        <v>350</v>
      </c>
      <c r="C66" s="163"/>
      <c r="D66" s="164" t="s">
        <v>925</v>
      </c>
      <c r="E66" s="164"/>
    </row>
    <row r="67" spans="1:5" ht="13.2" x14ac:dyDescent="0.25">
      <c r="A67" s="155" t="s">
        <v>2679</v>
      </c>
      <c r="B67" s="103" t="s">
        <v>350</v>
      </c>
      <c r="C67" s="163"/>
      <c r="D67" s="164" t="s">
        <v>925</v>
      </c>
      <c r="E67" s="164"/>
    </row>
    <row r="68" spans="1:5" ht="13.2" x14ac:dyDescent="0.25">
      <c r="A68" s="155" t="s">
        <v>2683</v>
      </c>
      <c r="B68" s="103" t="s">
        <v>350</v>
      </c>
      <c r="C68" s="163"/>
      <c r="D68" s="164" t="s">
        <v>925</v>
      </c>
      <c r="E68" s="164"/>
    </row>
    <row r="69" spans="1:5" ht="13.2" x14ac:dyDescent="0.25">
      <c r="A69" s="155" t="s">
        <v>2685</v>
      </c>
      <c r="B69" s="103" t="s">
        <v>350</v>
      </c>
      <c r="C69" s="163"/>
      <c r="D69" s="164" t="s">
        <v>925</v>
      </c>
      <c r="E69" s="164"/>
    </row>
    <row r="70" spans="1:5" ht="13.2" x14ac:dyDescent="0.25">
      <c r="A70" s="155" t="s">
        <v>2689</v>
      </c>
      <c r="B70" s="103" t="s">
        <v>350</v>
      </c>
      <c r="C70" s="163"/>
      <c r="D70" s="164" t="s">
        <v>925</v>
      </c>
      <c r="E70" s="164"/>
    </row>
    <row r="71" spans="1:5" ht="13.2" x14ac:dyDescent="0.25">
      <c r="A71" s="155" t="s">
        <v>2692</v>
      </c>
      <c r="B71" s="103" t="s">
        <v>350</v>
      </c>
      <c r="C71" s="163"/>
      <c r="D71" s="164" t="s">
        <v>925</v>
      </c>
      <c r="E71" s="164"/>
    </row>
    <row r="72" spans="1:5" ht="13.2" x14ac:dyDescent="0.25">
      <c r="A72" s="165"/>
      <c r="B72" s="165"/>
      <c r="C72" s="165"/>
      <c r="D72" s="165"/>
      <c r="E72" s="166"/>
    </row>
    <row r="73" spans="1:5" ht="13.2" x14ac:dyDescent="0.25">
      <c r="A73" s="155" t="s">
        <v>2695</v>
      </c>
      <c r="B73" s="103"/>
      <c r="C73" s="163"/>
      <c r="D73" s="164"/>
      <c r="E73" s="164"/>
    </row>
    <row r="74" spans="1:5" ht="13.2" x14ac:dyDescent="0.25">
      <c r="A74" s="155" t="s">
        <v>2698</v>
      </c>
      <c r="B74" s="103"/>
      <c r="C74" s="163"/>
      <c r="D74" s="164"/>
      <c r="E74" s="164"/>
    </row>
    <row r="75" spans="1:5" ht="13.2" x14ac:dyDescent="0.25">
      <c r="A75" s="155" t="s">
        <v>2701</v>
      </c>
      <c r="B75" s="103"/>
      <c r="C75" s="163"/>
      <c r="D75" s="164"/>
      <c r="E75" s="164"/>
    </row>
    <row r="76" spans="1:5" ht="13.2" x14ac:dyDescent="0.25">
      <c r="A76" s="155" t="s">
        <v>2702</v>
      </c>
      <c r="B76" s="103" t="s">
        <v>2704</v>
      </c>
      <c r="C76" s="163"/>
      <c r="D76" s="164"/>
      <c r="E76" s="164"/>
    </row>
    <row r="77" spans="1:5" ht="13.2" x14ac:dyDescent="0.25">
      <c r="A77" s="165"/>
      <c r="B77" s="165"/>
      <c r="C77" s="165"/>
      <c r="D77" s="165"/>
      <c r="E77" s="166"/>
    </row>
    <row r="78" spans="1:5" ht="13.2" x14ac:dyDescent="0.25">
      <c r="A78" s="155" t="s">
        <v>2709</v>
      </c>
      <c r="B78" s="103"/>
      <c r="C78" s="163"/>
      <c r="D78" s="164"/>
      <c r="E78" s="164"/>
    </row>
    <row r="79" spans="1:5" ht="13.2" x14ac:dyDescent="0.25">
      <c r="A79" s="155" t="s">
        <v>2714</v>
      </c>
      <c r="B79" s="103"/>
      <c r="C79" s="163"/>
      <c r="D79" s="164"/>
      <c r="E79" s="164"/>
    </row>
    <row r="80" spans="1:5" ht="13.2" x14ac:dyDescent="0.25">
      <c r="A80" s="155" t="s">
        <v>2719</v>
      </c>
      <c r="B80" s="103"/>
      <c r="C80" s="163"/>
      <c r="D80" s="164"/>
      <c r="E80" s="164"/>
    </row>
    <row r="81" spans="1:5" ht="13.2" x14ac:dyDescent="0.25">
      <c r="A81" s="165"/>
      <c r="B81" s="165"/>
      <c r="C81" s="165"/>
      <c r="D81" s="165"/>
      <c r="E81" s="166"/>
    </row>
    <row r="82" spans="1:5" ht="13.2" x14ac:dyDescent="0.25">
      <c r="A82" s="155" t="s">
        <v>2726</v>
      </c>
      <c r="B82" s="103" t="s">
        <v>2727</v>
      </c>
      <c r="C82" s="163"/>
      <c r="D82" s="164"/>
      <c r="E82" s="164"/>
    </row>
    <row r="83" spans="1:5" ht="13.2" x14ac:dyDescent="0.25">
      <c r="A83" s="155" t="s">
        <v>2731</v>
      </c>
      <c r="B83" s="103" t="s">
        <v>892</v>
      </c>
      <c r="C83" s="163"/>
      <c r="D83" s="164"/>
      <c r="E83" s="164"/>
    </row>
    <row r="84" spans="1:5" ht="13.2" x14ac:dyDescent="0.25">
      <c r="A84" s="155" t="s">
        <v>2735</v>
      </c>
      <c r="B84" s="103" t="s">
        <v>2736</v>
      </c>
      <c r="C84" s="163"/>
      <c r="D84" s="164"/>
      <c r="E84" s="164"/>
    </row>
    <row r="85" spans="1:5" ht="13.2" x14ac:dyDescent="0.25">
      <c r="A85" s="165"/>
      <c r="B85" s="165"/>
      <c r="C85" s="165"/>
      <c r="D85" s="165"/>
      <c r="E85" s="168"/>
    </row>
    <row r="86" spans="1:5" ht="15.6" x14ac:dyDescent="0.3">
      <c r="A86" s="169" t="s">
        <v>979</v>
      </c>
      <c r="B86" s="170" t="s">
        <v>984</v>
      </c>
      <c r="C86" s="171" t="s">
        <v>987</v>
      </c>
      <c r="D86" s="164"/>
      <c r="E86" s="164"/>
    </row>
    <row r="87" spans="1:5" ht="13.2" x14ac:dyDescent="0.25">
      <c r="A87" s="164" t="s">
        <v>2433</v>
      </c>
      <c r="B87" s="155" t="s">
        <v>1062</v>
      </c>
      <c r="C87" s="172">
        <v>1001</v>
      </c>
      <c r="D87" s="164"/>
      <c r="E87" s="164"/>
    </row>
    <row r="88" spans="1:5" ht="13.2" x14ac:dyDescent="0.25">
      <c r="A88" s="164" t="s">
        <v>999</v>
      </c>
      <c r="B88" s="155" t="s">
        <v>2746</v>
      </c>
      <c r="C88" s="172">
        <v>1003</v>
      </c>
      <c r="D88" s="164"/>
      <c r="E88" s="164"/>
    </row>
    <row r="89" spans="1:5" ht="13.2" x14ac:dyDescent="0.25">
      <c r="A89" s="155"/>
      <c r="B89" s="155"/>
      <c r="C89" s="172"/>
      <c r="D89" s="164"/>
      <c r="E89" s="164"/>
    </row>
  </sheetData>
  <hyperlinks>
    <hyperlink ref="A1" location="Index!A1" display="Go back to Index" xr:uid="{00000000-0004-0000-1B00-000000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B4A7D6"/>
    <outlinePr summaryBelow="0" summaryRight="0"/>
  </sheetPr>
  <dimension ref="A1:E80"/>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72.44140625" customWidth="1"/>
    <col min="2" max="2" width="67.109375" customWidth="1"/>
    <col min="3" max="3" width="34.5546875" customWidth="1"/>
    <col min="4" max="5" width="31.109375" customWidth="1"/>
  </cols>
  <sheetData>
    <row r="1" spans="1:5" ht="15.75" customHeight="1" x14ac:dyDescent="0.3">
      <c r="A1" s="157" t="s">
        <v>1</v>
      </c>
      <c r="B1" s="158" t="s">
        <v>795</v>
      </c>
      <c r="C1" s="159" t="s">
        <v>796</v>
      </c>
      <c r="D1" s="160" t="s">
        <v>3</v>
      </c>
      <c r="E1" s="161" t="s">
        <v>797</v>
      </c>
    </row>
    <row r="2" spans="1:5" ht="13.2" x14ac:dyDescent="0.25">
      <c r="A2" s="155" t="s">
        <v>2483</v>
      </c>
      <c r="B2" s="103" t="s">
        <v>800</v>
      </c>
      <c r="C2" s="163"/>
      <c r="D2" s="164"/>
      <c r="E2" s="164"/>
    </row>
    <row r="3" spans="1:5" ht="13.2" x14ac:dyDescent="0.25">
      <c r="A3" s="155" t="s">
        <v>2487</v>
      </c>
      <c r="B3" s="103" t="s">
        <v>820</v>
      </c>
      <c r="C3" s="163"/>
      <c r="D3" s="164"/>
      <c r="E3" s="164"/>
    </row>
    <row r="4" spans="1:5" ht="13.2" x14ac:dyDescent="0.25">
      <c r="A4" s="155" t="s">
        <v>2492</v>
      </c>
      <c r="B4" s="103" t="s">
        <v>808</v>
      </c>
      <c r="C4" s="163"/>
      <c r="D4" s="164"/>
      <c r="E4" s="164"/>
    </row>
    <row r="5" spans="1:5" ht="13.2" x14ac:dyDescent="0.25">
      <c r="A5" s="155" t="s">
        <v>2496</v>
      </c>
      <c r="B5" s="103" t="s">
        <v>820</v>
      </c>
      <c r="C5" s="163"/>
      <c r="D5" s="164"/>
      <c r="E5" s="164"/>
    </row>
    <row r="6" spans="1:5" ht="13.2" x14ac:dyDescent="0.25">
      <c r="A6" s="155" t="s">
        <v>2500</v>
      </c>
      <c r="B6" s="103" t="s">
        <v>800</v>
      </c>
      <c r="C6" s="163"/>
      <c r="D6" s="164"/>
      <c r="E6" s="164" t="s">
        <v>2502</v>
      </c>
    </row>
    <row r="7" spans="1:5" ht="13.2" x14ac:dyDescent="0.25">
      <c r="A7" s="155" t="s">
        <v>2503</v>
      </c>
      <c r="B7" s="103" t="s">
        <v>808</v>
      </c>
      <c r="C7" s="163"/>
      <c r="D7" s="164"/>
      <c r="E7" s="164"/>
    </row>
    <row r="8" spans="1:5" ht="13.2" x14ac:dyDescent="0.25">
      <c r="A8" s="155" t="s">
        <v>2510</v>
      </c>
      <c r="B8" s="103" t="s">
        <v>908</v>
      </c>
      <c r="C8" s="163"/>
      <c r="D8" s="164"/>
      <c r="E8" s="164"/>
    </row>
    <row r="9" spans="1:5" ht="13.2" x14ac:dyDescent="0.25">
      <c r="A9" s="155" t="s">
        <v>2515</v>
      </c>
      <c r="B9" s="103" t="s">
        <v>808</v>
      </c>
      <c r="C9" s="163"/>
      <c r="D9" s="164"/>
      <c r="E9" s="164"/>
    </row>
    <row r="10" spans="1:5" ht="13.2" x14ac:dyDescent="0.25">
      <c r="A10" s="155" t="s">
        <v>2519</v>
      </c>
      <c r="B10" s="103" t="s">
        <v>800</v>
      </c>
      <c r="C10" s="163"/>
      <c r="D10" s="164"/>
      <c r="E10" s="164" t="s">
        <v>2522</v>
      </c>
    </row>
    <row r="11" spans="1:5" ht="13.2" x14ac:dyDescent="0.25">
      <c r="A11" s="155" t="s">
        <v>2524</v>
      </c>
      <c r="B11" s="103" t="s">
        <v>1594</v>
      </c>
      <c r="C11" s="163"/>
      <c r="D11" s="164"/>
      <c r="E11" s="164" t="s">
        <v>2528</v>
      </c>
    </row>
    <row r="12" spans="1:5" ht="13.2" x14ac:dyDescent="0.25">
      <c r="A12" s="155" t="s">
        <v>2529</v>
      </c>
      <c r="B12" s="103" t="s">
        <v>803</v>
      </c>
      <c r="C12" s="163"/>
      <c r="D12" s="164"/>
      <c r="E12" s="164"/>
    </row>
    <row r="13" spans="1:5" ht="13.2" x14ac:dyDescent="0.25">
      <c r="A13" s="155" t="s">
        <v>2533</v>
      </c>
      <c r="B13" s="103" t="s">
        <v>808</v>
      </c>
      <c r="C13" s="163"/>
      <c r="D13" s="164"/>
      <c r="E13" s="164"/>
    </row>
    <row r="14" spans="1:5" ht="13.2" x14ac:dyDescent="0.25">
      <c r="A14" s="155" t="s">
        <v>2538</v>
      </c>
      <c r="B14" s="103" t="s">
        <v>2539</v>
      </c>
      <c r="C14" s="163" t="s">
        <v>2540</v>
      </c>
      <c r="D14" s="164" t="s">
        <v>825</v>
      </c>
      <c r="E14" s="164"/>
    </row>
    <row r="15" spans="1:5" ht="13.2" x14ac:dyDescent="0.25">
      <c r="A15" s="155" t="s">
        <v>2542</v>
      </c>
      <c r="B15" s="103" t="s">
        <v>1182</v>
      </c>
      <c r="C15" s="163" t="s">
        <v>2543</v>
      </c>
      <c r="D15" s="164"/>
      <c r="E15" s="164"/>
    </row>
    <row r="16" spans="1:5" ht="13.2" x14ac:dyDescent="0.25">
      <c r="A16" s="155" t="s">
        <v>2545</v>
      </c>
      <c r="B16" s="103" t="s">
        <v>2288</v>
      </c>
      <c r="C16" s="163"/>
      <c r="D16" s="164"/>
      <c r="E16" s="164" t="s">
        <v>2548</v>
      </c>
    </row>
    <row r="17" spans="1:5" ht="13.2" x14ac:dyDescent="0.25">
      <c r="A17" s="155" t="s">
        <v>2549</v>
      </c>
      <c r="B17" s="103" t="s">
        <v>2550</v>
      </c>
      <c r="C17" s="163"/>
      <c r="D17" s="164"/>
      <c r="E17" s="164"/>
    </row>
    <row r="18" spans="1:5" ht="13.2" x14ac:dyDescent="0.25">
      <c r="A18" s="155" t="s">
        <v>2553</v>
      </c>
      <c r="B18" s="103" t="s">
        <v>1827</v>
      </c>
      <c r="C18" s="163"/>
      <c r="D18" s="164"/>
      <c r="E18" s="164"/>
    </row>
    <row r="19" spans="1:5" ht="13.2" x14ac:dyDescent="0.25">
      <c r="A19" s="155" t="s">
        <v>2555</v>
      </c>
      <c r="B19" s="103" t="s">
        <v>2558</v>
      </c>
      <c r="C19" s="163" t="s">
        <v>1969</v>
      </c>
      <c r="D19" s="164"/>
      <c r="E19" s="164"/>
    </row>
    <row r="20" spans="1:5" ht="13.2" x14ac:dyDescent="0.25">
      <c r="A20" s="155" t="s">
        <v>2560</v>
      </c>
      <c r="B20" s="103" t="s">
        <v>2561</v>
      </c>
      <c r="C20" s="163"/>
      <c r="D20" s="164"/>
      <c r="E20" s="164"/>
    </row>
    <row r="21" spans="1:5" ht="13.2" x14ac:dyDescent="0.25">
      <c r="A21" s="155" t="s">
        <v>2562</v>
      </c>
      <c r="B21" s="103"/>
      <c r="C21" s="163" t="s">
        <v>2565</v>
      </c>
      <c r="D21" s="164"/>
      <c r="E21" s="164"/>
    </row>
    <row r="22" spans="1:5" ht="13.2" x14ac:dyDescent="0.25">
      <c r="A22" s="155" t="s">
        <v>2566</v>
      </c>
      <c r="B22" s="103"/>
      <c r="C22" s="163" t="s">
        <v>1827</v>
      </c>
      <c r="D22" s="164"/>
      <c r="E22" s="164"/>
    </row>
    <row r="23" spans="1:5" ht="13.2" x14ac:dyDescent="0.25">
      <c r="A23" s="155" t="s">
        <v>2569</v>
      </c>
      <c r="B23" s="103"/>
      <c r="C23" s="163"/>
      <c r="D23" s="164" t="s">
        <v>2572</v>
      </c>
      <c r="E23" s="164"/>
    </row>
    <row r="24" spans="1:5" ht="13.2" x14ac:dyDescent="0.25">
      <c r="A24" s="155" t="s">
        <v>2573</v>
      </c>
      <c r="B24" s="103" t="s">
        <v>2575</v>
      </c>
      <c r="C24" s="163" t="s">
        <v>1969</v>
      </c>
      <c r="D24" s="164" t="s">
        <v>2577</v>
      </c>
      <c r="E24" s="164"/>
    </row>
    <row r="25" spans="1:5" ht="13.2" x14ac:dyDescent="0.25">
      <c r="A25" s="165"/>
      <c r="B25" s="165"/>
      <c r="C25" s="165"/>
      <c r="D25" s="165"/>
      <c r="E25" s="166"/>
    </row>
    <row r="26" spans="1:5" ht="13.2" x14ac:dyDescent="0.25">
      <c r="A26" s="155" t="s">
        <v>2579</v>
      </c>
      <c r="B26" s="167" t="s">
        <v>853</v>
      </c>
      <c r="C26" s="163"/>
      <c r="D26" s="164"/>
      <c r="E26" s="164"/>
    </row>
    <row r="27" spans="1:5" ht="13.2" x14ac:dyDescent="0.25">
      <c r="A27" s="155" t="s">
        <v>2581</v>
      </c>
      <c r="B27" s="103" t="s">
        <v>820</v>
      </c>
      <c r="C27" s="163"/>
      <c r="D27" s="164"/>
      <c r="E27" s="164"/>
    </row>
    <row r="28" spans="1:5" ht="13.2" x14ac:dyDescent="0.25">
      <c r="A28" s="155" t="s">
        <v>2585</v>
      </c>
      <c r="B28" s="103" t="s">
        <v>2587</v>
      </c>
      <c r="C28" s="163"/>
      <c r="D28" s="164"/>
      <c r="E28" s="164"/>
    </row>
    <row r="29" spans="1:5" ht="13.2" x14ac:dyDescent="0.25">
      <c r="A29" s="155" t="s">
        <v>2590</v>
      </c>
      <c r="B29" s="103" t="s">
        <v>908</v>
      </c>
      <c r="C29" s="163"/>
      <c r="D29" s="164"/>
      <c r="E29" s="164"/>
    </row>
    <row r="30" spans="1:5" ht="13.2" x14ac:dyDescent="0.25">
      <c r="A30" s="165"/>
      <c r="B30" s="165"/>
      <c r="C30" s="165"/>
      <c r="D30" s="165"/>
      <c r="E30" s="166"/>
    </row>
    <row r="31" spans="1:5" ht="13.2" x14ac:dyDescent="0.25">
      <c r="A31" s="155" t="s">
        <v>2593</v>
      </c>
      <c r="B31" s="103"/>
      <c r="C31" s="163"/>
      <c r="D31" s="164"/>
      <c r="E31" s="164" t="s">
        <v>1584</v>
      </c>
    </row>
    <row r="32" spans="1:5" ht="13.2" x14ac:dyDescent="0.25">
      <c r="A32" s="155" t="s">
        <v>2596</v>
      </c>
      <c r="B32" s="103"/>
      <c r="C32" s="163"/>
      <c r="D32" s="164"/>
      <c r="E32" s="164" t="s">
        <v>1588</v>
      </c>
    </row>
    <row r="33" spans="1:5" ht="13.2" x14ac:dyDescent="0.25">
      <c r="A33" s="155" t="s">
        <v>2599</v>
      </c>
      <c r="B33" s="103"/>
      <c r="C33" s="163"/>
      <c r="D33" s="164"/>
      <c r="E33" s="164" t="s">
        <v>1591</v>
      </c>
    </row>
    <row r="34" spans="1:5" ht="13.2" x14ac:dyDescent="0.25">
      <c r="A34" s="155" t="s">
        <v>2602</v>
      </c>
      <c r="B34" s="103"/>
      <c r="C34" s="163"/>
      <c r="D34" s="164"/>
      <c r="E34" s="164" t="s">
        <v>1595</v>
      </c>
    </row>
    <row r="35" spans="1:5" ht="13.2" x14ac:dyDescent="0.25">
      <c r="A35" s="155" t="s">
        <v>2606</v>
      </c>
      <c r="B35" s="103"/>
      <c r="C35" s="163"/>
      <c r="D35" s="164"/>
      <c r="E35" s="164" t="s">
        <v>1599</v>
      </c>
    </row>
    <row r="36" spans="1:5" ht="13.2" x14ac:dyDescent="0.25">
      <c r="A36" s="165"/>
      <c r="B36" s="165"/>
      <c r="C36" s="165"/>
      <c r="D36" s="165"/>
      <c r="E36" s="166"/>
    </row>
    <row r="37" spans="1:5" ht="13.2" x14ac:dyDescent="0.25">
      <c r="A37" s="155" t="s">
        <v>2609</v>
      </c>
      <c r="B37" s="103" t="s">
        <v>2394</v>
      </c>
      <c r="C37" s="163"/>
      <c r="D37" s="164"/>
      <c r="E37" s="164"/>
    </row>
    <row r="38" spans="1:5" ht="13.2" x14ac:dyDescent="0.25">
      <c r="A38" s="155" t="s">
        <v>2614</v>
      </c>
      <c r="B38" s="103" t="s">
        <v>2290</v>
      </c>
      <c r="C38" s="163"/>
      <c r="D38" s="164"/>
      <c r="E38" s="164"/>
    </row>
    <row r="39" spans="1:5" ht="13.2" x14ac:dyDescent="0.25">
      <c r="A39" s="155" t="s">
        <v>2617</v>
      </c>
      <c r="B39" s="103" t="s">
        <v>1632</v>
      </c>
      <c r="C39" s="163"/>
      <c r="D39" s="164"/>
      <c r="E39" s="164"/>
    </row>
    <row r="40" spans="1:5" ht="13.2" x14ac:dyDescent="0.25">
      <c r="A40" s="165"/>
      <c r="B40" s="165"/>
      <c r="C40" s="165"/>
      <c r="D40" s="165"/>
      <c r="E40" s="166"/>
    </row>
    <row r="41" spans="1:5" ht="13.2" x14ac:dyDescent="0.25">
      <c r="A41" s="155" t="s">
        <v>2620</v>
      </c>
      <c r="B41" s="103" t="s">
        <v>2621</v>
      </c>
      <c r="C41" s="163"/>
      <c r="D41" s="164"/>
      <c r="E41" s="164"/>
    </row>
    <row r="42" spans="1:5" ht="13.2" x14ac:dyDescent="0.25">
      <c r="A42" s="155" t="s">
        <v>2625</v>
      </c>
      <c r="B42" s="103" t="s">
        <v>2626</v>
      </c>
      <c r="C42" s="163"/>
      <c r="D42" s="164"/>
      <c r="E42" s="164"/>
    </row>
    <row r="43" spans="1:5" ht="13.2" x14ac:dyDescent="0.25">
      <c r="A43" s="155" t="s">
        <v>2629</v>
      </c>
      <c r="B43" s="103" t="s">
        <v>2631</v>
      </c>
      <c r="C43" s="163"/>
      <c r="D43" s="164"/>
      <c r="E43" s="164"/>
    </row>
    <row r="44" spans="1:5" ht="13.2" x14ac:dyDescent="0.25">
      <c r="A44" s="165"/>
      <c r="B44" s="165"/>
      <c r="C44" s="165"/>
      <c r="D44" s="165"/>
      <c r="E44" s="166"/>
    </row>
    <row r="45" spans="1:5" ht="13.2" x14ac:dyDescent="0.25">
      <c r="A45" s="155" t="s">
        <v>2635</v>
      </c>
      <c r="B45" s="103" t="s">
        <v>350</v>
      </c>
      <c r="C45" s="163"/>
      <c r="D45" s="164" t="s">
        <v>925</v>
      </c>
      <c r="E45" s="164"/>
    </row>
    <row r="46" spans="1:5" ht="13.2" x14ac:dyDescent="0.25">
      <c r="A46" s="155" t="s">
        <v>2639</v>
      </c>
      <c r="B46" s="103" t="s">
        <v>350</v>
      </c>
      <c r="C46" s="163"/>
      <c r="D46" s="164" t="s">
        <v>925</v>
      </c>
      <c r="E46" s="164"/>
    </row>
    <row r="47" spans="1:5" ht="13.2" x14ac:dyDescent="0.25">
      <c r="A47" s="155" t="s">
        <v>2641</v>
      </c>
      <c r="B47" s="103" t="s">
        <v>350</v>
      </c>
      <c r="C47" s="163"/>
      <c r="D47" s="164" t="s">
        <v>925</v>
      </c>
      <c r="E47" s="164"/>
    </row>
    <row r="48" spans="1:5" ht="13.2" x14ac:dyDescent="0.25">
      <c r="A48" s="155" t="s">
        <v>2642</v>
      </c>
      <c r="B48" s="103" t="s">
        <v>350</v>
      </c>
      <c r="C48" s="163"/>
      <c r="D48" s="164" t="s">
        <v>925</v>
      </c>
      <c r="E48" s="164"/>
    </row>
    <row r="49" spans="1:5" ht="13.2" x14ac:dyDescent="0.25">
      <c r="A49" s="155" t="s">
        <v>2648</v>
      </c>
      <c r="B49" s="103" t="s">
        <v>350</v>
      </c>
      <c r="C49" s="163"/>
      <c r="D49" s="164" t="s">
        <v>925</v>
      </c>
      <c r="E49" s="164"/>
    </row>
    <row r="50" spans="1:5" ht="13.2" x14ac:dyDescent="0.25">
      <c r="A50" s="155" t="s">
        <v>2652</v>
      </c>
      <c r="B50" s="103" t="s">
        <v>350</v>
      </c>
      <c r="C50" s="163"/>
      <c r="D50" s="164" t="s">
        <v>925</v>
      </c>
      <c r="E50" s="164"/>
    </row>
    <row r="51" spans="1:5" ht="13.2" x14ac:dyDescent="0.25">
      <c r="A51" s="155" t="s">
        <v>2655</v>
      </c>
      <c r="B51" s="103" t="s">
        <v>350</v>
      </c>
      <c r="C51" s="163"/>
      <c r="D51" s="164" t="s">
        <v>925</v>
      </c>
      <c r="E51" s="164"/>
    </row>
    <row r="52" spans="1:5" ht="13.2" x14ac:dyDescent="0.25">
      <c r="A52" s="155" t="s">
        <v>2657</v>
      </c>
      <c r="B52" s="103" t="s">
        <v>350</v>
      </c>
      <c r="C52" s="163"/>
      <c r="D52" s="164" t="s">
        <v>925</v>
      </c>
      <c r="E52" s="164"/>
    </row>
    <row r="53" spans="1:5" ht="13.2" x14ac:dyDescent="0.25">
      <c r="A53" s="155" t="s">
        <v>2660</v>
      </c>
      <c r="B53" s="103" t="s">
        <v>350</v>
      </c>
      <c r="C53" s="163"/>
      <c r="D53" s="164" t="s">
        <v>925</v>
      </c>
      <c r="E53" s="164"/>
    </row>
    <row r="54" spans="1:5" ht="13.2" x14ac:dyDescent="0.25">
      <c r="A54" s="155" t="s">
        <v>2663</v>
      </c>
      <c r="B54" s="103" t="s">
        <v>350</v>
      </c>
      <c r="C54" s="163"/>
      <c r="D54" s="164" t="s">
        <v>925</v>
      </c>
      <c r="E54" s="164"/>
    </row>
    <row r="55" spans="1:5" ht="13.2" x14ac:dyDescent="0.25">
      <c r="A55" s="155" t="s">
        <v>2666</v>
      </c>
      <c r="B55" s="103" t="s">
        <v>350</v>
      </c>
      <c r="C55" s="163"/>
      <c r="D55" s="164" t="s">
        <v>925</v>
      </c>
      <c r="E55" s="164"/>
    </row>
    <row r="56" spans="1:5" ht="13.2" x14ac:dyDescent="0.25">
      <c r="A56" s="155" t="s">
        <v>2669</v>
      </c>
      <c r="B56" s="103" t="s">
        <v>350</v>
      </c>
      <c r="C56" s="163"/>
      <c r="D56" s="164" t="s">
        <v>925</v>
      </c>
      <c r="E56" s="164"/>
    </row>
    <row r="57" spans="1:5" ht="13.2" x14ac:dyDescent="0.25">
      <c r="A57" s="155" t="s">
        <v>2672</v>
      </c>
      <c r="B57" s="103" t="s">
        <v>350</v>
      </c>
      <c r="C57" s="163"/>
      <c r="D57" s="164" t="s">
        <v>2674</v>
      </c>
      <c r="E57" s="164"/>
    </row>
    <row r="58" spans="1:5" ht="13.2" x14ac:dyDescent="0.25">
      <c r="A58" s="155" t="s">
        <v>2676</v>
      </c>
      <c r="B58" s="103" t="s">
        <v>350</v>
      </c>
      <c r="C58" s="163"/>
      <c r="D58" s="164" t="s">
        <v>2678</v>
      </c>
      <c r="E58" s="164"/>
    </row>
    <row r="59" spans="1:5" ht="13.2" x14ac:dyDescent="0.25">
      <c r="A59" s="165"/>
      <c r="B59" s="165"/>
      <c r="C59" s="165"/>
      <c r="D59" s="165"/>
      <c r="E59" s="166"/>
    </row>
    <row r="60" spans="1:5" ht="13.2" x14ac:dyDescent="0.25">
      <c r="A60" s="155" t="s">
        <v>2681</v>
      </c>
      <c r="B60" s="103" t="s">
        <v>2682</v>
      </c>
      <c r="C60" s="163"/>
      <c r="D60" s="164"/>
      <c r="E60" s="164"/>
    </row>
    <row r="61" spans="1:5" ht="13.2" x14ac:dyDescent="0.25">
      <c r="A61" s="155" t="s">
        <v>2687</v>
      </c>
      <c r="B61" s="103" t="s">
        <v>1870</v>
      </c>
      <c r="C61" s="163"/>
      <c r="D61" s="164"/>
      <c r="E61" s="164"/>
    </row>
    <row r="62" spans="1:5" ht="13.2" x14ac:dyDescent="0.25">
      <c r="A62" s="155" t="s">
        <v>2690</v>
      </c>
      <c r="B62" s="103" t="s">
        <v>1089</v>
      </c>
      <c r="C62" s="163" t="s">
        <v>1321</v>
      </c>
      <c r="D62" s="164"/>
      <c r="E62" s="164"/>
    </row>
    <row r="63" spans="1:5" ht="13.2" x14ac:dyDescent="0.25">
      <c r="A63" s="165"/>
      <c r="B63" s="165"/>
      <c r="C63" s="165"/>
      <c r="D63" s="165"/>
      <c r="E63" s="166"/>
    </row>
    <row r="64" spans="1:5" ht="13.2" x14ac:dyDescent="0.25">
      <c r="A64" s="155" t="s">
        <v>2693</v>
      </c>
      <c r="B64" s="103" t="s">
        <v>2110</v>
      </c>
      <c r="C64" s="163"/>
      <c r="D64" s="164"/>
      <c r="E64" s="164"/>
    </row>
    <row r="65" spans="1:5" ht="13.2" x14ac:dyDescent="0.25">
      <c r="A65" s="155" t="s">
        <v>2696</v>
      </c>
      <c r="B65" s="103"/>
      <c r="C65" s="163"/>
      <c r="D65" s="164"/>
      <c r="E65" s="164"/>
    </row>
    <row r="66" spans="1:5" ht="13.2" x14ac:dyDescent="0.25">
      <c r="A66" s="155" t="s">
        <v>2699</v>
      </c>
      <c r="B66" s="103"/>
      <c r="C66" s="163"/>
      <c r="D66" s="164"/>
      <c r="E66" s="164"/>
    </row>
    <row r="67" spans="1:5" ht="13.2" x14ac:dyDescent="0.25">
      <c r="A67" s="165"/>
      <c r="B67" s="165"/>
      <c r="C67" s="165"/>
      <c r="D67" s="165"/>
      <c r="E67" s="166"/>
    </row>
    <row r="68" spans="1:5" ht="13.2" x14ac:dyDescent="0.25">
      <c r="A68" s="155" t="s">
        <v>2703</v>
      </c>
      <c r="B68" s="103" t="s">
        <v>2705</v>
      </c>
      <c r="C68" s="163"/>
      <c r="D68" s="164" t="s">
        <v>356</v>
      </c>
      <c r="E68" s="164"/>
    </row>
    <row r="69" spans="1:5" ht="13.2" x14ac:dyDescent="0.25">
      <c r="A69" s="155" t="s">
        <v>2708</v>
      </c>
      <c r="B69" s="103" t="s">
        <v>2588</v>
      </c>
      <c r="C69" s="163"/>
      <c r="D69" s="164" t="s">
        <v>2710</v>
      </c>
      <c r="E69" s="164"/>
    </row>
    <row r="70" spans="1:5" ht="13.2" x14ac:dyDescent="0.25">
      <c r="A70" s="155" t="s">
        <v>2713</v>
      </c>
      <c r="B70" s="103" t="s">
        <v>1210</v>
      </c>
      <c r="C70" s="163"/>
      <c r="D70" s="164" t="s">
        <v>2715</v>
      </c>
      <c r="E70" s="164"/>
    </row>
    <row r="71" spans="1:5" ht="13.2" x14ac:dyDescent="0.25">
      <c r="A71" s="155" t="s">
        <v>2718</v>
      </c>
      <c r="B71" s="103" t="s">
        <v>2290</v>
      </c>
      <c r="C71" s="163"/>
      <c r="D71" s="164" t="s">
        <v>2722</v>
      </c>
      <c r="E71" s="164"/>
    </row>
    <row r="72" spans="1:5" ht="13.2" x14ac:dyDescent="0.25">
      <c r="A72" s="165"/>
      <c r="B72" s="165"/>
      <c r="C72" s="165"/>
      <c r="D72" s="165"/>
      <c r="E72" s="166"/>
    </row>
    <row r="73" spans="1:5" ht="13.2" x14ac:dyDescent="0.25">
      <c r="A73" s="155" t="s">
        <v>2724</v>
      </c>
      <c r="B73" s="103" t="s">
        <v>1515</v>
      </c>
      <c r="C73" s="163"/>
      <c r="D73" s="164"/>
      <c r="E73" s="164"/>
    </row>
    <row r="74" spans="1:5" ht="13.2" x14ac:dyDescent="0.25">
      <c r="A74" s="155" t="s">
        <v>2729</v>
      </c>
      <c r="B74" s="103" t="s">
        <v>2605</v>
      </c>
      <c r="C74" s="163"/>
      <c r="D74" s="164"/>
      <c r="E74" s="164"/>
    </row>
    <row r="75" spans="1:5" ht="13.2" x14ac:dyDescent="0.25">
      <c r="A75" s="155" t="s">
        <v>2733</v>
      </c>
      <c r="B75" s="103" t="s">
        <v>2136</v>
      </c>
      <c r="C75" s="163"/>
      <c r="D75" s="164"/>
      <c r="E75" s="164"/>
    </row>
    <row r="76" spans="1:5" ht="13.2" x14ac:dyDescent="0.25">
      <c r="A76" s="165"/>
      <c r="B76" s="165"/>
      <c r="C76" s="165"/>
      <c r="D76" s="165"/>
      <c r="E76" s="168"/>
    </row>
    <row r="77" spans="1:5" ht="15.6" x14ac:dyDescent="0.3">
      <c r="A77" s="169" t="s">
        <v>979</v>
      </c>
      <c r="B77" s="170" t="s">
        <v>984</v>
      </c>
      <c r="C77" s="171" t="s">
        <v>987</v>
      </c>
      <c r="D77" s="164"/>
      <c r="E77" s="164"/>
    </row>
    <row r="78" spans="1:5" ht="13.2" x14ac:dyDescent="0.25">
      <c r="A78" s="164" t="s">
        <v>2741</v>
      </c>
      <c r="B78" s="164" t="s">
        <v>2742</v>
      </c>
      <c r="C78" s="172">
        <v>1001</v>
      </c>
      <c r="D78" s="164"/>
      <c r="E78" s="164"/>
    </row>
    <row r="79" spans="1:5" ht="13.2" x14ac:dyDescent="0.25">
      <c r="A79" s="164" t="s">
        <v>1048</v>
      </c>
      <c r="B79" s="164" t="s">
        <v>2744</v>
      </c>
      <c r="C79" s="172">
        <v>1003</v>
      </c>
      <c r="D79" s="164"/>
      <c r="E79" s="164"/>
    </row>
    <row r="80" spans="1:5" ht="13.2" x14ac:dyDescent="0.25">
      <c r="A80" s="155"/>
      <c r="B80" s="155"/>
      <c r="C80" s="172"/>
      <c r="D80" s="164"/>
      <c r="E80" s="164"/>
    </row>
  </sheetData>
  <hyperlinks>
    <hyperlink ref="A1" location="Index!A1" display="Go back to Index" xr:uid="{00000000-0004-0000-1C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FFFF"/>
    <outlinePr summaryBelow="0" summaryRight="0"/>
  </sheetPr>
  <dimension ref="A1:C121"/>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99.88671875" customWidth="1"/>
    <col min="2" max="2" width="110.6640625" customWidth="1"/>
    <col min="3" max="3" width="67.109375" customWidth="1"/>
  </cols>
  <sheetData>
    <row r="1" spans="1:3" x14ac:dyDescent="0.25">
      <c r="A1" s="8" t="s">
        <v>1</v>
      </c>
      <c r="B1" s="10" t="s">
        <v>3</v>
      </c>
      <c r="C1" s="10" t="s">
        <v>6</v>
      </c>
    </row>
    <row r="2" spans="1:3" x14ac:dyDescent="0.25">
      <c r="A2" s="12" t="s">
        <v>7</v>
      </c>
      <c r="B2" s="14"/>
      <c r="C2" s="14"/>
    </row>
    <row r="3" spans="1:3" x14ac:dyDescent="0.25">
      <c r="A3" s="15" t="s">
        <v>9</v>
      </c>
      <c r="B3" s="16"/>
      <c r="C3" s="15"/>
    </row>
    <row r="4" spans="1:3" x14ac:dyDescent="0.25">
      <c r="A4" s="15" t="s">
        <v>10</v>
      </c>
      <c r="B4" s="16"/>
      <c r="C4" s="15"/>
    </row>
    <row r="5" spans="1:3" x14ac:dyDescent="0.25">
      <c r="A5" s="15" t="s">
        <v>11</v>
      </c>
      <c r="B5" s="16"/>
      <c r="C5" s="15"/>
    </row>
    <row r="6" spans="1:3" x14ac:dyDescent="0.25">
      <c r="A6" s="18"/>
      <c r="B6" s="20"/>
      <c r="C6" s="21"/>
    </row>
    <row r="7" spans="1:3" x14ac:dyDescent="0.25">
      <c r="A7" s="12" t="s">
        <v>14</v>
      </c>
      <c r="B7" s="14"/>
      <c r="C7" s="14"/>
    </row>
    <row r="8" spans="1:3" x14ac:dyDescent="0.25">
      <c r="A8" s="15" t="s">
        <v>15</v>
      </c>
      <c r="B8" s="16"/>
      <c r="C8" s="15"/>
    </row>
    <row r="9" spans="1:3" x14ac:dyDescent="0.25">
      <c r="A9" s="15" t="s">
        <v>16</v>
      </c>
      <c r="B9" s="16"/>
      <c r="C9" s="15"/>
    </row>
    <row r="10" spans="1:3" x14ac:dyDescent="0.25">
      <c r="A10" s="15" t="s">
        <v>17</v>
      </c>
      <c r="B10" s="16"/>
      <c r="C10" s="15"/>
    </row>
    <row r="11" spans="1:3" x14ac:dyDescent="0.25">
      <c r="A11" s="15" t="s">
        <v>18</v>
      </c>
      <c r="B11" s="16"/>
      <c r="C11" s="15"/>
    </row>
    <row r="12" spans="1:3" x14ac:dyDescent="0.25">
      <c r="A12" s="15" t="s">
        <v>19</v>
      </c>
      <c r="B12" s="16"/>
      <c r="C12" s="15"/>
    </row>
    <row r="13" spans="1:3" x14ac:dyDescent="0.25">
      <c r="A13" s="15" t="s">
        <v>20</v>
      </c>
      <c r="B13" s="16"/>
      <c r="C13" s="15"/>
    </row>
    <row r="14" spans="1:3" x14ac:dyDescent="0.25">
      <c r="A14" s="15" t="s">
        <v>21</v>
      </c>
      <c r="B14" s="16"/>
      <c r="C14" s="15"/>
    </row>
    <row r="15" spans="1:3" x14ac:dyDescent="0.25">
      <c r="A15" s="15" t="s">
        <v>22</v>
      </c>
      <c r="B15" s="16"/>
      <c r="C15" s="15"/>
    </row>
    <row r="16" spans="1:3" x14ac:dyDescent="0.25">
      <c r="A16" s="15" t="s">
        <v>23</v>
      </c>
      <c r="B16" s="16"/>
      <c r="C16" s="15"/>
    </row>
    <row r="17" spans="1:3" x14ac:dyDescent="0.25">
      <c r="A17" s="15" t="s">
        <v>25</v>
      </c>
      <c r="B17" s="16"/>
      <c r="C17" s="15"/>
    </row>
    <row r="18" spans="1:3" x14ac:dyDescent="0.25">
      <c r="A18" s="15" t="s">
        <v>26</v>
      </c>
      <c r="B18" s="16"/>
      <c r="C18" s="15"/>
    </row>
    <row r="19" spans="1:3" x14ac:dyDescent="0.25">
      <c r="A19" s="15" t="s">
        <v>27</v>
      </c>
      <c r="B19" s="16"/>
      <c r="C19" s="15"/>
    </row>
    <row r="20" spans="1:3" x14ac:dyDescent="0.25">
      <c r="A20" s="15" t="s">
        <v>29</v>
      </c>
      <c r="B20" s="16"/>
      <c r="C20" s="15"/>
    </row>
    <row r="21" spans="1:3" x14ac:dyDescent="0.25">
      <c r="A21" s="15" t="s">
        <v>30</v>
      </c>
      <c r="B21" s="16"/>
      <c r="C21" s="15"/>
    </row>
    <row r="22" spans="1:3" x14ac:dyDescent="0.25">
      <c r="A22" s="15" t="s">
        <v>31</v>
      </c>
      <c r="B22" s="16"/>
      <c r="C22" s="15"/>
    </row>
    <row r="23" spans="1:3" x14ac:dyDescent="0.25">
      <c r="A23" s="18"/>
      <c r="B23" s="20"/>
      <c r="C23" s="20"/>
    </row>
    <row r="24" spans="1:3" x14ac:dyDescent="0.25">
      <c r="A24" s="26" t="s">
        <v>33</v>
      </c>
      <c r="B24" s="28"/>
      <c r="C24" s="14"/>
    </row>
    <row r="25" spans="1:3" x14ac:dyDescent="0.25">
      <c r="A25" s="12" t="s">
        <v>38</v>
      </c>
      <c r="B25" s="30"/>
      <c r="C25" s="14"/>
    </row>
    <row r="26" spans="1:3" x14ac:dyDescent="0.25">
      <c r="A26" s="31" t="s">
        <v>53</v>
      </c>
      <c r="B26" s="14"/>
      <c r="C26" s="14"/>
    </row>
    <row r="27" spans="1:3" x14ac:dyDescent="0.25">
      <c r="A27" s="15" t="s">
        <v>58</v>
      </c>
      <c r="B27" s="33" t="s">
        <v>59</v>
      </c>
      <c r="C27" s="35" t="s">
        <v>65</v>
      </c>
    </row>
    <row r="28" spans="1:3" x14ac:dyDescent="0.25">
      <c r="A28" s="15" t="s">
        <v>77</v>
      </c>
      <c r="B28" s="33" t="s">
        <v>78</v>
      </c>
      <c r="C28" s="15" t="str">
        <f>""</f>
        <v/>
      </c>
    </row>
    <row r="29" spans="1:3" x14ac:dyDescent="0.25">
      <c r="A29" s="15" t="s">
        <v>86</v>
      </c>
      <c r="B29" s="33" t="s">
        <v>87</v>
      </c>
      <c r="C29" s="15"/>
    </row>
    <row r="30" spans="1:3" x14ac:dyDescent="0.25">
      <c r="A30" s="15" t="s">
        <v>88</v>
      </c>
      <c r="B30" s="33" t="s">
        <v>89</v>
      </c>
      <c r="C30" s="15"/>
    </row>
    <row r="31" spans="1:3" x14ac:dyDescent="0.25">
      <c r="A31" s="15" t="s">
        <v>90</v>
      </c>
      <c r="B31" s="33" t="s">
        <v>91</v>
      </c>
      <c r="C31" s="15"/>
    </row>
    <row r="32" spans="1:3" x14ac:dyDescent="0.25">
      <c r="A32" s="15" t="s">
        <v>92</v>
      </c>
      <c r="B32" s="33" t="s">
        <v>93</v>
      </c>
      <c r="C32" s="15"/>
    </row>
    <row r="33" spans="1:3" x14ac:dyDescent="0.25">
      <c r="A33" s="15" t="s">
        <v>94</v>
      </c>
      <c r="B33" s="33" t="s">
        <v>95</v>
      </c>
      <c r="C33" s="15"/>
    </row>
    <row r="34" spans="1:3" x14ac:dyDescent="0.25">
      <c r="A34" s="15" t="s">
        <v>96</v>
      </c>
      <c r="B34" s="33" t="s">
        <v>97</v>
      </c>
      <c r="C34" s="15"/>
    </row>
    <row r="35" spans="1:3" x14ac:dyDescent="0.25">
      <c r="A35" s="39" t="s">
        <v>98</v>
      </c>
      <c r="B35" s="41" t="s">
        <v>102</v>
      </c>
      <c r="C35" s="48"/>
    </row>
    <row r="36" spans="1:3" x14ac:dyDescent="0.25">
      <c r="A36" s="39" t="s">
        <v>129</v>
      </c>
      <c r="B36" s="41"/>
      <c r="C36" s="48"/>
    </row>
    <row r="37" spans="1:3" x14ac:dyDescent="0.25">
      <c r="A37" s="39" t="s">
        <v>132</v>
      </c>
      <c r="B37" s="41"/>
      <c r="C37" s="48"/>
    </row>
    <row r="38" spans="1:3" x14ac:dyDescent="0.25">
      <c r="A38" s="31" t="s">
        <v>136</v>
      </c>
      <c r="B38" s="50"/>
      <c r="C38" s="14"/>
    </row>
    <row r="39" spans="1:3" x14ac:dyDescent="0.25">
      <c r="A39" s="15" t="s">
        <v>149</v>
      </c>
      <c r="B39" s="16" t="s">
        <v>151</v>
      </c>
      <c r="C39" s="15"/>
    </row>
    <row r="40" spans="1:3" x14ac:dyDescent="0.25">
      <c r="A40" s="15" t="s">
        <v>153</v>
      </c>
      <c r="B40" s="16" t="s">
        <v>154</v>
      </c>
      <c r="C40" s="15"/>
    </row>
    <row r="41" spans="1:3" x14ac:dyDescent="0.25">
      <c r="A41" s="15" t="s">
        <v>156</v>
      </c>
      <c r="B41" s="16" t="s">
        <v>158</v>
      </c>
      <c r="C41" s="15"/>
    </row>
    <row r="42" spans="1:3" x14ac:dyDescent="0.25">
      <c r="A42" s="15" t="s">
        <v>160</v>
      </c>
      <c r="B42" s="16" t="s">
        <v>162</v>
      </c>
      <c r="C42" s="15"/>
    </row>
    <row r="43" spans="1:3" x14ac:dyDescent="0.25">
      <c r="A43" s="15" t="s">
        <v>165</v>
      </c>
      <c r="B43" s="16" t="s">
        <v>167</v>
      </c>
      <c r="C43" s="15"/>
    </row>
    <row r="44" spans="1:3" x14ac:dyDescent="0.25">
      <c r="A44" s="15" t="s">
        <v>168</v>
      </c>
      <c r="B44" s="16" t="str">
        <f>"+25% Weapon Dmaage while shield is depleted. +2% Max Health per second while shields are active. This effect doubles while shields are depleted."</f>
        <v>+25% Weapon Dmaage while shield is depleted. +2% Max Health per second while shields are active. This effect doubles while shields are depleted.</v>
      </c>
      <c r="C44" s="35" t="s">
        <v>172</v>
      </c>
    </row>
    <row r="45" spans="1:3" x14ac:dyDescent="0.25">
      <c r="A45" s="31" t="s">
        <v>173</v>
      </c>
      <c r="B45" s="14"/>
      <c r="C45" s="14"/>
    </row>
    <row r="46" spans="1:3" x14ac:dyDescent="0.25">
      <c r="A46" s="15" t="s">
        <v>174</v>
      </c>
      <c r="B46" s="33" t="s">
        <v>175</v>
      </c>
      <c r="C46" s="15"/>
    </row>
    <row r="47" spans="1:3" x14ac:dyDescent="0.25">
      <c r="A47" s="15" t="s">
        <v>176</v>
      </c>
      <c r="B47" s="33" t="s">
        <v>177</v>
      </c>
      <c r="C47" s="15"/>
    </row>
    <row r="48" spans="1:3" x14ac:dyDescent="0.25">
      <c r="A48" s="15" t="s">
        <v>178</v>
      </c>
      <c r="B48" s="16" t="str">
        <f>"+22% Weapon Damage while shield is depleted. +25% Max Health"</f>
        <v>+22% Weapon Damage while shield is depleted. +25% Max Health</v>
      </c>
      <c r="C48" s="15"/>
    </row>
    <row r="49" spans="1:3" x14ac:dyDescent="0.25">
      <c r="A49" s="15" t="s">
        <v>180</v>
      </c>
      <c r="B49" s="33" t="s">
        <v>182</v>
      </c>
      <c r="C49" s="15"/>
    </row>
    <row r="50" spans="1:3" x14ac:dyDescent="0.25">
      <c r="A50" s="15" t="s">
        <v>184</v>
      </c>
      <c r="B50" s="33" t="s">
        <v>185</v>
      </c>
      <c r="C50" s="15"/>
    </row>
    <row r="51" spans="1:3" x14ac:dyDescent="0.25">
      <c r="A51" s="15" t="s">
        <v>188</v>
      </c>
      <c r="B51" s="33" t="s">
        <v>190</v>
      </c>
      <c r="C51" s="15"/>
    </row>
    <row r="52" spans="1:3" x14ac:dyDescent="0.25">
      <c r="A52" s="15" t="s">
        <v>192</v>
      </c>
      <c r="B52" s="33" t="s">
        <v>194</v>
      </c>
      <c r="C52" s="15"/>
    </row>
    <row r="53" spans="1:3" x14ac:dyDescent="0.25">
      <c r="A53" s="63" t="s">
        <v>196</v>
      </c>
      <c r="B53" s="14"/>
      <c r="C53" s="14"/>
    </row>
    <row r="54" spans="1:3" x14ac:dyDescent="0.25">
      <c r="A54" s="66" t="s">
        <v>53</v>
      </c>
      <c r="B54" s="14"/>
      <c r="C54" s="14"/>
    </row>
    <row r="55" spans="1:3" x14ac:dyDescent="0.25">
      <c r="A55" s="15" t="s">
        <v>204</v>
      </c>
      <c r="B55" s="16" t="s">
        <v>205</v>
      </c>
      <c r="C55" s="15"/>
    </row>
    <row r="56" spans="1:3" x14ac:dyDescent="0.25">
      <c r="A56" s="15" t="s">
        <v>206</v>
      </c>
      <c r="B56" s="33" t="s">
        <v>208</v>
      </c>
      <c r="C56" s="35" t="s">
        <v>209</v>
      </c>
    </row>
    <row r="57" spans="1:3" x14ac:dyDescent="0.25">
      <c r="A57" s="66" t="s">
        <v>136</v>
      </c>
      <c r="B57" s="14"/>
      <c r="C57" s="14"/>
    </row>
    <row r="58" spans="1:3" x14ac:dyDescent="0.25">
      <c r="A58" s="15" t="s">
        <v>210</v>
      </c>
      <c r="B58" s="16" t="str">
        <f>"+5% Max Health per second while shields are full."</f>
        <v>+5% Max Health per second while shields are full.</v>
      </c>
      <c r="C58" s="15"/>
    </row>
    <row r="59" spans="1:3" x14ac:dyDescent="0.25">
      <c r="A59" s="15" t="s">
        <v>213</v>
      </c>
      <c r="B59" s="16" t="s">
        <v>214</v>
      </c>
      <c r="C59" s="35" t="s">
        <v>216</v>
      </c>
    </row>
    <row r="60" spans="1:3" x14ac:dyDescent="0.25">
      <c r="A60" s="15" t="s">
        <v>218</v>
      </c>
      <c r="B60" s="16" t="s">
        <v>219</v>
      </c>
      <c r="C60" s="15" t="s">
        <v>220</v>
      </c>
    </row>
    <row r="61" spans="1:3" x14ac:dyDescent="0.25">
      <c r="A61" s="66" t="s">
        <v>173</v>
      </c>
      <c r="B61" s="14"/>
      <c r="C61" s="14"/>
    </row>
    <row r="62" spans="1:3" x14ac:dyDescent="0.25">
      <c r="A62" s="15" t="s">
        <v>222</v>
      </c>
      <c r="B62" s="16" t="s">
        <v>223</v>
      </c>
      <c r="C62" s="15" t="s">
        <v>226</v>
      </c>
    </row>
    <row r="63" spans="1:3" x14ac:dyDescent="0.25">
      <c r="A63" s="15" t="s">
        <v>227</v>
      </c>
      <c r="B63" s="16" t="str">
        <f>"+50% Reload Speed and 15% Fire Rate while shield is full. When depleted, Fire Rate and Reload Speed are severely penalised."</f>
        <v>+50% Reload Speed and 15% Fire Rate while shield is full. When depleted, Fire Rate and Reload Speed are severely penalised.</v>
      </c>
      <c r="C63" s="35" t="s">
        <v>233</v>
      </c>
    </row>
    <row r="64" spans="1:3" x14ac:dyDescent="0.25">
      <c r="A64" s="15" t="s">
        <v>234</v>
      </c>
      <c r="B64" s="73" t="s">
        <v>235</v>
      </c>
      <c r="C64" s="35" t="s">
        <v>239</v>
      </c>
    </row>
    <row r="65" spans="1:3" x14ac:dyDescent="0.25">
      <c r="A65" s="18"/>
      <c r="B65" s="20"/>
      <c r="C65" s="21"/>
    </row>
    <row r="66" spans="1:3" x14ac:dyDescent="0.25">
      <c r="A66" s="76" t="s">
        <v>243</v>
      </c>
      <c r="B66" s="78"/>
      <c r="C66" s="14"/>
    </row>
    <row r="67" spans="1:3" x14ac:dyDescent="0.25">
      <c r="A67" s="15" t="s">
        <v>253</v>
      </c>
      <c r="B67" s="16" t="str">
        <f>"+15% chance to absorb bullets as ammo"</f>
        <v>+15% chance to absorb bullets as ammo</v>
      </c>
      <c r="C67" s="15"/>
    </row>
    <row r="68" spans="1:3" x14ac:dyDescent="0.25">
      <c r="A68" s="15" t="s">
        <v>259</v>
      </c>
      <c r="B68" s="16" t="str">
        <f>"+8% health and 17% resistance to the last damage type received for 3 seconds."</f>
        <v>+8% health and 17% resistance to the last damage type received for 3 seconds.</v>
      </c>
      <c r="C68" s="15"/>
    </row>
    <row r="69" spans="1:3" x14ac:dyDescent="0.25">
      <c r="A69" s="15" t="s">
        <v>263</v>
      </c>
      <c r="B69" s="16" t="str">
        <f>"+23% Reload Speed while shield is depleted"</f>
        <v>+23% Reload Speed while shield is depleted</v>
      </c>
      <c r="C69" s="15"/>
    </row>
    <row r="70" spans="1:3" x14ac:dyDescent="0.25">
      <c r="A70" s="15" t="s">
        <v>266</v>
      </c>
      <c r="B70" s="16" t="str">
        <f>"While Full, Shots Drain 30% Shields for +20% Weapon Damage"</f>
        <v>While Full, Shots Drain 30% Shields for +20% Weapon Damage</v>
      </c>
      <c r="C70" s="15"/>
    </row>
    <row r="71" spans="1:3" x14ac:dyDescent="0.25">
      <c r="A71" s="15" t="s">
        <v>268</v>
      </c>
      <c r="B71" s="16" t="str">
        <f>"+5% Max health per second while shields are full."</f>
        <v>+5% Max health per second while shields are full.</v>
      </c>
      <c r="C71" s="15"/>
    </row>
    <row r="72" spans="1:3" x14ac:dyDescent="0.25">
      <c r="A72" s="15" t="s">
        <v>272</v>
      </c>
      <c r="B72" s="16" t="str">
        <f>"+25% Max Capacity"</f>
        <v>+25% Max Capacity</v>
      </c>
      <c r="C72" s="15"/>
    </row>
    <row r="73" spans="1:3" x14ac:dyDescent="0.25">
      <c r="A73" s="15" t="s">
        <v>276</v>
      </c>
      <c r="B73" s="16" t="str">
        <f>"+10% Movement Speed while shield is depleted"</f>
        <v>+10% Movement Speed while shield is depleted</v>
      </c>
      <c r="C73" s="15"/>
    </row>
    <row r="74" spans="1:3" x14ac:dyDescent="0.25">
      <c r="A74" s="15" t="s">
        <v>280</v>
      </c>
      <c r="B74" s="16" t="str">
        <f>"When damaged, has a 15% chance to drop a Forify Charge that grants 10% Damage Reduction"</f>
        <v>When damaged, has a 15% chance to drop a Forify Charge that grants 10% Damage Reduction</v>
      </c>
      <c r="C74" s="15"/>
    </row>
    <row r="75" spans="1:3" x14ac:dyDescent="0.25">
      <c r="A75" s="15" t="s">
        <v>285</v>
      </c>
      <c r="B75" s="16" t="str">
        <f>"When damaged, has a 15% chance to drop a Health Charge that restores 15% of Max health"</f>
        <v>When damaged, has a 15% chance to drop a Health Charge that restores 15% of Max health</v>
      </c>
      <c r="C75" s="15"/>
    </row>
    <row r="76" spans="1:3" x14ac:dyDescent="0.25">
      <c r="A76" s="15" t="s">
        <v>291</v>
      </c>
      <c r="B76" s="16" t="str">
        <f>"+10 / 25 / 50% Max Health"</f>
        <v>+10 / 25 / 50% Max Health</v>
      </c>
      <c r="C76" s="15"/>
    </row>
    <row r="77" spans="1:3" x14ac:dyDescent="0.25">
      <c r="A77" s="15" t="s">
        <v>295</v>
      </c>
      <c r="B77" s="16" t="s">
        <v>296</v>
      </c>
      <c r="C77" s="15"/>
    </row>
    <row r="78" spans="1:3" x14ac:dyDescent="0.25">
      <c r="A78" s="15" t="s">
        <v>298</v>
      </c>
      <c r="B78" s="33" t="s">
        <v>300</v>
      </c>
      <c r="C78" s="35"/>
    </row>
    <row r="79" spans="1:3" x14ac:dyDescent="0.25">
      <c r="A79" s="15" t="s">
        <v>302</v>
      </c>
      <c r="B79" s="16" t="str">
        <f>"When damaged, has a 15% chance to drop a Power Charge that increases weapon damage by 10%"</f>
        <v>When damaged, has a 15% chance to drop a Power Charge that increases weapon damage by 10%</v>
      </c>
      <c r="C79" s="15"/>
    </row>
    <row r="80" spans="1:3" x14ac:dyDescent="0.25">
      <c r="A80" s="15" t="s">
        <v>308</v>
      </c>
      <c r="B80" s="16" t="s">
        <v>310</v>
      </c>
      <c r="C80" s="15"/>
    </row>
    <row r="81" spans="1:3" x14ac:dyDescent="0.25">
      <c r="A81" s="15" t="s">
        <v>311</v>
      </c>
      <c r="B81" s="16" t="str">
        <f>"-25% Recharge Delay"</f>
        <v>-25% Recharge Delay</v>
      </c>
      <c r="C81" s="15"/>
    </row>
    <row r="82" spans="1:3" x14ac:dyDescent="0.25">
      <c r="A82" s="15" t="s">
        <v>314</v>
      </c>
      <c r="B82" s="16" t="str">
        <f>"+15% Recharge Rate"</f>
        <v>+15% Recharge Rate</v>
      </c>
      <c r="C82" s="15"/>
    </row>
    <row r="83" spans="1:3" x14ac:dyDescent="0.25">
      <c r="A83" s="15" t="s">
        <v>317</v>
      </c>
      <c r="B83" s="16" t="str">
        <f>"15% chance to Reflect projectiles while shielded"</f>
        <v>15% chance to Reflect projectiles while shielded</v>
      </c>
      <c r="C83" s="15"/>
    </row>
    <row r="84" spans="1:3" x14ac:dyDescent="0.25">
      <c r="A84" s="15" t="s">
        <v>321</v>
      </c>
      <c r="B84" s="73" t="s">
        <v>235</v>
      </c>
      <c r="C84" s="15"/>
    </row>
    <row r="85" spans="1:3" x14ac:dyDescent="0.25">
      <c r="A85" s="15" t="s">
        <v>324</v>
      </c>
      <c r="B85" s="16" t="str">
        <f>"+80 / 180 / 300% Melee Damage while shield is depleted"</f>
        <v>+80 / 180 / 300% Melee Damage while shield is depleted</v>
      </c>
      <c r="C85" s="15"/>
    </row>
    <row r="86" spans="1:3" x14ac:dyDescent="0.25">
      <c r="A86" s="15" t="s">
        <v>328</v>
      </c>
      <c r="B86" s="16" t="str">
        <f>"When damaged, has a 15% chance to drop a Booster that restores 8% shields."</f>
        <v>When damaged, has a 15% chance to drop a Booster that restores 8% shields.</v>
      </c>
      <c r="C86" s="15"/>
    </row>
    <row r="87" spans="1:3" x14ac:dyDescent="0.25">
      <c r="A87" s="15" t="s">
        <v>334</v>
      </c>
      <c r="B87" s="16" t="s">
        <v>335</v>
      </c>
      <c r="C87" s="15"/>
    </row>
    <row r="88" spans="1:3" x14ac:dyDescent="0.25">
      <c r="A88" s="15" t="s">
        <v>336</v>
      </c>
      <c r="B88" s="16" t="str">
        <f>"+10% Fire Rate while shield is depleted"</f>
        <v>+10% Fire Rate while shield is depleted</v>
      </c>
      <c r="C88" s="15"/>
    </row>
    <row r="89" spans="1:3" x14ac:dyDescent="0.25">
      <c r="A89" s="15" t="s">
        <v>339</v>
      </c>
      <c r="B89" s="16" t="str">
        <f>"+40% Capacity, -10% Max Health"</f>
        <v>+40% Capacity, -10% Max Health</v>
      </c>
      <c r="C89" s="15"/>
    </row>
    <row r="90" spans="1:3" x14ac:dyDescent="0.25">
      <c r="A90" s="15" t="s">
        <v>343</v>
      </c>
      <c r="B90" s="16" t="str">
        <f>"+10% Movement Speed while shields are full."</f>
        <v>+10% Movement Speed while shields are full.</v>
      </c>
      <c r="C90" s="15"/>
    </row>
    <row r="91" spans="1:3" x14ac:dyDescent="0.25">
      <c r="A91" s="15" t="s">
        <v>346</v>
      </c>
      <c r="B91" s="73" t="s">
        <v>235</v>
      </c>
      <c r="C91" s="15"/>
    </row>
    <row r="92" spans="1:3" x14ac:dyDescent="0.25">
      <c r="A92" s="18"/>
      <c r="B92" s="20"/>
      <c r="C92" s="21"/>
    </row>
    <row r="93" spans="1:3" x14ac:dyDescent="0.25">
      <c r="A93" s="76" t="s">
        <v>348</v>
      </c>
      <c r="B93" s="14"/>
      <c r="C93" s="14"/>
    </row>
    <row r="94" spans="1:3" x14ac:dyDescent="0.25">
      <c r="A94" s="35" t="s">
        <v>349</v>
      </c>
      <c r="B94" s="103" t="s">
        <v>350</v>
      </c>
      <c r="C94" s="15"/>
    </row>
    <row r="95" spans="1:3" x14ac:dyDescent="0.25">
      <c r="A95" s="35" t="s">
        <v>357</v>
      </c>
      <c r="B95" s="103" t="s">
        <v>350</v>
      </c>
      <c r="C95" s="15"/>
    </row>
    <row r="96" spans="1:3" x14ac:dyDescent="0.25">
      <c r="A96" s="35" t="s">
        <v>358</v>
      </c>
      <c r="B96" s="103" t="s">
        <v>350</v>
      </c>
      <c r="C96" s="15"/>
    </row>
    <row r="97" spans="1:3" x14ac:dyDescent="0.25">
      <c r="A97" s="35" t="s">
        <v>359</v>
      </c>
      <c r="B97" s="103" t="s">
        <v>350</v>
      </c>
      <c r="C97" s="15"/>
    </row>
    <row r="98" spans="1:3" x14ac:dyDescent="0.25">
      <c r="A98" s="35" t="s">
        <v>361</v>
      </c>
      <c r="B98" s="103" t="s">
        <v>350</v>
      </c>
      <c r="C98" s="15"/>
    </row>
    <row r="99" spans="1:3" x14ac:dyDescent="0.25">
      <c r="A99" s="35" t="s">
        <v>362</v>
      </c>
      <c r="B99" s="103" t="s">
        <v>350</v>
      </c>
      <c r="C99" s="15"/>
    </row>
    <row r="100" spans="1:3" x14ac:dyDescent="0.25">
      <c r="A100" s="35" t="s">
        <v>364</v>
      </c>
      <c r="B100" s="103" t="s">
        <v>350</v>
      </c>
      <c r="C100" s="15"/>
    </row>
    <row r="101" spans="1:3" x14ac:dyDescent="0.25">
      <c r="A101" s="35" t="s">
        <v>365</v>
      </c>
      <c r="B101" s="103" t="s">
        <v>350</v>
      </c>
      <c r="C101" s="15"/>
    </row>
    <row r="102" spans="1:3" x14ac:dyDescent="0.25">
      <c r="A102" s="35" t="s">
        <v>367</v>
      </c>
      <c r="B102" s="103" t="s">
        <v>350</v>
      </c>
      <c r="C102" s="15"/>
    </row>
    <row r="103" spans="1:3" x14ac:dyDescent="0.25">
      <c r="A103" s="35" t="s">
        <v>368</v>
      </c>
      <c r="B103" s="103" t="s">
        <v>350</v>
      </c>
      <c r="C103" s="15"/>
    </row>
    <row r="104" spans="1:3" x14ac:dyDescent="0.25">
      <c r="A104" s="35" t="s">
        <v>370</v>
      </c>
      <c r="B104" s="103" t="s">
        <v>350</v>
      </c>
      <c r="C104" s="15"/>
    </row>
    <row r="105" spans="1:3" x14ac:dyDescent="0.25">
      <c r="A105" s="35" t="s">
        <v>372</v>
      </c>
      <c r="B105" s="103" t="s">
        <v>350</v>
      </c>
      <c r="C105" s="15"/>
    </row>
    <row r="106" spans="1:3" x14ac:dyDescent="0.25">
      <c r="A106" s="35" t="s">
        <v>373</v>
      </c>
      <c r="B106" s="103" t="s">
        <v>350</v>
      </c>
      <c r="C106" s="15"/>
    </row>
    <row r="107" spans="1:3" x14ac:dyDescent="0.25">
      <c r="A107" s="35" t="s">
        <v>374</v>
      </c>
      <c r="B107" s="103" t="s">
        <v>350</v>
      </c>
      <c r="C107" s="15"/>
    </row>
    <row r="108" spans="1:3" x14ac:dyDescent="0.25">
      <c r="A108" s="35" t="s">
        <v>376</v>
      </c>
      <c r="B108" s="103" t="s">
        <v>350</v>
      </c>
      <c r="C108" s="15"/>
    </row>
    <row r="109" spans="1:3" x14ac:dyDescent="0.25">
      <c r="A109" s="35" t="s">
        <v>377</v>
      </c>
      <c r="B109" s="103" t="s">
        <v>350</v>
      </c>
      <c r="C109" s="15"/>
    </row>
    <row r="110" spans="1:3" x14ac:dyDescent="0.25">
      <c r="A110" s="35" t="s">
        <v>379</v>
      </c>
      <c r="B110" s="103" t="s">
        <v>350</v>
      </c>
      <c r="C110" s="15"/>
    </row>
    <row r="111" spans="1:3" x14ac:dyDescent="0.25">
      <c r="A111" s="35" t="s">
        <v>380</v>
      </c>
      <c r="B111" s="103" t="s">
        <v>350</v>
      </c>
      <c r="C111" s="15"/>
    </row>
    <row r="112" spans="1:3" x14ac:dyDescent="0.25">
      <c r="A112" s="35" t="s">
        <v>382</v>
      </c>
      <c r="B112" s="103" t="s">
        <v>350</v>
      </c>
      <c r="C112" s="15"/>
    </row>
    <row r="113" spans="1:3" x14ac:dyDescent="0.25">
      <c r="A113" s="35" t="s">
        <v>383</v>
      </c>
      <c r="B113" s="103" t="s">
        <v>350</v>
      </c>
      <c r="C113" s="15"/>
    </row>
    <row r="114" spans="1:3" x14ac:dyDescent="0.25">
      <c r="A114" s="35" t="s">
        <v>386</v>
      </c>
      <c r="B114" s="103" t="s">
        <v>350</v>
      </c>
      <c r="C114" s="15"/>
    </row>
    <row r="115" spans="1:3" x14ac:dyDescent="0.25">
      <c r="A115" s="35" t="s">
        <v>388</v>
      </c>
      <c r="B115" s="103" t="s">
        <v>350</v>
      </c>
      <c r="C115" s="15"/>
    </row>
    <row r="116" spans="1:3" x14ac:dyDescent="0.25">
      <c r="A116" s="35" t="s">
        <v>389</v>
      </c>
      <c r="B116" s="103" t="s">
        <v>350</v>
      </c>
      <c r="C116" s="15"/>
    </row>
    <row r="117" spans="1:3" x14ac:dyDescent="0.25">
      <c r="A117" s="35" t="s">
        <v>390</v>
      </c>
      <c r="B117" s="103" t="s">
        <v>350</v>
      </c>
      <c r="C117" s="15"/>
    </row>
    <row r="118" spans="1:3" x14ac:dyDescent="0.25">
      <c r="A118" s="35" t="s">
        <v>392</v>
      </c>
      <c r="B118" s="103" t="s">
        <v>350</v>
      </c>
      <c r="C118" s="15"/>
    </row>
    <row r="119" spans="1:3" x14ac:dyDescent="0.25">
      <c r="A119" s="35" t="s">
        <v>393</v>
      </c>
      <c r="B119" s="103" t="s">
        <v>350</v>
      </c>
      <c r="C119" s="15"/>
    </row>
    <row r="120" spans="1:3" x14ac:dyDescent="0.25">
      <c r="A120" s="123" t="s">
        <v>394</v>
      </c>
      <c r="B120" s="103" t="s">
        <v>350</v>
      </c>
      <c r="C120" s="15"/>
    </row>
    <row r="121" spans="1:3" x14ac:dyDescent="0.25">
      <c r="A121" s="123" t="s">
        <v>368</v>
      </c>
      <c r="B121" s="103" t="s">
        <v>350</v>
      </c>
      <c r="C121" s="15"/>
    </row>
  </sheetData>
  <hyperlinks>
    <hyperlink ref="A1" location="Index!A1" display="Go back to Index" xr:uid="{00000000-0004-0000-0200-00000000000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B4A7D6"/>
    <outlinePr summaryBelow="0" summaryRight="0"/>
  </sheetPr>
  <dimension ref="A1:E91"/>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76.5546875" customWidth="1"/>
    <col min="2" max="2" width="77.33203125" customWidth="1"/>
    <col min="3" max="3" width="36.109375" customWidth="1"/>
    <col min="4" max="4" width="26" customWidth="1"/>
    <col min="5" max="5" width="18.88671875" customWidth="1"/>
  </cols>
  <sheetData>
    <row r="1" spans="1:5" ht="15.75" customHeight="1" x14ac:dyDescent="0.3">
      <c r="A1" s="157" t="s">
        <v>1</v>
      </c>
      <c r="B1" s="158" t="s">
        <v>795</v>
      </c>
      <c r="C1" s="159" t="s">
        <v>796</v>
      </c>
      <c r="D1" s="160" t="s">
        <v>3</v>
      </c>
      <c r="E1" s="161" t="s">
        <v>797</v>
      </c>
    </row>
    <row r="2" spans="1:5" ht="13.2" x14ac:dyDescent="0.25">
      <c r="A2" s="155" t="s">
        <v>2753</v>
      </c>
      <c r="B2" s="103" t="s">
        <v>800</v>
      </c>
      <c r="C2" s="163"/>
      <c r="D2" s="164"/>
      <c r="E2" s="164" t="s">
        <v>2755</v>
      </c>
    </row>
    <row r="3" spans="1:5" ht="13.2" x14ac:dyDescent="0.25">
      <c r="A3" s="155" t="s">
        <v>2757</v>
      </c>
      <c r="B3" s="103" t="s">
        <v>923</v>
      </c>
      <c r="C3" s="163"/>
      <c r="D3" s="164"/>
      <c r="E3" s="164"/>
    </row>
    <row r="4" spans="1:5" ht="13.2" x14ac:dyDescent="0.25">
      <c r="A4" s="155" t="s">
        <v>2759</v>
      </c>
      <c r="B4" s="103" t="s">
        <v>803</v>
      </c>
      <c r="C4" s="163"/>
      <c r="D4" s="164"/>
      <c r="E4" s="164"/>
    </row>
    <row r="5" spans="1:5" ht="13.2" x14ac:dyDescent="0.25">
      <c r="A5" s="155" t="s">
        <v>2763</v>
      </c>
      <c r="B5" s="103" t="s">
        <v>803</v>
      </c>
      <c r="C5" s="163"/>
      <c r="D5" s="164"/>
      <c r="E5" s="164"/>
    </row>
    <row r="6" spans="1:5" ht="13.2" x14ac:dyDescent="0.25">
      <c r="A6" s="155" t="s">
        <v>2765</v>
      </c>
      <c r="B6" s="103" t="s">
        <v>2768</v>
      </c>
      <c r="C6" s="163"/>
      <c r="D6" s="164" t="s">
        <v>2769</v>
      </c>
      <c r="E6" s="164" t="s">
        <v>2770</v>
      </c>
    </row>
    <row r="7" spans="1:5" ht="13.2" x14ac:dyDescent="0.25">
      <c r="A7" s="155" t="s">
        <v>2772</v>
      </c>
      <c r="B7" s="103" t="s">
        <v>1128</v>
      </c>
      <c r="C7" s="163"/>
      <c r="D7" s="164"/>
      <c r="E7" s="164"/>
    </row>
    <row r="8" spans="1:5" ht="13.2" x14ac:dyDescent="0.25">
      <c r="A8" s="155" t="s">
        <v>2775</v>
      </c>
      <c r="B8" s="103" t="s">
        <v>1128</v>
      </c>
      <c r="C8" s="163"/>
      <c r="D8" s="164"/>
      <c r="E8" s="164"/>
    </row>
    <row r="9" spans="1:5" ht="13.2" x14ac:dyDescent="0.25">
      <c r="A9" s="155" t="s">
        <v>2779</v>
      </c>
      <c r="B9" s="103" t="s">
        <v>2780</v>
      </c>
      <c r="C9" s="163"/>
      <c r="D9" s="164"/>
      <c r="E9" s="164" t="s">
        <v>2783</v>
      </c>
    </row>
    <row r="10" spans="1:5" ht="13.2" x14ac:dyDescent="0.25">
      <c r="A10" s="155" t="s">
        <v>2785</v>
      </c>
      <c r="B10" s="103" t="s">
        <v>800</v>
      </c>
      <c r="C10" s="163"/>
      <c r="D10" s="164"/>
      <c r="E10" s="164" t="s">
        <v>2788</v>
      </c>
    </row>
    <row r="11" spans="1:5" ht="13.2" x14ac:dyDescent="0.25">
      <c r="A11" s="155" t="s">
        <v>2790</v>
      </c>
      <c r="B11" s="103" t="s">
        <v>820</v>
      </c>
      <c r="C11" s="163"/>
      <c r="D11" s="164"/>
      <c r="E11" s="164"/>
    </row>
    <row r="12" spans="1:5" ht="13.2" x14ac:dyDescent="0.25">
      <c r="A12" s="155" t="s">
        <v>2791</v>
      </c>
      <c r="B12" s="103" t="s">
        <v>820</v>
      </c>
      <c r="C12" s="163"/>
      <c r="D12" s="164"/>
      <c r="E12" s="164"/>
    </row>
    <row r="13" spans="1:5" ht="13.2" x14ac:dyDescent="0.25">
      <c r="A13" s="155" t="s">
        <v>2795</v>
      </c>
      <c r="B13" s="103" t="s">
        <v>1089</v>
      </c>
      <c r="C13" s="163"/>
      <c r="D13" s="164"/>
      <c r="E13" s="164"/>
    </row>
    <row r="14" spans="1:5" ht="13.2" x14ac:dyDescent="0.25">
      <c r="A14" s="155" t="s">
        <v>2798</v>
      </c>
      <c r="B14" s="103"/>
      <c r="C14" s="163"/>
      <c r="D14" s="164"/>
      <c r="E14" s="164"/>
    </row>
    <row r="15" spans="1:5" ht="13.2" x14ac:dyDescent="0.25">
      <c r="A15" s="155" t="s">
        <v>2803</v>
      </c>
      <c r="B15" s="103" t="s">
        <v>2805</v>
      </c>
      <c r="C15" s="163"/>
      <c r="D15" s="164"/>
      <c r="E15" s="164"/>
    </row>
    <row r="16" spans="1:5" ht="13.2" x14ac:dyDescent="0.25">
      <c r="A16" s="155" t="s">
        <v>2811</v>
      </c>
      <c r="B16" s="103" t="s">
        <v>2812</v>
      </c>
      <c r="C16" s="163" t="s">
        <v>2212</v>
      </c>
      <c r="D16" s="164"/>
      <c r="E16" s="164"/>
    </row>
    <row r="17" spans="1:5" ht="13.2" x14ac:dyDescent="0.25">
      <c r="A17" s="155" t="s">
        <v>2815</v>
      </c>
      <c r="B17" s="103"/>
      <c r="C17" s="163"/>
      <c r="D17" s="164"/>
      <c r="E17" s="164"/>
    </row>
    <row r="18" spans="1:5" ht="13.2" x14ac:dyDescent="0.25">
      <c r="A18" s="155" t="s">
        <v>2820</v>
      </c>
      <c r="B18" s="103" t="s">
        <v>1311</v>
      </c>
      <c r="C18" s="163" t="s">
        <v>2822</v>
      </c>
      <c r="D18" s="164"/>
      <c r="E18" s="164"/>
    </row>
    <row r="19" spans="1:5" ht="13.2" x14ac:dyDescent="0.25">
      <c r="A19" s="155" t="s">
        <v>2826</v>
      </c>
      <c r="B19" s="103" t="s">
        <v>2198</v>
      </c>
      <c r="C19" s="163"/>
      <c r="D19" s="164"/>
      <c r="E19" s="164" t="s">
        <v>2829</v>
      </c>
    </row>
    <row r="20" spans="1:5" ht="13.2" x14ac:dyDescent="0.25">
      <c r="A20" s="155" t="s">
        <v>2830</v>
      </c>
      <c r="B20" s="103" t="s">
        <v>2831</v>
      </c>
      <c r="C20" s="163"/>
      <c r="D20" s="164"/>
      <c r="E20" s="164"/>
    </row>
    <row r="21" spans="1:5" ht="13.2" x14ac:dyDescent="0.25">
      <c r="A21" s="155" t="s">
        <v>2834</v>
      </c>
      <c r="B21" s="103" t="s">
        <v>1355</v>
      </c>
      <c r="C21" s="163"/>
      <c r="D21" s="164"/>
      <c r="E21" s="164"/>
    </row>
    <row r="22" spans="1:5" ht="13.2" x14ac:dyDescent="0.25">
      <c r="A22" s="155" t="s">
        <v>2837</v>
      </c>
      <c r="B22" s="103"/>
      <c r="C22" s="163"/>
      <c r="D22" s="164"/>
      <c r="E22" s="164"/>
    </row>
    <row r="23" spans="1:5" ht="13.2" x14ac:dyDescent="0.25">
      <c r="A23" s="155" t="s">
        <v>2841</v>
      </c>
      <c r="B23" s="103" t="s">
        <v>2842</v>
      </c>
      <c r="C23" s="163"/>
      <c r="D23" s="164"/>
      <c r="E23" s="164"/>
    </row>
    <row r="24" spans="1:5" ht="13.2" x14ac:dyDescent="0.25">
      <c r="A24" s="155" t="s">
        <v>2844</v>
      </c>
      <c r="B24" s="103"/>
      <c r="C24" s="163"/>
      <c r="D24" s="164"/>
      <c r="E24" s="164"/>
    </row>
    <row r="25" spans="1:5" ht="13.2" x14ac:dyDescent="0.25">
      <c r="A25" s="155" t="s">
        <v>2848</v>
      </c>
      <c r="B25" s="103" t="s">
        <v>2768</v>
      </c>
      <c r="C25" s="163"/>
      <c r="D25" s="164"/>
      <c r="E25" s="164"/>
    </row>
    <row r="26" spans="1:5" ht="13.2" x14ac:dyDescent="0.25">
      <c r="A26" s="155" t="s">
        <v>2853</v>
      </c>
      <c r="B26" s="103" t="s">
        <v>2854</v>
      </c>
      <c r="C26" s="163"/>
      <c r="D26" s="164"/>
      <c r="E26" s="164"/>
    </row>
    <row r="27" spans="1:5" ht="13.2" x14ac:dyDescent="0.25">
      <c r="A27" s="155" t="s">
        <v>2856</v>
      </c>
      <c r="B27" s="103" t="s">
        <v>2780</v>
      </c>
      <c r="C27" s="163"/>
      <c r="D27" s="164"/>
      <c r="E27" s="164"/>
    </row>
    <row r="28" spans="1:5" ht="13.2" x14ac:dyDescent="0.25">
      <c r="A28" s="155" t="s">
        <v>2860</v>
      </c>
      <c r="B28" s="103" t="s">
        <v>2861</v>
      </c>
      <c r="C28" s="163" t="s">
        <v>1827</v>
      </c>
      <c r="D28" s="164" t="s">
        <v>2863</v>
      </c>
      <c r="E28" s="164"/>
    </row>
    <row r="29" spans="1:5" ht="13.2" x14ac:dyDescent="0.25">
      <c r="A29" s="155" t="s">
        <v>2864</v>
      </c>
      <c r="B29" s="103"/>
      <c r="C29" s="163"/>
      <c r="D29" s="164" t="s">
        <v>2865</v>
      </c>
      <c r="E29" s="164"/>
    </row>
    <row r="30" spans="1:5" ht="13.2" x14ac:dyDescent="0.25">
      <c r="A30" s="165"/>
      <c r="B30" s="165"/>
      <c r="C30" s="165"/>
      <c r="D30" s="165"/>
      <c r="E30" s="166"/>
    </row>
    <row r="31" spans="1:5" ht="13.2" x14ac:dyDescent="0.25">
      <c r="A31" s="155" t="s">
        <v>2868</v>
      </c>
      <c r="B31" s="167" t="s">
        <v>853</v>
      </c>
      <c r="C31" s="163"/>
      <c r="D31" s="164"/>
      <c r="E31" s="164"/>
    </row>
    <row r="32" spans="1:5" ht="13.2" x14ac:dyDescent="0.25">
      <c r="A32" s="155" t="s">
        <v>2872</v>
      </c>
      <c r="B32" s="103" t="s">
        <v>1103</v>
      </c>
      <c r="C32" s="163"/>
      <c r="D32" s="164"/>
      <c r="E32" s="164"/>
    </row>
    <row r="33" spans="1:5" ht="13.2" x14ac:dyDescent="0.25">
      <c r="A33" s="155" t="s">
        <v>2874</v>
      </c>
      <c r="B33" s="103" t="s">
        <v>2876</v>
      </c>
      <c r="C33" s="163"/>
      <c r="D33" s="164"/>
      <c r="E33" s="164"/>
    </row>
    <row r="34" spans="1:5" ht="13.2" x14ac:dyDescent="0.25">
      <c r="A34" s="155" t="s">
        <v>2879</v>
      </c>
      <c r="B34" s="103" t="s">
        <v>1128</v>
      </c>
      <c r="C34" s="163"/>
      <c r="D34" s="164"/>
      <c r="E34" s="164"/>
    </row>
    <row r="35" spans="1:5" ht="13.2" x14ac:dyDescent="0.25">
      <c r="A35" s="165"/>
      <c r="B35" s="165"/>
      <c r="C35" s="165"/>
      <c r="D35" s="165"/>
      <c r="E35" s="166"/>
    </row>
    <row r="36" spans="1:5" ht="13.2" x14ac:dyDescent="0.25">
      <c r="A36" s="155" t="s">
        <v>2882</v>
      </c>
      <c r="B36" s="103" t="s">
        <v>2368</v>
      </c>
      <c r="C36" s="163"/>
      <c r="D36" s="164"/>
      <c r="E36" s="164"/>
    </row>
    <row r="37" spans="1:5" ht="13.2" x14ac:dyDescent="0.25">
      <c r="A37" s="155" t="s">
        <v>2885</v>
      </c>
      <c r="B37" s="103" t="s">
        <v>2887</v>
      </c>
      <c r="C37" s="163"/>
      <c r="D37" s="164"/>
      <c r="E37" s="164"/>
    </row>
    <row r="38" spans="1:5" ht="13.2" x14ac:dyDescent="0.25">
      <c r="A38" s="155" t="s">
        <v>2891</v>
      </c>
      <c r="B38" s="103" t="s">
        <v>1867</v>
      </c>
      <c r="C38" s="163"/>
      <c r="D38" s="164"/>
      <c r="E38" s="164"/>
    </row>
    <row r="39" spans="1:5" ht="13.2" x14ac:dyDescent="0.25">
      <c r="A39" s="155" t="s">
        <v>2896</v>
      </c>
      <c r="B39" s="103" t="s">
        <v>2897</v>
      </c>
      <c r="C39" s="163" t="s">
        <v>2899</v>
      </c>
      <c r="D39" s="164"/>
      <c r="E39" s="164"/>
    </row>
    <row r="40" spans="1:5" ht="13.2" x14ac:dyDescent="0.25">
      <c r="A40" s="165"/>
      <c r="B40" s="165"/>
      <c r="C40" s="165"/>
      <c r="D40" s="165"/>
      <c r="E40" s="166"/>
    </row>
    <row r="41" spans="1:5" ht="13.2" x14ac:dyDescent="0.25">
      <c r="A41" s="155" t="s">
        <v>2902</v>
      </c>
      <c r="B41" s="103" t="s">
        <v>2100</v>
      </c>
      <c r="C41" s="163"/>
      <c r="D41" s="164"/>
      <c r="E41" s="164"/>
    </row>
    <row r="42" spans="1:5" ht="13.2" x14ac:dyDescent="0.25">
      <c r="A42" s="155" t="s">
        <v>2903</v>
      </c>
      <c r="B42" s="103" t="s">
        <v>2333</v>
      </c>
      <c r="C42" s="163"/>
      <c r="D42" s="164"/>
      <c r="E42" s="164"/>
    </row>
    <row r="43" spans="1:5" ht="13.2" x14ac:dyDescent="0.25">
      <c r="A43" s="155" t="s">
        <v>2906</v>
      </c>
      <c r="B43" s="103" t="s">
        <v>2909</v>
      </c>
      <c r="C43" s="163"/>
      <c r="D43" s="164"/>
      <c r="E43" s="164"/>
    </row>
    <row r="44" spans="1:5" ht="13.2" x14ac:dyDescent="0.25">
      <c r="A44" s="155" t="s">
        <v>2910</v>
      </c>
      <c r="B44" s="103" t="s">
        <v>2303</v>
      </c>
      <c r="C44" s="163"/>
      <c r="D44" s="164"/>
      <c r="E44" s="164"/>
    </row>
    <row r="45" spans="1:5" ht="13.2" x14ac:dyDescent="0.25">
      <c r="A45" s="165"/>
      <c r="B45" s="165"/>
      <c r="C45" s="165"/>
      <c r="D45" s="165"/>
      <c r="E45" s="166"/>
    </row>
    <row r="46" spans="1:5" ht="13.2" x14ac:dyDescent="0.25">
      <c r="A46" s="155" t="s">
        <v>2915</v>
      </c>
      <c r="B46" s="103"/>
      <c r="C46" s="163"/>
      <c r="D46" s="164" t="s">
        <v>925</v>
      </c>
      <c r="E46" s="164"/>
    </row>
    <row r="47" spans="1:5" ht="13.2" x14ac:dyDescent="0.25">
      <c r="A47" s="155" t="s">
        <v>2919</v>
      </c>
      <c r="B47" s="103"/>
      <c r="C47" s="163"/>
      <c r="D47" s="164" t="s">
        <v>925</v>
      </c>
      <c r="E47" s="164"/>
    </row>
    <row r="48" spans="1:5" ht="13.2" x14ac:dyDescent="0.25">
      <c r="A48" s="155" t="s">
        <v>2922</v>
      </c>
      <c r="B48" s="103"/>
      <c r="C48" s="163"/>
      <c r="D48" s="164" t="s">
        <v>925</v>
      </c>
      <c r="E48" s="164"/>
    </row>
    <row r="49" spans="1:5" ht="13.2" x14ac:dyDescent="0.25">
      <c r="A49" s="155" t="s">
        <v>2925</v>
      </c>
      <c r="B49" s="103"/>
      <c r="C49" s="163"/>
      <c r="D49" s="164" t="s">
        <v>925</v>
      </c>
      <c r="E49" s="164"/>
    </row>
    <row r="50" spans="1:5" ht="13.2" x14ac:dyDescent="0.25">
      <c r="A50" s="155" t="s">
        <v>2927</v>
      </c>
      <c r="B50" s="103"/>
      <c r="C50" s="163"/>
      <c r="D50" s="164" t="s">
        <v>925</v>
      </c>
      <c r="E50" s="164"/>
    </row>
    <row r="51" spans="1:5" ht="13.2" x14ac:dyDescent="0.25">
      <c r="A51" s="155" t="s">
        <v>2930</v>
      </c>
      <c r="B51" s="103"/>
      <c r="C51" s="163"/>
      <c r="D51" s="164" t="s">
        <v>925</v>
      </c>
      <c r="E51" s="164"/>
    </row>
    <row r="52" spans="1:5" ht="13.2" x14ac:dyDescent="0.25">
      <c r="A52" s="155" t="s">
        <v>2933</v>
      </c>
      <c r="B52" s="103"/>
      <c r="C52" s="163"/>
      <c r="D52" s="164" t="s">
        <v>925</v>
      </c>
      <c r="E52" s="164"/>
    </row>
    <row r="53" spans="1:5" ht="13.2" x14ac:dyDescent="0.25">
      <c r="A53" s="155" t="s">
        <v>2936</v>
      </c>
      <c r="B53" s="103"/>
      <c r="C53" s="163"/>
      <c r="D53" s="164" t="s">
        <v>925</v>
      </c>
      <c r="E53" s="164"/>
    </row>
    <row r="54" spans="1:5" ht="13.2" x14ac:dyDescent="0.25">
      <c r="A54" s="155" t="s">
        <v>2939</v>
      </c>
      <c r="B54" s="103"/>
      <c r="C54" s="163"/>
      <c r="D54" s="164" t="s">
        <v>925</v>
      </c>
      <c r="E54" s="164"/>
    </row>
    <row r="55" spans="1:5" ht="13.2" x14ac:dyDescent="0.25">
      <c r="A55" s="155" t="s">
        <v>2942</v>
      </c>
      <c r="B55" s="103"/>
      <c r="C55" s="163"/>
      <c r="D55" s="164" t="s">
        <v>925</v>
      </c>
      <c r="E55" s="164"/>
    </row>
    <row r="56" spans="1:5" ht="13.2" x14ac:dyDescent="0.25">
      <c r="A56" s="155" t="s">
        <v>2945</v>
      </c>
      <c r="B56" s="103"/>
      <c r="C56" s="163"/>
      <c r="D56" s="164" t="s">
        <v>925</v>
      </c>
      <c r="E56" s="164"/>
    </row>
    <row r="57" spans="1:5" ht="13.2" x14ac:dyDescent="0.25">
      <c r="A57" s="155" t="s">
        <v>2949</v>
      </c>
      <c r="B57" s="103"/>
      <c r="C57" s="163"/>
      <c r="D57" s="164" t="s">
        <v>925</v>
      </c>
      <c r="E57" s="164"/>
    </row>
    <row r="58" spans="1:5" ht="13.2" x14ac:dyDescent="0.25">
      <c r="A58" s="155" t="s">
        <v>2953</v>
      </c>
      <c r="B58" s="103"/>
      <c r="C58" s="163"/>
      <c r="D58" s="164" t="s">
        <v>925</v>
      </c>
      <c r="E58" s="164"/>
    </row>
    <row r="59" spans="1:5" ht="13.2" x14ac:dyDescent="0.25">
      <c r="A59" s="155" t="s">
        <v>2956</v>
      </c>
      <c r="B59" s="103"/>
      <c r="C59" s="163"/>
      <c r="D59" s="164" t="s">
        <v>925</v>
      </c>
      <c r="E59" s="164"/>
    </row>
    <row r="60" spans="1:5" ht="13.2" x14ac:dyDescent="0.25">
      <c r="A60" s="155" t="s">
        <v>2960</v>
      </c>
      <c r="B60" s="103"/>
      <c r="C60" s="163"/>
      <c r="D60" s="164" t="s">
        <v>925</v>
      </c>
      <c r="E60" s="164"/>
    </row>
    <row r="61" spans="1:5" ht="13.2" x14ac:dyDescent="0.25">
      <c r="A61" s="155" t="s">
        <v>2962</v>
      </c>
      <c r="B61" s="103"/>
      <c r="C61" s="163"/>
      <c r="D61" s="164" t="s">
        <v>925</v>
      </c>
      <c r="E61" s="164"/>
    </row>
    <row r="62" spans="1:5" ht="13.2" x14ac:dyDescent="0.25">
      <c r="A62" s="155" t="s">
        <v>2965</v>
      </c>
      <c r="B62" s="103"/>
      <c r="C62" s="163"/>
      <c r="D62" s="164" t="s">
        <v>925</v>
      </c>
      <c r="E62" s="164"/>
    </row>
    <row r="63" spans="1:5" ht="13.2" x14ac:dyDescent="0.25">
      <c r="A63" s="155" t="s">
        <v>2968</v>
      </c>
      <c r="B63" s="103"/>
      <c r="C63" s="163"/>
      <c r="D63" s="164" t="s">
        <v>925</v>
      </c>
      <c r="E63" s="164"/>
    </row>
    <row r="64" spans="1:5" ht="13.2" x14ac:dyDescent="0.25">
      <c r="A64" s="155" t="s">
        <v>2972</v>
      </c>
      <c r="B64" s="103"/>
      <c r="C64" s="163"/>
      <c r="D64" s="164" t="s">
        <v>2974</v>
      </c>
      <c r="E64" s="164"/>
    </row>
    <row r="65" spans="1:5" ht="13.2" x14ac:dyDescent="0.25">
      <c r="A65" s="155" t="s">
        <v>2976</v>
      </c>
      <c r="B65" s="103"/>
      <c r="C65" s="163"/>
      <c r="D65" s="164" t="s">
        <v>2978</v>
      </c>
      <c r="E65" s="164"/>
    </row>
    <row r="66" spans="1:5" ht="13.2" x14ac:dyDescent="0.25">
      <c r="A66" s="165"/>
      <c r="B66" s="165"/>
      <c r="C66" s="165"/>
      <c r="D66" s="165"/>
      <c r="E66" s="166"/>
    </row>
    <row r="67" spans="1:5" ht="13.2" x14ac:dyDescent="0.25">
      <c r="A67" s="155" t="s">
        <v>2980</v>
      </c>
      <c r="B67" s="103" t="s">
        <v>885</v>
      </c>
      <c r="C67" s="163"/>
      <c r="D67" s="164"/>
      <c r="E67" s="164"/>
    </row>
    <row r="68" spans="1:5" ht="13.2" x14ac:dyDescent="0.25">
      <c r="A68" s="155" t="s">
        <v>2982</v>
      </c>
      <c r="B68" s="103" t="s">
        <v>1324</v>
      </c>
      <c r="C68" s="163"/>
      <c r="D68" s="164"/>
      <c r="E68" s="164"/>
    </row>
    <row r="69" spans="1:5" ht="13.2" x14ac:dyDescent="0.25">
      <c r="A69" s="155" t="s">
        <v>2984</v>
      </c>
      <c r="B69" s="103" t="s">
        <v>2986</v>
      </c>
      <c r="C69" s="163"/>
      <c r="D69" s="164"/>
      <c r="E69" s="164"/>
    </row>
    <row r="70" spans="1:5" ht="13.2" x14ac:dyDescent="0.25">
      <c r="A70" s="155" t="s">
        <v>2987</v>
      </c>
      <c r="B70" s="103" t="s">
        <v>1870</v>
      </c>
      <c r="C70" s="163"/>
      <c r="D70" s="164" t="s">
        <v>2989</v>
      </c>
      <c r="E70" s="164"/>
    </row>
    <row r="71" spans="1:5" ht="13.2" x14ac:dyDescent="0.25">
      <c r="A71" s="165"/>
      <c r="B71" s="165"/>
      <c r="C71" s="165"/>
      <c r="D71" s="165"/>
      <c r="E71" s="166"/>
    </row>
    <row r="72" spans="1:5" ht="13.2" x14ac:dyDescent="0.25">
      <c r="A72" s="155" t="s">
        <v>2990</v>
      </c>
      <c r="B72" s="103" t="s">
        <v>2993</v>
      </c>
      <c r="C72" s="163"/>
      <c r="D72" s="164"/>
      <c r="E72" s="164"/>
    </row>
    <row r="73" spans="1:5" ht="13.2" x14ac:dyDescent="0.25">
      <c r="A73" s="155" t="s">
        <v>2995</v>
      </c>
      <c r="B73" s="103" t="s">
        <v>2887</v>
      </c>
      <c r="C73" s="163"/>
      <c r="D73" s="164"/>
      <c r="E73" s="164"/>
    </row>
    <row r="74" spans="1:5" ht="13.2" x14ac:dyDescent="0.25">
      <c r="A74" s="155" t="s">
        <v>2998</v>
      </c>
      <c r="B74" s="103" t="s">
        <v>2320</v>
      </c>
      <c r="C74" s="163"/>
      <c r="D74" s="164"/>
      <c r="E74" s="164"/>
    </row>
    <row r="75" spans="1:5" ht="13.2" x14ac:dyDescent="0.25">
      <c r="A75" s="165"/>
      <c r="B75" s="165"/>
      <c r="C75" s="165"/>
      <c r="D75" s="165"/>
      <c r="E75" s="166"/>
    </row>
    <row r="76" spans="1:5" ht="13.2" x14ac:dyDescent="0.25">
      <c r="A76" s="155" t="s">
        <v>3003</v>
      </c>
      <c r="B76" s="103"/>
      <c r="C76" s="163"/>
      <c r="D76" s="164"/>
      <c r="E76" s="164"/>
    </row>
    <row r="77" spans="1:5" ht="13.2" x14ac:dyDescent="0.25">
      <c r="A77" s="155" t="s">
        <v>3006</v>
      </c>
      <c r="B77" s="103"/>
      <c r="C77" s="163"/>
      <c r="D77" s="164"/>
      <c r="E77" s="164"/>
    </row>
    <row r="78" spans="1:5" ht="13.2" x14ac:dyDescent="0.25">
      <c r="A78" s="155" t="s">
        <v>3010</v>
      </c>
      <c r="B78" s="103"/>
      <c r="C78" s="163"/>
      <c r="D78" s="164"/>
      <c r="E78" s="164"/>
    </row>
    <row r="79" spans="1:5" ht="13.2" x14ac:dyDescent="0.25">
      <c r="A79" s="155" t="s">
        <v>3014</v>
      </c>
      <c r="B79" s="103"/>
      <c r="C79" s="163"/>
      <c r="D79" s="164"/>
      <c r="E79" s="164"/>
    </row>
    <row r="80" spans="1:5" ht="13.2" x14ac:dyDescent="0.25">
      <c r="A80" s="155" t="s">
        <v>3017</v>
      </c>
      <c r="B80" s="103"/>
      <c r="C80" s="163"/>
      <c r="D80" s="164"/>
      <c r="E80" s="164"/>
    </row>
    <row r="81" spans="1:5" ht="13.2" x14ac:dyDescent="0.25">
      <c r="A81" s="165"/>
      <c r="B81" s="165"/>
      <c r="C81" s="165"/>
      <c r="D81" s="165"/>
      <c r="E81" s="166"/>
    </row>
    <row r="82" spans="1:5" ht="13.2" x14ac:dyDescent="0.25">
      <c r="A82" s="155" t="s">
        <v>3022</v>
      </c>
      <c r="B82" s="103"/>
      <c r="C82" s="163"/>
      <c r="D82" s="164"/>
      <c r="E82" s="164"/>
    </row>
    <row r="83" spans="1:5" ht="13.2" x14ac:dyDescent="0.25">
      <c r="A83" s="155" t="s">
        <v>3025</v>
      </c>
      <c r="B83" s="103"/>
      <c r="C83" s="163"/>
      <c r="D83" s="164"/>
      <c r="E83" s="164"/>
    </row>
    <row r="84" spans="1:5" ht="13.2" x14ac:dyDescent="0.25">
      <c r="A84" s="155" t="s">
        <v>3027</v>
      </c>
      <c r="B84" s="103"/>
      <c r="C84" s="163"/>
      <c r="D84" s="164"/>
      <c r="E84" s="164"/>
    </row>
    <row r="85" spans="1:5" ht="13.2" x14ac:dyDescent="0.25">
      <c r="A85" s="155" t="s">
        <v>3031</v>
      </c>
      <c r="B85" s="103"/>
      <c r="C85" s="163"/>
      <c r="D85" s="164"/>
      <c r="E85" s="164"/>
    </row>
    <row r="86" spans="1:5" ht="13.2" x14ac:dyDescent="0.25">
      <c r="A86" s="155" t="s">
        <v>3033</v>
      </c>
      <c r="B86" s="103"/>
      <c r="C86" s="163"/>
      <c r="D86" s="164"/>
      <c r="E86" s="164"/>
    </row>
    <row r="87" spans="1:5" ht="13.2" x14ac:dyDescent="0.25">
      <c r="A87" s="173"/>
      <c r="B87" s="173"/>
      <c r="C87" s="173"/>
      <c r="D87" s="174"/>
      <c r="E87" s="175"/>
    </row>
    <row r="88" spans="1:5" ht="15.6" x14ac:dyDescent="0.3">
      <c r="A88" s="176" t="s">
        <v>979</v>
      </c>
      <c r="B88" s="177" t="s">
        <v>984</v>
      </c>
      <c r="C88" s="177" t="s">
        <v>987</v>
      </c>
      <c r="D88" s="178"/>
      <c r="E88" s="179"/>
    </row>
    <row r="89" spans="1:5" ht="13.2" x14ac:dyDescent="0.25">
      <c r="A89" s="140" t="s">
        <v>3039</v>
      </c>
      <c r="B89" s="193" t="s">
        <v>3040</v>
      </c>
      <c r="C89" s="194">
        <v>1002</v>
      </c>
      <c r="D89" s="178"/>
      <c r="E89" s="179"/>
    </row>
    <row r="90" spans="1:5" ht="13.2" x14ac:dyDescent="0.25">
      <c r="A90" s="140" t="s">
        <v>1045</v>
      </c>
      <c r="B90" s="193" t="s">
        <v>1975</v>
      </c>
      <c r="C90" s="194">
        <v>1003</v>
      </c>
      <c r="D90" s="178"/>
      <c r="E90" s="179"/>
    </row>
    <row r="91" spans="1:5" ht="13.2" x14ac:dyDescent="0.25">
      <c r="A91" s="119"/>
      <c r="B91" s="180"/>
      <c r="C91" s="195"/>
      <c r="D91" s="178"/>
      <c r="E91" s="179"/>
    </row>
  </sheetData>
  <hyperlinks>
    <hyperlink ref="A1" location="Index!A1" display="Go back to Index" xr:uid="{00000000-0004-0000-1D00-000000000000}"/>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B4A7D6"/>
    <outlinePr summaryBelow="0" summaryRight="0"/>
  </sheetPr>
  <dimension ref="A1:E66"/>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73.88671875" customWidth="1"/>
    <col min="2" max="2" width="37.44140625" customWidth="1"/>
    <col min="3" max="3" width="34.5546875" customWidth="1"/>
    <col min="4" max="5" width="50.44140625" customWidth="1"/>
  </cols>
  <sheetData>
    <row r="1" spans="1:5" ht="15.75" customHeight="1" x14ac:dyDescent="0.3">
      <c r="A1" s="157" t="s">
        <v>1</v>
      </c>
      <c r="B1" s="158" t="s">
        <v>795</v>
      </c>
      <c r="C1" s="159" t="s">
        <v>796</v>
      </c>
      <c r="D1" s="160" t="s">
        <v>3</v>
      </c>
      <c r="E1" s="161" t="s">
        <v>797</v>
      </c>
    </row>
    <row r="2" spans="1:5" ht="13.2" x14ac:dyDescent="0.25">
      <c r="A2" s="155" t="s">
        <v>2754</v>
      </c>
      <c r="B2" s="103" t="s">
        <v>800</v>
      </c>
      <c r="C2" s="163"/>
      <c r="D2" s="164"/>
      <c r="E2" s="164" t="s">
        <v>2756</v>
      </c>
    </row>
    <row r="3" spans="1:5" ht="13.2" x14ac:dyDescent="0.25">
      <c r="A3" s="155" t="s">
        <v>2758</v>
      </c>
      <c r="B3" s="103" t="s">
        <v>820</v>
      </c>
      <c r="C3" s="163"/>
      <c r="D3" s="164"/>
      <c r="E3" s="164"/>
    </row>
    <row r="4" spans="1:5" ht="13.2" x14ac:dyDescent="0.25">
      <c r="A4" s="155" t="s">
        <v>2760</v>
      </c>
      <c r="B4" s="103" t="s">
        <v>803</v>
      </c>
      <c r="C4" s="163"/>
      <c r="D4" s="164" t="s">
        <v>2761</v>
      </c>
      <c r="E4" s="164"/>
    </row>
    <row r="5" spans="1:5" ht="13.2" x14ac:dyDescent="0.25">
      <c r="A5" s="155" t="s">
        <v>2764</v>
      </c>
      <c r="B5" s="103" t="s">
        <v>820</v>
      </c>
      <c r="C5" s="163"/>
      <c r="D5" s="164"/>
      <c r="E5" s="164"/>
    </row>
    <row r="6" spans="1:5" ht="13.2" x14ac:dyDescent="0.25">
      <c r="A6" s="155" t="s">
        <v>2767</v>
      </c>
      <c r="B6" s="103" t="s">
        <v>800</v>
      </c>
      <c r="C6" s="163"/>
      <c r="D6" s="164"/>
      <c r="E6" s="164" t="s">
        <v>2771</v>
      </c>
    </row>
    <row r="7" spans="1:5" ht="13.2" x14ac:dyDescent="0.25">
      <c r="A7" s="155" t="s">
        <v>2774</v>
      </c>
      <c r="B7" s="103" t="s">
        <v>803</v>
      </c>
      <c r="C7" s="163"/>
      <c r="D7" s="164"/>
      <c r="E7" s="164"/>
    </row>
    <row r="8" spans="1:5" ht="13.2" x14ac:dyDescent="0.25">
      <c r="A8" s="155" t="s">
        <v>2776</v>
      </c>
      <c r="B8" s="103" t="s">
        <v>1089</v>
      </c>
      <c r="C8" s="163"/>
      <c r="D8" s="164"/>
      <c r="E8" s="164"/>
    </row>
    <row r="9" spans="1:5" ht="13.2" x14ac:dyDescent="0.25">
      <c r="A9" s="155" t="s">
        <v>2778</v>
      </c>
      <c r="B9" s="103" t="s">
        <v>803</v>
      </c>
      <c r="C9" s="163"/>
      <c r="D9" s="164"/>
      <c r="E9" s="164"/>
    </row>
    <row r="10" spans="1:5" ht="13.2" x14ac:dyDescent="0.25">
      <c r="A10" s="155" t="s">
        <v>2782</v>
      </c>
      <c r="B10" s="103" t="s">
        <v>800</v>
      </c>
      <c r="C10" s="163"/>
      <c r="D10" s="164"/>
      <c r="E10" s="164" t="s">
        <v>2786</v>
      </c>
    </row>
    <row r="11" spans="1:5" ht="13.2" x14ac:dyDescent="0.25">
      <c r="A11" s="155" t="s">
        <v>2787</v>
      </c>
      <c r="B11" s="103" t="s">
        <v>808</v>
      </c>
      <c r="C11" s="163"/>
      <c r="D11" s="164"/>
      <c r="E11" s="164"/>
    </row>
    <row r="12" spans="1:5" ht="13.2" x14ac:dyDescent="0.25">
      <c r="A12" s="155" t="s">
        <v>2792</v>
      </c>
      <c r="B12" s="103" t="s">
        <v>1089</v>
      </c>
      <c r="C12" s="163"/>
      <c r="D12" s="164" t="s">
        <v>2794</v>
      </c>
      <c r="E12" s="164"/>
    </row>
    <row r="13" spans="1:5" ht="13.2" x14ac:dyDescent="0.25">
      <c r="A13" s="155" t="s">
        <v>2796</v>
      </c>
      <c r="B13" s="103" t="s">
        <v>808</v>
      </c>
      <c r="C13" s="163"/>
      <c r="D13" s="164"/>
      <c r="E13" s="164"/>
    </row>
    <row r="14" spans="1:5" ht="13.2" x14ac:dyDescent="0.25">
      <c r="A14" s="155" t="s">
        <v>2799</v>
      </c>
      <c r="B14" s="103" t="s">
        <v>800</v>
      </c>
      <c r="C14" s="163"/>
      <c r="D14" s="164"/>
      <c r="E14" s="164"/>
    </row>
    <row r="15" spans="1:5" ht="13.2" x14ac:dyDescent="0.25">
      <c r="A15" s="155" t="s">
        <v>2802</v>
      </c>
      <c r="B15" s="103" t="s">
        <v>2198</v>
      </c>
      <c r="C15" s="163"/>
      <c r="D15" s="164"/>
      <c r="E15" s="164" t="s">
        <v>2807</v>
      </c>
    </row>
    <row r="16" spans="1:5" ht="13.2" x14ac:dyDescent="0.25">
      <c r="A16" s="155" t="s">
        <v>2808</v>
      </c>
      <c r="B16" s="103" t="s">
        <v>2809</v>
      </c>
      <c r="C16" s="163"/>
      <c r="D16" s="164"/>
      <c r="E16" s="164"/>
    </row>
    <row r="17" spans="1:5" ht="13.2" x14ac:dyDescent="0.25">
      <c r="A17" s="155" t="s">
        <v>2813</v>
      </c>
      <c r="B17" s="103" t="s">
        <v>2198</v>
      </c>
      <c r="C17" s="163" t="s">
        <v>1827</v>
      </c>
      <c r="D17" s="164"/>
      <c r="E17" s="164"/>
    </row>
    <row r="18" spans="1:5" ht="13.2" x14ac:dyDescent="0.25">
      <c r="A18" s="155" t="s">
        <v>2816</v>
      </c>
      <c r="B18" s="103" t="s">
        <v>2818</v>
      </c>
      <c r="C18" s="163"/>
      <c r="D18" s="164"/>
      <c r="E18" s="164"/>
    </row>
    <row r="19" spans="1:5" ht="13.2" x14ac:dyDescent="0.25">
      <c r="A19" s="155" t="s">
        <v>2821</v>
      </c>
      <c r="B19" s="103" t="s">
        <v>2823</v>
      </c>
      <c r="C19" s="163"/>
      <c r="D19" s="164"/>
      <c r="E19" s="164"/>
    </row>
    <row r="20" spans="1:5" ht="13.2" x14ac:dyDescent="0.25">
      <c r="A20" s="165"/>
      <c r="B20" s="165"/>
      <c r="C20" s="165"/>
      <c r="D20" s="165"/>
      <c r="E20" s="166"/>
    </row>
    <row r="21" spans="1:5" ht="13.2" x14ac:dyDescent="0.25">
      <c r="A21" s="155" t="s">
        <v>2828</v>
      </c>
      <c r="B21" s="167" t="s">
        <v>853</v>
      </c>
      <c r="C21" s="163"/>
      <c r="D21" s="164"/>
      <c r="E21" s="164"/>
    </row>
    <row r="22" spans="1:5" ht="13.2" x14ac:dyDescent="0.25">
      <c r="A22" s="155" t="s">
        <v>2833</v>
      </c>
      <c r="B22" s="103" t="s">
        <v>1324</v>
      </c>
      <c r="C22" s="163"/>
      <c r="D22" s="164"/>
      <c r="E22" s="164"/>
    </row>
    <row r="23" spans="1:5" ht="13.2" x14ac:dyDescent="0.25">
      <c r="A23" s="155" t="s">
        <v>2836</v>
      </c>
      <c r="B23" s="103" t="s">
        <v>1089</v>
      </c>
      <c r="C23" s="163" t="s">
        <v>1321</v>
      </c>
      <c r="D23" s="164"/>
      <c r="E23" s="164"/>
    </row>
    <row r="24" spans="1:5" ht="13.2" x14ac:dyDescent="0.25">
      <c r="A24" s="155" t="s">
        <v>2840</v>
      </c>
      <c r="B24" s="103" t="s">
        <v>803</v>
      </c>
      <c r="C24" s="163"/>
      <c r="D24" s="164"/>
      <c r="E24" s="164"/>
    </row>
    <row r="25" spans="1:5" ht="13.2" x14ac:dyDescent="0.25">
      <c r="A25" s="165"/>
      <c r="B25" s="165"/>
      <c r="C25" s="165"/>
      <c r="D25" s="165"/>
      <c r="E25" s="166"/>
    </row>
    <row r="26" spans="1:5" ht="13.2" x14ac:dyDescent="0.25">
      <c r="A26" s="155" t="s">
        <v>2845</v>
      </c>
      <c r="B26" s="103"/>
      <c r="C26" s="163"/>
      <c r="D26" s="164"/>
      <c r="E26" s="164" t="s">
        <v>1331</v>
      </c>
    </row>
    <row r="27" spans="1:5" ht="13.2" x14ac:dyDescent="0.25">
      <c r="A27" s="155" t="s">
        <v>2847</v>
      </c>
      <c r="B27" s="103"/>
      <c r="C27" s="163"/>
      <c r="D27" s="164"/>
      <c r="E27" s="164" t="s">
        <v>1334</v>
      </c>
    </row>
    <row r="28" spans="1:5" ht="13.2" x14ac:dyDescent="0.25">
      <c r="A28" s="155" t="s">
        <v>2852</v>
      </c>
      <c r="B28" s="103"/>
      <c r="C28" s="163"/>
      <c r="D28" s="164"/>
      <c r="E28" s="164" t="s">
        <v>1338</v>
      </c>
    </row>
    <row r="29" spans="1:5" ht="13.2" x14ac:dyDescent="0.25">
      <c r="A29" s="155" t="s">
        <v>2857</v>
      </c>
      <c r="B29" s="103"/>
      <c r="C29" s="163"/>
      <c r="D29" s="164"/>
      <c r="E29" s="164" t="s">
        <v>1342</v>
      </c>
    </row>
    <row r="30" spans="1:5" ht="13.2" x14ac:dyDescent="0.25">
      <c r="A30" s="155" t="s">
        <v>2859</v>
      </c>
      <c r="B30" s="103"/>
      <c r="C30" s="163"/>
      <c r="D30" s="164"/>
      <c r="E30" s="164" t="s">
        <v>1347</v>
      </c>
    </row>
    <row r="31" spans="1:5" ht="13.2" x14ac:dyDescent="0.25">
      <c r="A31" s="165"/>
      <c r="B31" s="165"/>
      <c r="C31" s="165"/>
      <c r="D31" s="165"/>
      <c r="E31" s="166"/>
    </row>
    <row r="32" spans="1:5" ht="13.2" x14ac:dyDescent="0.25">
      <c r="A32" s="155" t="s">
        <v>2866</v>
      </c>
      <c r="B32" s="103" t="s">
        <v>2867</v>
      </c>
      <c r="C32" s="163" t="s">
        <v>811</v>
      </c>
      <c r="D32" s="164"/>
      <c r="E32" s="164"/>
    </row>
    <row r="33" spans="1:5" ht="13.2" x14ac:dyDescent="0.25">
      <c r="A33" s="155" t="s">
        <v>2870</v>
      </c>
      <c r="B33" s="103" t="s">
        <v>2871</v>
      </c>
      <c r="C33" s="163"/>
      <c r="D33" s="164"/>
      <c r="E33" s="164"/>
    </row>
    <row r="34" spans="1:5" ht="13.2" x14ac:dyDescent="0.25">
      <c r="A34" s="155" t="s">
        <v>2873</v>
      </c>
      <c r="B34" s="103" t="s">
        <v>2287</v>
      </c>
      <c r="C34" s="163"/>
      <c r="D34" s="164"/>
      <c r="E34" s="164"/>
    </row>
    <row r="35" spans="1:5" ht="13.2" x14ac:dyDescent="0.25">
      <c r="A35" s="155" t="s">
        <v>2877</v>
      </c>
      <c r="B35" s="103" t="s">
        <v>2878</v>
      </c>
      <c r="C35" s="163"/>
      <c r="D35" s="164"/>
      <c r="E35" s="164"/>
    </row>
    <row r="36" spans="1:5" ht="13.2" x14ac:dyDescent="0.25">
      <c r="A36" s="165"/>
      <c r="B36" s="165"/>
      <c r="C36" s="165"/>
      <c r="D36" s="165"/>
      <c r="E36" s="166"/>
    </row>
    <row r="37" spans="1:5" ht="13.2" x14ac:dyDescent="0.25">
      <c r="A37" s="155" t="s">
        <v>2881</v>
      </c>
      <c r="B37" s="103" t="s">
        <v>1515</v>
      </c>
      <c r="C37" s="163"/>
      <c r="D37" s="164"/>
      <c r="E37" s="164"/>
    </row>
    <row r="38" spans="1:5" ht="13.2" x14ac:dyDescent="0.25">
      <c r="A38" s="155" t="s">
        <v>2884</v>
      </c>
      <c r="B38" s="103" t="s">
        <v>2886</v>
      </c>
      <c r="C38" s="163"/>
      <c r="D38" s="164" t="s">
        <v>2888</v>
      </c>
      <c r="E38" s="164"/>
    </row>
    <row r="39" spans="1:5" ht="13.2" x14ac:dyDescent="0.25">
      <c r="A39" s="155" t="s">
        <v>2890</v>
      </c>
      <c r="B39" s="103" t="s">
        <v>1207</v>
      </c>
      <c r="C39" s="163" t="s">
        <v>811</v>
      </c>
      <c r="D39" s="164" t="s">
        <v>2893</v>
      </c>
      <c r="E39" s="164"/>
    </row>
    <row r="40" spans="1:5" ht="13.2" x14ac:dyDescent="0.25">
      <c r="A40" s="155" t="s">
        <v>2894</v>
      </c>
      <c r="B40" s="103" t="s">
        <v>2895</v>
      </c>
      <c r="C40" s="163" t="s">
        <v>1041</v>
      </c>
      <c r="D40" s="164"/>
      <c r="E40" s="164"/>
    </row>
    <row r="41" spans="1:5" ht="13.2" x14ac:dyDescent="0.25">
      <c r="A41" s="155" t="s">
        <v>2900</v>
      </c>
      <c r="B41" s="103" t="s">
        <v>2328</v>
      </c>
      <c r="C41" s="163"/>
      <c r="D41" s="164"/>
      <c r="E41" s="164"/>
    </row>
    <row r="42" spans="1:5" ht="13.2" x14ac:dyDescent="0.25">
      <c r="A42" s="165"/>
      <c r="B42" s="165"/>
      <c r="C42" s="165"/>
      <c r="D42" s="165"/>
      <c r="E42" s="166"/>
    </row>
    <row r="43" spans="1:5" ht="13.2" x14ac:dyDescent="0.25">
      <c r="A43" s="155" t="s">
        <v>2905</v>
      </c>
      <c r="B43" s="103"/>
      <c r="C43" s="163"/>
      <c r="D43" s="164" t="s">
        <v>925</v>
      </c>
      <c r="E43" s="164"/>
    </row>
    <row r="44" spans="1:5" ht="13.2" x14ac:dyDescent="0.25">
      <c r="A44" s="155" t="s">
        <v>2908</v>
      </c>
      <c r="B44" s="103"/>
      <c r="C44" s="163"/>
      <c r="D44" s="164" t="s">
        <v>925</v>
      </c>
      <c r="E44" s="164"/>
    </row>
    <row r="45" spans="1:5" ht="13.2" x14ac:dyDescent="0.25">
      <c r="A45" s="155" t="s">
        <v>2911</v>
      </c>
      <c r="B45" s="103"/>
      <c r="C45" s="163"/>
      <c r="D45" s="164" t="s">
        <v>925</v>
      </c>
      <c r="E45" s="164"/>
    </row>
    <row r="46" spans="1:5" ht="13.2" x14ac:dyDescent="0.25">
      <c r="A46" s="155" t="s">
        <v>2914</v>
      </c>
      <c r="B46" s="103"/>
      <c r="C46" s="163"/>
      <c r="D46" s="164" t="s">
        <v>925</v>
      </c>
      <c r="E46" s="164"/>
    </row>
    <row r="47" spans="1:5" ht="13.2" x14ac:dyDescent="0.25">
      <c r="A47" s="155" t="s">
        <v>2917</v>
      </c>
      <c r="B47" s="103"/>
      <c r="C47" s="163"/>
      <c r="D47" s="164" t="s">
        <v>925</v>
      </c>
      <c r="E47" s="164"/>
    </row>
    <row r="48" spans="1:5" ht="13.2" x14ac:dyDescent="0.25">
      <c r="A48" s="155" t="s">
        <v>2920</v>
      </c>
      <c r="B48" s="103"/>
      <c r="C48" s="163"/>
      <c r="D48" s="164" t="s">
        <v>925</v>
      </c>
      <c r="E48" s="164"/>
    </row>
    <row r="49" spans="1:5" ht="13.2" x14ac:dyDescent="0.25">
      <c r="A49" s="155" t="s">
        <v>2923</v>
      </c>
      <c r="B49" s="103"/>
      <c r="C49" s="163"/>
      <c r="D49" s="164" t="s">
        <v>925</v>
      </c>
      <c r="E49" s="164"/>
    </row>
    <row r="50" spans="1:5" ht="13.2" x14ac:dyDescent="0.25">
      <c r="A50" s="155" t="s">
        <v>2926</v>
      </c>
      <c r="B50" s="103"/>
      <c r="C50" s="163"/>
      <c r="D50" s="164" t="s">
        <v>925</v>
      </c>
      <c r="E50" s="164"/>
    </row>
    <row r="51" spans="1:5" ht="13.2" x14ac:dyDescent="0.25">
      <c r="A51" s="165"/>
      <c r="B51" s="165"/>
      <c r="C51" s="165"/>
      <c r="D51" s="165"/>
      <c r="E51" s="166"/>
    </row>
    <row r="52" spans="1:5" ht="13.2" x14ac:dyDescent="0.25">
      <c r="A52" s="155" t="s">
        <v>2932</v>
      </c>
      <c r="B52" s="103"/>
      <c r="C52" s="163"/>
      <c r="D52" s="164"/>
      <c r="E52" s="164"/>
    </row>
    <row r="53" spans="1:5" ht="13.2" x14ac:dyDescent="0.25">
      <c r="A53" s="155" t="s">
        <v>2935</v>
      </c>
      <c r="B53" s="103"/>
      <c r="C53" s="163"/>
      <c r="D53" s="164"/>
      <c r="E53" s="164"/>
    </row>
    <row r="54" spans="1:5" ht="13.2" x14ac:dyDescent="0.25">
      <c r="A54" s="155" t="s">
        <v>2938</v>
      </c>
      <c r="B54" s="103"/>
      <c r="C54" s="163"/>
      <c r="D54" s="164"/>
      <c r="E54" s="164"/>
    </row>
    <row r="55" spans="1:5" ht="13.2" x14ac:dyDescent="0.25">
      <c r="A55" s="155" t="s">
        <v>2941</v>
      </c>
      <c r="B55" s="103"/>
      <c r="C55" s="163"/>
      <c r="D55" s="164"/>
      <c r="E55" s="164"/>
    </row>
    <row r="56" spans="1:5" ht="13.2" x14ac:dyDescent="0.25">
      <c r="A56" s="165"/>
      <c r="B56" s="165"/>
      <c r="C56" s="165"/>
      <c r="D56" s="165"/>
      <c r="E56" s="166"/>
    </row>
    <row r="57" spans="1:5" ht="13.2" x14ac:dyDescent="0.25">
      <c r="A57" s="155" t="s">
        <v>2946</v>
      </c>
      <c r="B57" s="103" t="s">
        <v>2947</v>
      </c>
      <c r="C57" s="163"/>
      <c r="D57" s="164"/>
      <c r="E57" s="164"/>
    </row>
    <row r="58" spans="1:5" ht="13.2" x14ac:dyDescent="0.25">
      <c r="A58" s="155" t="s">
        <v>2950</v>
      </c>
      <c r="B58" s="103" t="s">
        <v>2952</v>
      </c>
      <c r="C58" s="163"/>
      <c r="D58" s="164"/>
      <c r="E58" s="164"/>
    </row>
    <row r="59" spans="1:5" ht="13.2" x14ac:dyDescent="0.25">
      <c r="A59" s="155" t="s">
        <v>2955</v>
      </c>
      <c r="B59" s="103" t="s">
        <v>1324</v>
      </c>
      <c r="C59" s="163"/>
      <c r="D59" s="164" t="s">
        <v>2957</v>
      </c>
      <c r="E59" s="164"/>
    </row>
    <row r="60" spans="1:5" ht="13.2" x14ac:dyDescent="0.25">
      <c r="A60" s="155" t="s">
        <v>2958</v>
      </c>
      <c r="B60" s="103" t="s">
        <v>2959</v>
      </c>
      <c r="C60" s="163"/>
      <c r="D60" s="164"/>
      <c r="E60" s="164"/>
    </row>
    <row r="61" spans="1:5" ht="13.2" x14ac:dyDescent="0.25">
      <c r="A61" s="173"/>
      <c r="B61" s="173"/>
      <c r="C61" s="173"/>
      <c r="D61" s="174"/>
      <c r="E61" s="175"/>
    </row>
    <row r="62" spans="1:5" ht="15.6" x14ac:dyDescent="0.3">
      <c r="A62" s="184" t="s">
        <v>979</v>
      </c>
      <c r="B62" s="185" t="s">
        <v>984</v>
      </c>
      <c r="C62" s="185" t="s">
        <v>987</v>
      </c>
      <c r="D62" s="179"/>
      <c r="E62" s="179"/>
    </row>
    <row r="63" spans="1:5" ht="13.2" x14ac:dyDescent="0.25">
      <c r="A63" s="186" t="s">
        <v>2966</v>
      </c>
      <c r="B63" s="187" t="s">
        <v>1451</v>
      </c>
      <c r="C63" s="188">
        <v>2.5</v>
      </c>
      <c r="D63" s="179"/>
      <c r="E63" s="179"/>
    </row>
    <row r="64" spans="1:5" ht="13.2" x14ac:dyDescent="0.25">
      <c r="A64" s="186" t="s">
        <v>2969</v>
      </c>
      <c r="B64" s="187" t="s">
        <v>1460</v>
      </c>
      <c r="C64" s="188">
        <v>2.5</v>
      </c>
      <c r="D64" s="179"/>
      <c r="E64" s="179"/>
    </row>
    <row r="65" spans="1:5" ht="13.2" x14ac:dyDescent="0.25">
      <c r="A65" s="164" t="s">
        <v>2971</v>
      </c>
      <c r="B65" s="186" t="s">
        <v>1465</v>
      </c>
      <c r="C65" s="188">
        <v>2.5</v>
      </c>
      <c r="D65" s="179"/>
      <c r="E65" s="179"/>
    </row>
    <row r="66" spans="1:5" ht="13.2" x14ac:dyDescent="0.25">
      <c r="A66" s="164" t="s">
        <v>999</v>
      </c>
      <c r="B66" s="186" t="s">
        <v>2975</v>
      </c>
      <c r="C66" s="188">
        <v>1003</v>
      </c>
      <c r="D66" s="179"/>
      <c r="E66" s="179"/>
    </row>
  </sheetData>
  <hyperlinks>
    <hyperlink ref="A1" location="Index!A1" display="Go back to Index" xr:uid="{00000000-0004-0000-1E00-000000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4A86E8"/>
    <outlinePr summaryBelow="0" summaryRight="0"/>
  </sheetPr>
  <dimension ref="A1:E86"/>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77.5546875" customWidth="1"/>
    <col min="2" max="2" width="35.33203125" customWidth="1"/>
    <col min="3" max="3" width="18.33203125" customWidth="1"/>
    <col min="4" max="5" width="30.88671875" customWidth="1"/>
  </cols>
  <sheetData>
    <row r="1" spans="1:5" ht="15.75" customHeight="1" x14ac:dyDescent="0.3">
      <c r="A1" s="157" t="s">
        <v>1</v>
      </c>
      <c r="B1" s="158" t="s">
        <v>795</v>
      </c>
      <c r="C1" s="159" t="s">
        <v>796</v>
      </c>
      <c r="D1" s="160" t="s">
        <v>3</v>
      </c>
      <c r="E1" s="161" t="s">
        <v>797</v>
      </c>
    </row>
    <row r="2" spans="1:5" ht="13.2" x14ac:dyDescent="0.25">
      <c r="A2" s="155" t="s">
        <v>2762</v>
      </c>
      <c r="B2" s="103"/>
      <c r="C2" s="163"/>
      <c r="D2" s="164" t="s">
        <v>2146</v>
      </c>
      <c r="E2" s="164"/>
    </row>
    <row r="3" spans="1:5" ht="13.2" x14ac:dyDescent="0.25">
      <c r="A3" s="155" t="s">
        <v>2766</v>
      </c>
      <c r="B3" s="103"/>
      <c r="C3" s="163"/>
      <c r="D3" s="164" t="s">
        <v>2150</v>
      </c>
      <c r="E3" s="164"/>
    </row>
    <row r="4" spans="1:5" ht="13.2" x14ac:dyDescent="0.25">
      <c r="A4" s="155" t="s">
        <v>2773</v>
      </c>
      <c r="B4" s="103"/>
      <c r="C4" s="163"/>
      <c r="D4" s="164" t="s">
        <v>2154</v>
      </c>
      <c r="E4" s="164"/>
    </row>
    <row r="5" spans="1:5" ht="13.2" x14ac:dyDescent="0.25">
      <c r="A5" s="165"/>
      <c r="B5" s="165"/>
      <c r="C5" s="165"/>
      <c r="D5" s="165"/>
      <c r="E5" s="166"/>
    </row>
    <row r="6" spans="1:5" ht="13.2" x14ac:dyDescent="0.25">
      <c r="A6" s="155" t="s">
        <v>2777</v>
      </c>
      <c r="B6" s="103" t="s">
        <v>800</v>
      </c>
      <c r="C6" s="163"/>
      <c r="D6" s="164"/>
      <c r="E6" s="164" t="s">
        <v>2781</v>
      </c>
    </row>
    <row r="7" spans="1:5" ht="13.2" x14ac:dyDescent="0.25">
      <c r="A7" s="155" t="s">
        <v>2784</v>
      </c>
      <c r="B7" s="103" t="s">
        <v>923</v>
      </c>
      <c r="C7" s="163"/>
      <c r="D7" s="164"/>
      <c r="E7" s="164"/>
    </row>
    <row r="8" spans="1:5" ht="13.2" x14ac:dyDescent="0.25">
      <c r="A8" s="155" t="s">
        <v>2789</v>
      </c>
      <c r="B8" s="103" t="s">
        <v>808</v>
      </c>
      <c r="C8" s="163"/>
      <c r="D8" s="164"/>
      <c r="E8" s="164"/>
    </row>
    <row r="9" spans="1:5" ht="13.2" x14ac:dyDescent="0.25">
      <c r="A9" s="155" t="s">
        <v>2793</v>
      </c>
      <c r="B9" s="103" t="s">
        <v>808</v>
      </c>
      <c r="C9" s="163"/>
      <c r="D9" s="164"/>
      <c r="E9" s="164"/>
    </row>
    <row r="10" spans="1:5" ht="13.2" x14ac:dyDescent="0.25">
      <c r="A10" s="155" t="s">
        <v>2797</v>
      </c>
      <c r="B10" s="103" t="s">
        <v>800</v>
      </c>
      <c r="C10" s="163"/>
      <c r="D10" s="164"/>
      <c r="E10" s="164" t="s">
        <v>2800</v>
      </c>
    </row>
    <row r="11" spans="1:5" ht="13.2" x14ac:dyDescent="0.25">
      <c r="A11" s="155" t="s">
        <v>2801</v>
      </c>
      <c r="B11" s="103" t="s">
        <v>889</v>
      </c>
      <c r="C11" s="163"/>
      <c r="D11" s="164"/>
      <c r="E11" s="164" t="s">
        <v>2804</v>
      </c>
    </row>
    <row r="12" spans="1:5" ht="13.2" x14ac:dyDescent="0.25">
      <c r="A12" s="155" t="s">
        <v>2806</v>
      </c>
      <c r="B12" s="103" t="s">
        <v>820</v>
      </c>
      <c r="C12" s="163"/>
      <c r="D12" s="164"/>
      <c r="E12" s="164"/>
    </row>
    <row r="13" spans="1:5" ht="13.2" x14ac:dyDescent="0.25">
      <c r="A13" s="155" t="s">
        <v>2810</v>
      </c>
      <c r="B13" s="103" t="s">
        <v>820</v>
      </c>
      <c r="C13" s="163"/>
      <c r="D13" s="164"/>
      <c r="E13" s="164"/>
    </row>
    <row r="14" spans="1:5" ht="13.2" x14ac:dyDescent="0.25">
      <c r="A14" s="155" t="s">
        <v>2814</v>
      </c>
      <c r="B14" s="103" t="s">
        <v>800</v>
      </c>
      <c r="C14" s="163"/>
      <c r="D14" s="164"/>
      <c r="E14" s="164" t="s">
        <v>2817</v>
      </c>
    </row>
    <row r="15" spans="1:5" ht="13.2" x14ac:dyDescent="0.25">
      <c r="A15" s="155" t="s">
        <v>2819</v>
      </c>
      <c r="B15" s="103" t="s">
        <v>803</v>
      </c>
      <c r="C15" s="163"/>
      <c r="D15" s="164"/>
      <c r="E15" s="164"/>
    </row>
    <row r="16" spans="1:5" ht="13.2" x14ac:dyDescent="0.25">
      <c r="A16" s="155" t="s">
        <v>2824</v>
      </c>
      <c r="B16" s="103" t="s">
        <v>2825</v>
      </c>
      <c r="C16" s="163"/>
      <c r="D16" s="164"/>
      <c r="E16" s="164"/>
    </row>
    <row r="17" spans="1:5" ht="13.2" x14ac:dyDescent="0.25">
      <c r="A17" s="155" t="s">
        <v>2827</v>
      </c>
      <c r="B17" s="103" t="s">
        <v>803</v>
      </c>
      <c r="C17" s="163"/>
      <c r="D17" s="164"/>
      <c r="E17" s="164"/>
    </row>
    <row r="18" spans="1:5" ht="13.2" x14ac:dyDescent="0.25">
      <c r="A18" s="155" t="s">
        <v>2832</v>
      </c>
      <c r="B18" s="103" t="s">
        <v>1144</v>
      </c>
      <c r="C18" s="163" t="s">
        <v>841</v>
      </c>
      <c r="D18" s="164"/>
      <c r="E18" s="164"/>
    </row>
    <row r="19" spans="1:5" ht="13.2" x14ac:dyDescent="0.25">
      <c r="A19" s="155" t="s">
        <v>2835</v>
      </c>
      <c r="B19" s="103" t="s">
        <v>1133</v>
      </c>
      <c r="C19" s="163"/>
      <c r="D19" s="164"/>
      <c r="E19" s="164" t="s">
        <v>2838</v>
      </c>
    </row>
    <row r="20" spans="1:5" ht="13.2" x14ac:dyDescent="0.25">
      <c r="A20" s="155" t="s">
        <v>2839</v>
      </c>
      <c r="B20" s="103" t="s">
        <v>2509</v>
      </c>
      <c r="C20" s="163"/>
      <c r="D20" s="164"/>
      <c r="E20" s="164"/>
    </row>
    <row r="21" spans="1:5" ht="13.2" x14ac:dyDescent="0.25">
      <c r="A21" s="155" t="s">
        <v>2843</v>
      </c>
      <c r="B21" s="103" t="s">
        <v>1133</v>
      </c>
      <c r="C21" s="163"/>
      <c r="D21" s="164"/>
      <c r="E21" s="164"/>
    </row>
    <row r="22" spans="1:5" ht="13.2" x14ac:dyDescent="0.25">
      <c r="A22" s="155" t="s">
        <v>2846</v>
      </c>
      <c r="B22" s="103" t="s">
        <v>1130</v>
      </c>
      <c r="C22" s="163"/>
      <c r="D22" s="164"/>
      <c r="E22" s="164"/>
    </row>
    <row r="23" spans="1:5" ht="13.2" x14ac:dyDescent="0.25">
      <c r="A23" s="155" t="s">
        <v>2849</v>
      </c>
      <c r="B23" s="103" t="s">
        <v>2850</v>
      </c>
      <c r="C23" s="163"/>
      <c r="D23" s="164" t="s">
        <v>2851</v>
      </c>
      <c r="E23" s="164"/>
    </row>
    <row r="24" spans="1:5" ht="13.2" x14ac:dyDescent="0.25">
      <c r="A24" s="165"/>
      <c r="B24" s="165"/>
      <c r="C24" s="165"/>
      <c r="D24" s="165"/>
      <c r="E24" s="166"/>
    </row>
    <row r="25" spans="1:5" ht="13.2" x14ac:dyDescent="0.25">
      <c r="A25" s="155" t="s">
        <v>2855</v>
      </c>
      <c r="B25" s="167" t="s">
        <v>853</v>
      </c>
      <c r="C25" s="163"/>
      <c r="D25" s="164"/>
      <c r="E25" s="164"/>
    </row>
    <row r="26" spans="1:5" ht="13.2" x14ac:dyDescent="0.25">
      <c r="A26" s="155" t="s">
        <v>2858</v>
      </c>
      <c r="B26" s="103" t="s">
        <v>837</v>
      </c>
      <c r="C26" s="163"/>
      <c r="D26" s="164"/>
      <c r="E26" s="164"/>
    </row>
    <row r="27" spans="1:5" ht="13.2" x14ac:dyDescent="0.25">
      <c r="A27" s="155" t="s">
        <v>2862</v>
      </c>
      <c r="B27" s="103" t="s">
        <v>808</v>
      </c>
      <c r="C27" s="163"/>
      <c r="D27" s="164"/>
      <c r="E27" s="164"/>
    </row>
    <row r="28" spans="1:5" ht="13.2" x14ac:dyDescent="0.25">
      <c r="A28" s="155" t="s">
        <v>2869</v>
      </c>
      <c r="B28" s="103" t="s">
        <v>808</v>
      </c>
      <c r="C28" s="163"/>
      <c r="D28" s="164"/>
      <c r="E28" s="164"/>
    </row>
    <row r="29" spans="1:5" ht="13.2" x14ac:dyDescent="0.25">
      <c r="A29" s="165"/>
      <c r="B29" s="165"/>
      <c r="C29" s="165"/>
      <c r="D29" s="165"/>
      <c r="E29" s="166"/>
    </row>
    <row r="30" spans="1:5" ht="13.2" x14ac:dyDescent="0.25">
      <c r="A30" s="155" t="s">
        <v>2875</v>
      </c>
      <c r="B30" s="103" t="s">
        <v>1870</v>
      </c>
      <c r="C30" s="163"/>
      <c r="D30" s="164"/>
      <c r="E30" s="164"/>
    </row>
    <row r="31" spans="1:5" ht="13.2" x14ac:dyDescent="0.25">
      <c r="A31" s="155" t="s">
        <v>2880</v>
      </c>
      <c r="B31" s="103" t="s">
        <v>1082</v>
      </c>
      <c r="C31" s="163"/>
      <c r="D31" s="164"/>
      <c r="E31" s="164"/>
    </row>
    <row r="32" spans="1:5" ht="13.2" x14ac:dyDescent="0.25">
      <c r="A32" s="165"/>
      <c r="B32" s="165"/>
      <c r="C32" s="165"/>
      <c r="D32" s="165"/>
      <c r="E32" s="166"/>
    </row>
    <row r="33" spans="1:5" ht="13.2" x14ac:dyDescent="0.25">
      <c r="A33" s="155" t="s">
        <v>2883</v>
      </c>
      <c r="B33" s="103"/>
      <c r="C33" s="163"/>
      <c r="D33" s="164"/>
      <c r="E33" s="164" t="s">
        <v>973</v>
      </c>
    </row>
    <row r="34" spans="1:5" ht="13.2" x14ac:dyDescent="0.25">
      <c r="A34" s="155" t="s">
        <v>2889</v>
      </c>
      <c r="B34" s="103"/>
      <c r="C34" s="163"/>
      <c r="D34" s="164"/>
      <c r="E34" s="164" t="s">
        <v>976</v>
      </c>
    </row>
    <row r="35" spans="1:5" ht="13.2" x14ac:dyDescent="0.25">
      <c r="A35" s="155" t="s">
        <v>2892</v>
      </c>
      <c r="B35" s="103"/>
      <c r="C35" s="163"/>
      <c r="D35" s="164"/>
      <c r="E35" s="164" t="s">
        <v>980</v>
      </c>
    </row>
    <row r="36" spans="1:5" ht="13.2" x14ac:dyDescent="0.25">
      <c r="A36" s="155" t="s">
        <v>2898</v>
      </c>
      <c r="B36" s="103"/>
      <c r="C36" s="163"/>
      <c r="D36" s="164"/>
      <c r="E36" s="164" t="s">
        <v>983</v>
      </c>
    </row>
    <row r="37" spans="1:5" ht="13.2" x14ac:dyDescent="0.25">
      <c r="A37" s="155" t="s">
        <v>2901</v>
      </c>
      <c r="B37" s="103"/>
      <c r="C37" s="163"/>
      <c r="D37" s="164"/>
      <c r="E37" s="164" t="s">
        <v>988</v>
      </c>
    </row>
    <row r="38" spans="1:5" ht="13.2" x14ac:dyDescent="0.25">
      <c r="A38" s="165"/>
      <c r="B38" s="165"/>
      <c r="C38" s="165"/>
      <c r="D38" s="165"/>
      <c r="E38" s="166"/>
    </row>
    <row r="39" spans="1:5" ht="13.2" x14ac:dyDescent="0.25">
      <c r="A39" s="155" t="s">
        <v>2904</v>
      </c>
      <c r="B39" s="103"/>
      <c r="C39" s="163"/>
      <c r="D39" s="164"/>
      <c r="E39" s="164"/>
    </row>
    <row r="40" spans="1:5" ht="13.2" x14ac:dyDescent="0.25">
      <c r="A40" s="155" t="s">
        <v>2907</v>
      </c>
      <c r="B40" s="103"/>
      <c r="C40" s="163"/>
      <c r="D40" s="164"/>
      <c r="E40" s="164"/>
    </row>
    <row r="41" spans="1:5" ht="13.2" x14ac:dyDescent="0.25">
      <c r="A41" s="165"/>
      <c r="B41" s="165"/>
      <c r="C41" s="165"/>
      <c r="D41" s="165"/>
      <c r="E41" s="166"/>
    </row>
    <row r="42" spans="1:5" ht="13.2" x14ac:dyDescent="0.25">
      <c r="A42" s="155" t="s">
        <v>2912</v>
      </c>
      <c r="B42" s="103" t="s">
        <v>2913</v>
      </c>
      <c r="C42" s="163" t="s">
        <v>811</v>
      </c>
      <c r="D42" s="164"/>
      <c r="E42" s="164"/>
    </row>
    <row r="43" spans="1:5" ht="13.2" x14ac:dyDescent="0.25">
      <c r="A43" s="155" t="s">
        <v>2916</v>
      </c>
      <c r="B43" s="103" t="s">
        <v>2583</v>
      </c>
      <c r="C43" s="163"/>
      <c r="D43" s="164"/>
      <c r="E43" s="164"/>
    </row>
    <row r="44" spans="1:5" ht="13.2" x14ac:dyDescent="0.25">
      <c r="A44" s="155" t="s">
        <v>2918</v>
      </c>
      <c r="B44" s="103" t="s">
        <v>1210</v>
      </c>
      <c r="C44" s="163"/>
      <c r="D44" s="164"/>
      <c r="E44" s="164"/>
    </row>
    <row r="45" spans="1:5" ht="13.2" x14ac:dyDescent="0.25">
      <c r="A45" s="155" t="s">
        <v>2921</v>
      </c>
      <c r="B45" s="103" t="s">
        <v>2588</v>
      </c>
      <c r="C45" s="163"/>
      <c r="D45" s="164"/>
      <c r="E45" s="164"/>
    </row>
    <row r="46" spans="1:5" ht="13.2" x14ac:dyDescent="0.25">
      <c r="A46" s="155" t="s">
        <v>2924</v>
      </c>
      <c r="B46" s="103" t="s">
        <v>1174</v>
      </c>
      <c r="C46" s="163"/>
      <c r="D46" s="164"/>
      <c r="E46" s="164"/>
    </row>
    <row r="47" spans="1:5" ht="13.2" x14ac:dyDescent="0.25">
      <c r="A47" s="165"/>
      <c r="B47" s="165"/>
      <c r="C47" s="165"/>
      <c r="D47" s="165"/>
      <c r="E47" s="166"/>
    </row>
    <row r="48" spans="1:5" ht="13.2" x14ac:dyDescent="0.25">
      <c r="A48" s="155" t="s">
        <v>2928</v>
      </c>
      <c r="B48" s="103" t="s">
        <v>2929</v>
      </c>
      <c r="C48" s="163"/>
      <c r="D48" s="164"/>
      <c r="E48" s="164"/>
    </row>
    <row r="49" spans="1:5" ht="13.2" x14ac:dyDescent="0.25">
      <c r="A49" s="155" t="s">
        <v>2931</v>
      </c>
      <c r="B49" s="103" t="s">
        <v>880</v>
      </c>
      <c r="C49" s="163"/>
      <c r="D49" s="164"/>
      <c r="E49" s="164"/>
    </row>
    <row r="50" spans="1:5" ht="13.2" x14ac:dyDescent="0.25">
      <c r="A50" s="155" t="s">
        <v>2934</v>
      </c>
      <c r="B50" s="103" t="s">
        <v>1424</v>
      </c>
      <c r="C50" s="163"/>
      <c r="D50" s="164"/>
      <c r="E50" s="164"/>
    </row>
    <row r="51" spans="1:5" ht="13.2" x14ac:dyDescent="0.25">
      <c r="A51" s="155" t="s">
        <v>2937</v>
      </c>
      <c r="B51" s="103" t="s">
        <v>908</v>
      </c>
      <c r="C51" s="163"/>
      <c r="D51" s="164"/>
      <c r="E51" s="164"/>
    </row>
    <row r="52" spans="1:5" ht="13.2" x14ac:dyDescent="0.25">
      <c r="A52" s="155" t="s">
        <v>2940</v>
      </c>
      <c r="B52" s="103" t="s">
        <v>892</v>
      </c>
      <c r="C52" s="163"/>
      <c r="D52" s="164"/>
      <c r="E52" s="164"/>
    </row>
    <row r="53" spans="1:5" ht="13.2" x14ac:dyDescent="0.25">
      <c r="A53" s="155" t="s">
        <v>2943</v>
      </c>
      <c r="B53" s="103" t="s">
        <v>2944</v>
      </c>
      <c r="C53" s="163"/>
      <c r="D53" s="164"/>
      <c r="E53" s="164"/>
    </row>
    <row r="54" spans="1:5" ht="13.2" x14ac:dyDescent="0.25">
      <c r="A54" s="165"/>
      <c r="B54" s="165"/>
      <c r="C54" s="165"/>
      <c r="D54" s="165"/>
      <c r="E54" s="166"/>
    </row>
    <row r="55" spans="1:5" ht="13.2" x14ac:dyDescent="0.25">
      <c r="A55" s="155" t="s">
        <v>2948</v>
      </c>
      <c r="B55" s="103" t="s">
        <v>2298</v>
      </c>
      <c r="C55" s="163"/>
      <c r="D55" s="164"/>
      <c r="E55" s="164"/>
    </row>
    <row r="56" spans="1:5" ht="13.2" x14ac:dyDescent="0.25">
      <c r="A56" s="155" t="s">
        <v>2951</v>
      </c>
      <c r="B56" s="103" t="s">
        <v>2308</v>
      </c>
      <c r="C56" s="163"/>
      <c r="D56" s="164"/>
      <c r="E56" s="164"/>
    </row>
    <row r="57" spans="1:5" ht="13.2" x14ac:dyDescent="0.25">
      <c r="A57" s="155" t="s">
        <v>2954</v>
      </c>
      <c r="B57" s="103" t="s">
        <v>914</v>
      </c>
      <c r="C57" s="163" t="s">
        <v>1022</v>
      </c>
      <c r="D57" s="164"/>
      <c r="E57" s="164"/>
    </row>
    <row r="58" spans="1:5" ht="13.2" x14ac:dyDescent="0.25">
      <c r="A58" s="165"/>
      <c r="B58" s="165"/>
      <c r="C58" s="165"/>
      <c r="D58" s="165"/>
      <c r="E58" s="166"/>
    </row>
    <row r="59" spans="1:5" ht="13.2" x14ac:dyDescent="0.25">
      <c r="A59" s="155" t="s">
        <v>2961</v>
      </c>
      <c r="B59" s="103" t="s">
        <v>350</v>
      </c>
      <c r="C59" s="163"/>
      <c r="D59" s="164" t="s">
        <v>925</v>
      </c>
      <c r="E59" s="164"/>
    </row>
    <row r="60" spans="1:5" ht="13.2" x14ac:dyDescent="0.25">
      <c r="A60" s="155" t="s">
        <v>2963</v>
      </c>
      <c r="B60" s="103" t="s">
        <v>350</v>
      </c>
      <c r="C60" s="163"/>
      <c r="D60" s="164" t="s">
        <v>925</v>
      </c>
      <c r="E60" s="164"/>
    </row>
    <row r="61" spans="1:5" ht="13.2" x14ac:dyDescent="0.25">
      <c r="A61" s="155" t="s">
        <v>2964</v>
      </c>
      <c r="B61" s="103" t="s">
        <v>350</v>
      </c>
      <c r="C61" s="163"/>
      <c r="D61" s="164" t="s">
        <v>925</v>
      </c>
      <c r="E61" s="164"/>
    </row>
    <row r="62" spans="1:5" ht="13.2" x14ac:dyDescent="0.25">
      <c r="A62" s="155" t="s">
        <v>2967</v>
      </c>
      <c r="B62" s="103" t="s">
        <v>350</v>
      </c>
      <c r="C62" s="163"/>
      <c r="D62" s="164" t="s">
        <v>925</v>
      </c>
      <c r="E62" s="164"/>
    </row>
    <row r="63" spans="1:5" ht="13.2" x14ac:dyDescent="0.25">
      <c r="A63" s="155" t="s">
        <v>2970</v>
      </c>
      <c r="B63" s="103" t="s">
        <v>350</v>
      </c>
      <c r="C63" s="163"/>
      <c r="D63" s="164" t="s">
        <v>925</v>
      </c>
      <c r="E63" s="164"/>
    </row>
    <row r="64" spans="1:5" ht="13.2" x14ac:dyDescent="0.25">
      <c r="A64" s="155" t="s">
        <v>2973</v>
      </c>
      <c r="B64" s="103" t="s">
        <v>350</v>
      </c>
      <c r="C64" s="163"/>
      <c r="D64" s="164" t="s">
        <v>925</v>
      </c>
      <c r="E64" s="164"/>
    </row>
    <row r="65" spans="1:5" ht="13.2" x14ac:dyDescent="0.25">
      <c r="A65" s="155" t="s">
        <v>2977</v>
      </c>
      <c r="B65" s="103" t="s">
        <v>350</v>
      </c>
      <c r="C65" s="163"/>
      <c r="D65" s="164" t="s">
        <v>925</v>
      </c>
      <c r="E65" s="164"/>
    </row>
    <row r="66" spans="1:5" ht="13.2" x14ac:dyDescent="0.25">
      <c r="A66" s="155" t="s">
        <v>2979</v>
      </c>
      <c r="B66" s="103" t="s">
        <v>350</v>
      </c>
      <c r="C66" s="163"/>
      <c r="D66" s="164" t="s">
        <v>2981</v>
      </c>
      <c r="E66" s="164"/>
    </row>
    <row r="67" spans="1:5" ht="13.2" x14ac:dyDescent="0.25">
      <c r="A67" s="165"/>
      <c r="B67" s="165"/>
      <c r="C67" s="165"/>
      <c r="D67" s="165"/>
      <c r="E67" s="166"/>
    </row>
    <row r="68" spans="1:5" ht="13.2" x14ac:dyDescent="0.25">
      <c r="A68" s="155" t="s">
        <v>2983</v>
      </c>
      <c r="B68" s="103"/>
      <c r="C68" s="163"/>
      <c r="D68" s="164"/>
      <c r="E68" s="164"/>
    </row>
    <row r="69" spans="1:5" ht="13.2" x14ac:dyDescent="0.25">
      <c r="A69" s="155" t="s">
        <v>2985</v>
      </c>
      <c r="B69" s="103"/>
      <c r="C69" s="163"/>
      <c r="D69" s="164"/>
      <c r="E69" s="164"/>
    </row>
    <row r="70" spans="1:5" ht="13.2" x14ac:dyDescent="0.25">
      <c r="A70" s="155" t="s">
        <v>2988</v>
      </c>
      <c r="B70" s="103"/>
      <c r="C70" s="163"/>
      <c r="D70" s="164"/>
      <c r="E70" s="164"/>
    </row>
    <row r="71" spans="1:5" ht="13.2" x14ac:dyDescent="0.25">
      <c r="A71" s="165"/>
      <c r="B71" s="165"/>
      <c r="C71" s="165"/>
      <c r="D71" s="165"/>
      <c r="E71" s="166"/>
    </row>
    <row r="72" spans="1:5" ht="13.2" x14ac:dyDescent="0.25">
      <c r="A72" s="155" t="s">
        <v>2991</v>
      </c>
      <c r="B72" s="103" t="s">
        <v>2992</v>
      </c>
      <c r="C72" s="163"/>
      <c r="D72" s="164"/>
      <c r="E72" s="164"/>
    </row>
    <row r="73" spans="1:5" ht="13.2" x14ac:dyDescent="0.25">
      <c r="A73" s="155" t="s">
        <v>2994</v>
      </c>
      <c r="B73" s="103" t="s">
        <v>2011</v>
      </c>
      <c r="C73" s="163"/>
      <c r="D73" s="164"/>
      <c r="E73" s="164"/>
    </row>
    <row r="74" spans="1:5" ht="13.2" x14ac:dyDescent="0.25">
      <c r="A74" s="155" t="s">
        <v>2999</v>
      </c>
      <c r="B74" s="103"/>
      <c r="C74" s="163"/>
      <c r="D74" s="164"/>
      <c r="E74" s="164"/>
    </row>
    <row r="75" spans="1:5" ht="13.2" x14ac:dyDescent="0.25">
      <c r="A75" s="155" t="s">
        <v>3001</v>
      </c>
      <c r="B75" s="103"/>
      <c r="C75" s="163"/>
      <c r="D75" s="164"/>
      <c r="E75" s="164"/>
    </row>
    <row r="76" spans="1:5" ht="13.2" x14ac:dyDescent="0.25">
      <c r="A76" s="155" t="s">
        <v>3004</v>
      </c>
      <c r="B76" s="103"/>
      <c r="C76" s="163"/>
      <c r="D76" s="164"/>
      <c r="E76" s="164"/>
    </row>
    <row r="77" spans="1:5" ht="13.2" x14ac:dyDescent="0.25">
      <c r="A77" s="155" t="s">
        <v>3007</v>
      </c>
      <c r="B77" s="103"/>
      <c r="C77" s="163"/>
      <c r="D77" s="164"/>
      <c r="E77" s="164"/>
    </row>
    <row r="78" spans="1:5" ht="13.2" x14ac:dyDescent="0.25">
      <c r="A78" s="155" t="s">
        <v>3011</v>
      </c>
      <c r="B78" s="103"/>
      <c r="C78" s="163"/>
      <c r="D78" s="164"/>
      <c r="E78" s="164"/>
    </row>
    <row r="79" spans="1:5" ht="13.2" x14ac:dyDescent="0.25">
      <c r="A79" s="155" t="s">
        <v>3015</v>
      </c>
      <c r="B79" s="103"/>
      <c r="C79" s="163"/>
      <c r="D79" s="164"/>
      <c r="E79" s="164"/>
    </row>
    <row r="80" spans="1:5" ht="13.2" x14ac:dyDescent="0.25">
      <c r="A80" s="155" t="s">
        <v>3018</v>
      </c>
      <c r="B80" s="103"/>
      <c r="C80" s="163"/>
      <c r="D80" s="164"/>
      <c r="E80" s="164"/>
    </row>
    <row r="81" spans="1:5" ht="13.2" x14ac:dyDescent="0.25">
      <c r="A81" s="155" t="s">
        <v>3020</v>
      </c>
      <c r="B81" s="103"/>
      <c r="C81" s="163"/>
      <c r="D81" s="164"/>
      <c r="E81" s="164"/>
    </row>
    <row r="82" spans="1:5" ht="13.2" x14ac:dyDescent="0.25">
      <c r="A82" s="165"/>
      <c r="B82" s="165"/>
      <c r="C82" s="165"/>
      <c r="D82" s="165"/>
      <c r="E82" s="168"/>
    </row>
    <row r="83" spans="1:5" ht="15.6" x14ac:dyDescent="0.3">
      <c r="A83" s="169" t="s">
        <v>979</v>
      </c>
      <c r="B83" s="170" t="s">
        <v>984</v>
      </c>
      <c r="C83" s="171" t="s">
        <v>987</v>
      </c>
      <c r="D83" s="164"/>
      <c r="E83" s="164"/>
    </row>
    <row r="84" spans="1:5" ht="13.2" x14ac:dyDescent="0.25">
      <c r="A84" s="164" t="s">
        <v>3030</v>
      </c>
      <c r="B84" s="155" t="s">
        <v>2434</v>
      </c>
      <c r="C84" s="172">
        <v>1001</v>
      </c>
      <c r="D84" s="164"/>
      <c r="E84" s="164"/>
    </row>
    <row r="85" spans="1:5" ht="13.2" x14ac:dyDescent="0.25">
      <c r="A85" s="164"/>
      <c r="B85" s="155"/>
      <c r="C85" s="172"/>
      <c r="D85" s="164"/>
      <c r="E85" s="164"/>
    </row>
    <row r="86" spans="1:5" ht="13.2" x14ac:dyDescent="0.25">
      <c r="A86" s="155"/>
      <c r="B86" s="155"/>
      <c r="C86" s="172"/>
      <c r="D86" s="164"/>
      <c r="E86" s="164"/>
    </row>
  </sheetData>
  <hyperlinks>
    <hyperlink ref="A1" location="Index!A1" display="Go back to Index" xr:uid="{00000000-0004-0000-1F00-00000000000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4A86E8"/>
    <outlinePr summaryBelow="0" summaryRight="0"/>
  </sheetPr>
  <dimension ref="A1:E81"/>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72.44140625" customWidth="1"/>
    <col min="2" max="2" width="50.44140625" customWidth="1"/>
    <col min="3" max="3" width="18.33203125" customWidth="1"/>
    <col min="4" max="5" width="41.109375" customWidth="1"/>
  </cols>
  <sheetData>
    <row r="1" spans="1:5" ht="15.75" customHeight="1" x14ac:dyDescent="0.3">
      <c r="A1" s="157" t="s">
        <v>1</v>
      </c>
      <c r="B1" s="158" t="s">
        <v>795</v>
      </c>
      <c r="C1" s="159" t="s">
        <v>796</v>
      </c>
      <c r="D1" s="160" t="s">
        <v>3</v>
      </c>
      <c r="E1" s="161" t="s">
        <v>797</v>
      </c>
    </row>
    <row r="2" spans="1:5" ht="13.2" x14ac:dyDescent="0.25">
      <c r="A2" s="155" t="s">
        <v>2996</v>
      </c>
      <c r="B2" s="103" t="s">
        <v>800</v>
      </c>
      <c r="C2" s="163"/>
      <c r="D2" s="164"/>
      <c r="E2" s="164" t="s">
        <v>2997</v>
      </c>
    </row>
    <row r="3" spans="1:5" ht="13.2" x14ac:dyDescent="0.25">
      <c r="A3" s="155" t="s">
        <v>3000</v>
      </c>
      <c r="B3" s="103" t="s">
        <v>808</v>
      </c>
      <c r="C3" s="163"/>
      <c r="D3" s="164"/>
      <c r="E3" s="164"/>
    </row>
    <row r="4" spans="1:5" ht="13.2" x14ac:dyDescent="0.25">
      <c r="A4" s="155" t="s">
        <v>3002</v>
      </c>
      <c r="B4" s="103" t="s">
        <v>808</v>
      </c>
      <c r="C4" s="163"/>
      <c r="D4" s="164"/>
      <c r="E4" s="164"/>
    </row>
    <row r="5" spans="1:5" ht="13.2" x14ac:dyDescent="0.25">
      <c r="A5" s="155" t="s">
        <v>3005</v>
      </c>
      <c r="B5" s="103" t="s">
        <v>908</v>
      </c>
      <c r="C5" s="163" t="s">
        <v>3008</v>
      </c>
      <c r="D5" s="164"/>
      <c r="E5" s="164"/>
    </row>
    <row r="6" spans="1:5" ht="13.2" x14ac:dyDescent="0.25">
      <c r="A6" s="155" t="s">
        <v>3009</v>
      </c>
      <c r="B6" s="103" t="s">
        <v>800</v>
      </c>
      <c r="C6" s="163"/>
      <c r="D6" s="164"/>
      <c r="E6" s="164" t="s">
        <v>3012</v>
      </c>
    </row>
    <row r="7" spans="1:5" ht="13.2" x14ac:dyDescent="0.25">
      <c r="A7" s="155" t="s">
        <v>3013</v>
      </c>
      <c r="B7" s="103" t="s">
        <v>820</v>
      </c>
      <c r="C7" s="163"/>
      <c r="D7" s="164"/>
      <c r="E7" s="164"/>
    </row>
    <row r="8" spans="1:5" ht="13.2" x14ac:dyDescent="0.25">
      <c r="A8" s="155" t="s">
        <v>3016</v>
      </c>
      <c r="B8" s="103" t="s">
        <v>820</v>
      </c>
      <c r="C8" s="163"/>
      <c r="D8" s="164"/>
      <c r="E8" s="164"/>
    </row>
    <row r="9" spans="1:5" ht="13.2" x14ac:dyDescent="0.25">
      <c r="A9" s="155" t="s">
        <v>3019</v>
      </c>
      <c r="B9" s="103" t="s">
        <v>3021</v>
      </c>
      <c r="C9" s="163"/>
      <c r="D9" s="164"/>
      <c r="E9" s="164"/>
    </row>
    <row r="10" spans="1:5" ht="13.2" x14ac:dyDescent="0.25">
      <c r="A10" s="155" t="s">
        <v>3023</v>
      </c>
      <c r="B10" s="103" t="s">
        <v>3024</v>
      </c>
      <c r="C10" s="163" t="s">
        <v>1355</v>
      </c>
      <c r="D10" s="164"/>
      <c r="E10" s="164"/>
    </row>
    <row r="11" spans="1:5" ht="13.2" x14ac:dyDescent="0.25">
      <c r="A11" s="155" t="s">
        <v>3026</v>
      </c>
      <c r="B11" s="103" t="s">
        <v>800</v>
      </c>
      <c r="C11" s="163"/>
      <c r="D11" s="164"/>
      <c r="E11" s="164" t="s">
        <v>3028</v>
      </c>
    </row>
    <row r="12" spans="1:5" ht="13.2" x14ac:dyDescent="0.25">
      <c r="A12" s="155" t="s">
        <v>3029</v>
      </c>
      <c r="B12" s="103" t="s">
        <v>803</v>
      </c>
      <c r="C12" s="163"/>
      <c r="D12" s="164"/>
      <c r="E12" s="164"/>
    </row>
    <row r="13" spans="1:5" ht="13.2" x14ac:dyDescent="0.25">
      <c r="A13" s="155" t="s">
        <v>3032</v>
      </c>
      <c r="B13" s="103" t="s">
        <v>803</v>
      </c>
      <c r="C13" s="163"/>
      <c r="D13" s="164"/>
      <c r="E13" s="164"/>
    </row>
    <row r="14" spans="1:5" ht="13.2" x14ac:dyDescent="0.25">
      <c r="A14" s="155" t="s">
        <v>3034</v>
      </c>
      <c r="B14" s="103" t="s">
        <v>808</v>
      </c>
      <c r="C14" s="163"/>
      <c r="D14" s="164"/>
      <c r="E14" s="164"/>
    </row>
    <row r="15" spans="1:5" ht="13.2" x14ac:dyDescent="0.25">
      <c r="A15" s="155" t="s">
        <v>3035</v>
      </c>
      <c r="B15" s="103" t="s">
        <v>3036</v>
      </c>
      <c r="C15" s="163"/>
      <c r="D15" s="164"/>
      <c r="E15" s="164" t="s">
        <v>3037</v>
      </c>
    </row>
    <row r="16" spans="1:5" ht="13.2" x14ac:dyDescent="0.25">
      <c r="A16" s="155" t="s">
        <v>3038</v>
      </c>
      <c r="B16" s="103" t="s">
        <v>1572</v>
      </c>
      <c r="C16" s="163"/>
      <c r="D16" s="164"/>
      <c r="E16" s="164"/>
    </row>
    <row r="17" spans="1:5" ht="13.2" x14ac:dyDescent="0.25">
      <c r="A17" s="155" t="s">
        <v>3041</v>
      </c>
      <c r="B17" s="103" t="s">
        <v>3042</v>
      </c>
      <c r="C17" s="163"/>
      <c r="D17" s="164"/>
      <c r="E17" s="164"/>
    </row>
    <row r="18" spans="1:5" ht="13.2" x14ac:dyDescent="0.25">
      <c r="A18" s="155" t="s">
        <v>3043</v>
      </c>
      <c r="B18" s="103" t="s">
        <v>1124</v>
      </c>
      <c r="C18" s="163" t="s">
        <v>1827</v>
      </c>
      <c r="D18" s="164"/>
      <c r="E18" s="164"/>
    </row>
    <row r="19" spans="1:5" ht="13.2" x14ac:dyDescent="0.25">
      <c r="A19" s="155" t="s">
        <v>3044</v>
      </c>
      <c r="B19" s="103" t="s">
        <v>1115</v>
      </c>
      <c r="C19" s="163"/>
      <c r="D19" s="164"/>
      <c r="E19" s="164"/>
    </row>
    <row r="20" spans="1:5" ht="13.2" x14ac:dyDescent="0.25">
      <c r="A20" s="165"/>
      <c r="B20" s="165"/>
      <c r="C20" s="165"/>
      <c r="D20" s="165"/>
      <c r="E20" s="166"/>
    </row>
    <row r="21" spans="1:5" ht="13.2" x14ac:dyDescent="0.25">
      <c r="A21" s="155" t="s">
        <v>3045</v>
      </c>
      <c r="B21" s="167" t="s">
        <v>853</v>
      </c>
      <c r="C21" s="163"/>
      <c r="D21" s="164"/>
      <c r="E21" s="164"/>
    </row>
    <row r="22" spans="1:5" ht="13.2" x14ac:dyDescent="0.25">
      <c r="A22" s="155" t="s">
        <v>3046</v>
      </c>
      <c r="B22" s="103" t="s">
        <v>837</v>
      </c>
      <c r="C22" s="163"/>
      <c r="D22" s="164"/>
      <c r="E22" s="164"/>
    </row>
    <row r="23" spans="1:5" ht="13.2" x14ac:dyDescent="0.25">
      <c r="A23" s="155" t="s">
        <v>3048</v>
      </c>
      <c r="B23" s="103" t="s">
        <v>2587</v>
      </c>
      <c r="C23" s="163"/>
      <c r="D23" s="164"/>
      <c r="E23" s="164"/>
    </row>
    <row r="24" spans="1:5" ht="13.2" x14ac:dyDescent="0.25">
      <c r="A24" s="155" t="s">
        <v>3051</v>
      </c>
      <c r="B24" s="103" t="s">
        <v>820</v>
      </c>
      <c r="C24" s="163"/>
      <c r="D24" s="164"/>
      <c r="E24" s="164"/>
    </row>
    <row r="25" spans="1:5" ht="13.2" x14ac:dyDescent="0.25">
      <c r="A25" s="165"/>
      <c r="B25" s="165"/>
      <c r="C25" s="165"/>
      <c r="D25" s="165"/>
      <c r="E25" s="166"/>
    </row>
    <row r="26" spans="1:5" ht="13.2" x14ac:dyDescent="0.25">
      <c r="A26" s="155" t="s">
        <v>3054</v>
      </c>
      <c r="B26" s="103"/>
      <c r="C26" s="163"/>
      <c r="D26" s="164"/>
      <c r="E26" s="164" t="s">
        <v>1584</v>
      </c>
    </row>
    <row r="27" spans="1:5" ht="13.2" x14ac:dyDescent="0.25">
      <c r="A27" s="155" t="s">
        <v>3056</v>
      </c>
      <c r="B27" s="103"/>
      <c r="C27" s="163"/>
      <c r="D27" s="164"/>
      <c r="E27" s="164" t="s">
        <v>1588</v>
      </c>
    </row>
    <row r="28" spans="1:5" ht="13.2" x14ac:dyDescent="0.25">
      <c r="A28" s="155" t="s">
        <v>3059</v>
      </c>
      <c r="B28" s="103"/>
      <c r="C28" s="163"/>
      <c r="D28" s="164"/>
      <c r="E28" s="164" t="s">
        <v>1591</v>
      </c>
    </row>
    <row r="29" spans="1:5" ht="13.2" x14ac:dyDescent="0.25">
      <c r="A29" s="155" t="s">
        <v>3065</v>
      </c>
      <c r="B29" s="103"/>
      <c r="C29" s="163"/>
      <c r="D29" s="164"/>
      <c r="E29" s="164" t="s">
        <v>1595</v>
      </c>
    </row>
    <row r="30" spans="1:5" ht="13.2" x14ac:dyDescent="0.25">
      <c r="A30" s="155" t="s">
        <v>3068</v>
      </c>
      <c r="B30" s="103"/>
      <c r="C30" s="163"/>
      <c r="D30" s="164"/>
      <c r="E30" s="164" t="s">
        <v>1599</v>
      </c>
    </row>
    <row r="31" spans="1:5" ht="13.2" x14ac:dyDescent="0.25">
      <c r="A31" s="165"/>
      <c r="B31" s="165"/>
      <c r="C31" s="165"/>
      <c r="D31" s="165"/>
      <c r="E31" s="166"/>
    </row>
    <row r="32" spans="1:5" ht="13.2" x14ac:dyDescent="0.25">
      <c r="A32" s="155" t="s">
        <v>3074</v>
      </c>
      <c r="B32" s="103" t="s">
        <v>1195</v>
      </c>
      <c r="C32" s="163"/>
      <c r="D32" s="164"/>
      <c r="E32" s="164"/>
    </row>
    <row r="33" spans="1:5" ht="13.2" x14ac:dyDescent="0.25">
      <c r="A33" s="155" t="s">
        <v>3078</v>
      </c>
      <c r="B33" s="103" t="s">
        <v>885</v>
      </c>
      <c r="C33" s="163"/>
      <c r="D33" s="164"/>
      <c r="E33" s="164"/>
    </row>
    <row r="34" spans="1:5" ht="13.2" x14ac:dyDescent="0.25">
      <c r="A34" s="155" t="s">
        <v>3082</v>
      </c>
      <c r="B34" s="103" t="s">
        <v>2605</v>
      </c>
      <c r="C34" s="163"/>
      <c r="D34" s="164"/>
      <c r="E34" s="164"/>
    </row>
    <row r="35" spans="1:5" ht="13.2" x14ac:dyDescent="0.25">
      <c r="A35" s="155" t="s">
        <v>3085</v>
      </c>
      <c r="B35" s="103" t="s">
        <v>1104</v>
      </c>
      <c r="C35" s="163" t="s">
        <v>1321</v>
      </c>
      <c r="D35" s="164"/>
      <c r="E35" s="164"/>
    </row>
    <row r="36" spans="1:5" ht="13.2" x14ac:dyDescent="0.25">
      <c r="A36" s="165"/>
      <c r="B36" s="165"/>
      <c r="C36" s="165"/>
      <c r="D36" s="165"/>
      <c r="E36" s="166"/>
    </row>
    <row r="37" spans="1:5" ht="13.2" x14ac:dyDescent="0.25">
      <c r="A37" s="155" t="s">
        <v>3089</v>
      </c>
      <c r="B37" s="103" t="s">
        <v>1649</v>
      </c>
      <c r="C37" s="163"/>
      <c r="D37" s="164"/>
      <c r="E37" s="164"/>
    </row>
    <row r="38" spans="1:5" ht="13.2" x14ac:dyDescent="0.25">
      <c r="A38" s="155" t="s">
        <v>3094</v>
      </c>
      <c r="B38" s="103" t="s">
        <v>3096</v>
      </c>
      <c r="C38" s="163"/>
      <c r="D38" s="164"/>
      <c r="E38" s="164"/>
    </row>
    <row r="39" spans="1:5" ht="13.2" x14ac:dyDescent="0.25">
      <c r="A39" s="155" t="s">
        <v>3098</v>
      </c>
      <c r="B39" s="103" t="s">
        <v>2308</v>
      </c>
      <c r="C39" s="163" t="s">
        <v>1022</v>
      </c>
      <c r="D39" s="164"/>
      <c r="E39" s="164"/>
    </row>
    <row r="40" spans="1:5" ht="13.2" x14ac:dyDescent="0.25">
      <c r="A40" s="155" t="s">
        <v>3102</v>
      </c>
      <c r="B40" s="103" t="s">
        <v>3105</v>
      </c>
      <c r="C40" s="163" t="s">
        <v>1022</v>
      </c>
      <c r="D40" s="164"/>
      <c r="E40" s="164"/>
    </row>
    <row r="41" spans="1:5" ht="13.2" x14ac:dyDescent="0.25">
      <c r="A41" s="165"/>
      <c r="B41" s="165"/>
      <c r="C41" s="165"/>
      <c r="D41" s="165"/>
      <c r="E41" s="166"/>
    </row>
    <row r="42" spans="1:5" ht="13.2" x14ac:dyDescent="0.25">
      <c r="A42" s="155" t="s">
        <v>3109</v>
      </c>
      <c r="B42" s="103" t="s">
        <v>350</v>
      </c>
      <c r="C42" s="163"/>
      <c r="D42" s="164" t="s">
        <v>925</v>
      </c>
      <c r="E42" s="164"/>
    </row>
    <row r="43" spans="1:5" ht="13.2" x14ac:dyDescent="0.25">
      <c r="A43" s="155" t="s">
        <v>3112</v>
      </c>
      <c r="B43" s="103" t="s">
        <v>350</v>
      </c>
      <c r="C43" s="163"/>
      <c r="D43" s="164" t="s">
        <v>925</v>
      </c>
      <c r="E43" s="164"/>
    </row>
    <row r="44" spans="1:5" ht="13.2" x14ac:dyDescent="0.25">
      <c r="A44" s="155" t="s">
        <v>3116</v>
      </c>
      <c r="B44" s="103" t="s">
        <v>350</v>
      </c>
      <c r="C44" s="163"/>
      <c r="D44" s="164" t="s">
        <v>925</v>
      </c>
      <c r="E44" s="164"/>
    </row>
    <row r="45" spans="1:5" ht="13.2" x14ac:dyDescent="0.25">
      <c r="A45" s="155" t="s">
        <v>3119</v>
      </c>
      <c r="B45" s="103" t="s">
        <v>350</v>
      </c>
      <c r="C45" s="163"/>
      <c r="D45" s="164" t="s">
        <v>925</v>
      </c>
      <c r="E45" s="164"/>
    </row>
    <row r="46" spans="1:5" ht="13.2" x14ac:dyDescent="0.25">
      <c r="A46" s="155" t="s">
        <v>3124</v>
      </c>
      <c r="B46" s="103" t="s">
        <v>350</v>
      </c>
      <c r="C46" s="163"/>
      <c r="D46" s="164" t="s">
        <v>925</v>
      </c>
      <c r="E46" s="164"/>
    </row>
    <row r="47" spans="1:5" ht="13.2" x14ac:dyDescent="0.25">
      <c r="A47" s="155" t="s">
        <v>3129</v>
      </c>
      <c r="B47" s="103" t="s">
        <v>350</v>
      </c>
      <c r="C47" s="163"/>
      <c r="D47" s="164" t="s">
        <v>925</v>
      </c>
      <c r="E47" s="164"/>
    </row>
    <row r="48" spans="1:5" ht="13.2" x14ac:dyDescent="0.25">
      <c r="A48" s="155" t="s">
        <v>3133</v>
      </c>
      <c r="B48" s="103" t="s">
        <v>350</v>
      </c>
      <c r="C48" s="163"/>
      <c r="D48" s="164" t="s">
        <v>925</v>
      </c>
      <c r="E48" s="164"/>
    </row>
    <row r="49" spans="1:5" ht="13.2" x14ac:dyDescent="0.25">
      <c r="A49" s="155" t="s">
        <v>3139</v>
      </c>
      <c r="B49" s="103" t="s">
        <v>350</v>
      </c>
      <c r="C49" s="163"/>
      <c r="D49" s="164" t="s">
        <v>925</v>
      </c>
      <c r="E49" s="164"/>
    </row>
    <row r="50" spans="1:5" ht="13.2" x14ac:dyDescent="0.25">
      <c r="A50" s="155" t="s">
        <v>3142</v>
      </c>
      <c r="B50" s="103" t="s">
        <v>350</v>
      </c>
      <c r="C50" s="163"/>
      <c r="D50" s="164" t="s">
        <v>925</v>
      </c>
      <c r="E50" s="164"/>
    </row>
    <row r="51" spans="1:5" ht="13.2" x14ac:dyDescent="0.25">
      <c r="A51" s="155" t="s">
        <v>3145</v>
      </c>
      <c r="B51" s="103" t="s">
        <v>350</v>
      </c>
      <c r="C51" s="163"/>
      <c r="D51" s="164" t="s">
        <v>925</v>
      </c>
      <c r="E51" s="164"/>
    </row>
    <row r="52" spans="1:5" ht="13.2" x14ac:dyDescent="0.25">
      <c r="A52" s="165"/>
      <c r="B52" s="165"/>
      <c r="C52" s="165"/>
      <c r="D52" s="165"/>
      <c r="E52" s="166"/>
    </row>
    <row r="53" spans="1:5" ht="13.2" x14ac:dyDescent="0.25">
      <c r="A53" s="155" t="s">
        <v>3149</v>
      </c>
      <c r="B53" s="103"/>
      <c r="C53" s="163"/>
      <c r="D53" s="164"/>
      <c r="E53" s="164"/>
    </row>
    <row r="54" spans="1:5" ht="13.2" x14ac:dyDescent="0.25">
      <c r="A54" s="155" t="s">
        <v>3153</v>
      </c>
      <c r="B54" s="103" t="s">
        <v>2682</v>
      </c>
      <c r="C54" s="163"/>
      <c r="D54" s="164"/>
      <c r="E54" s="164"/>
    </row>
    <row r="55" spans="1:5" ht="13.2" x14ac:dyDescent="0.25">
      <c r="A55" s="155" t="s">
        <v>3156</v>
      </c>
      <c r="B55" s="103"/>
      <c r="C55" s="163"/>
      <c r="D55" s="164"/>
      <c r="E55" s="164"/>
    </row>
    <row r="56" spans="1:5" ht="13.2" x14ac:dyDescent="0.25">
      <c r="A56" s="165"/>
      <c r="B56" s="165"/>
      <c r="C56" s="165"/>
      <c r="D56" s="165"/>
      <c r="E56" s="166"/>
    </row>
    <row r="57" spans="1:5" ht="13.2" x14ac:dyDescent="0.25">
      <c r="A57" s="155" t="s">
        <v>3159</v>
      </c>
      <c r="B57" s="103"/>
      <c r="C57" s="163"/>
      <c r="D57" s="164"/>
      <c r="E57" s="164"/>
    </row>
    <row r="58" spans="1:5" ht="13.2" x14ac:dyDescent="0.25">
      <c r="A58" s="155" t="s">
        <v>3162</v>
      </c>
      <c r="B58" s="103"/>
      <c r="C58" s="163"/>
      <c r="D58" s="164"/>
      <c r="E58" s="164"/>
    </row>
    <row r="59" spans="1:5" ht="13.2" x14ac:dyDescent="0.25">
      <c r="A59" s="155" t="s">
        <v>3165</v>
      </c>
      <c r="B59" s="103"/>
      <c r="C59" s="163"/>
      <c r="D59" s="164"/>
      <c r="E59" s="164"/>
    </row>
    <row r="60" spans="1:5" ht="13.2" x14ac:dyDescent="0.25">
      <c r="A60" s="155" t="s">
        <v>3168</v>
      </c>
      <c r="B60" s="103"/>
      <c r="C60" s="163"/>
      <c r="D60" s="164"/>
      <c r="E60" s="164"/>
    </row>
    <row r="61" spans="1:5" ht="13.2" x14ac:dyDescent="0.25">
      <c r="A61" s="155" t="s">
        <v>3171</v>
      </c>
      <c r="B61" s="103"/>
      <c r="C61" s="163"/>
      <c r="D61" s="164"/>
      <c r="E61" s="164"/>
    </row>
    <row r="62" spans="1:5" ht="13.2" x14ac:dyDescent="0.25">
      <c r="A62" s="155" t="s">
        <v>3174</v>
      </c>
      <c r="B62" s="103"/>
      <c r="C62" s="163"/>
      <c r="D62" s="164"/>
      <c r="E62" s="164"/>
    </row>
    <row r="63" spans="1:5" ht="13.2" x14ac:dyDescent="0.25">
      <c r="A63" s="155" t="s">
        <v>3176</v>
      </c>
      <c r="B63" s="103"/>
      <c r="C63" s="163"/>
      <c r="D63" s="164"/>
      <c r="E63" s="164"/>
    </row>
    <row r="64" spans="1:5" ht="13.2" x14ac:dyDescent="0.25">
      <c r="A64" s="155" t="s">
        <v>3179</v>
      </c>
      <c r="B64" s="103" t="s">
        <v>3181</v>
      </c>
      <c r="C64" s="163"/>
      <c r="D64" s="164"/>
      <c r="E64" s="164"/>
    </row>
    <row r="65" spans="1:5" ht="13.2" x14ac:dyDescent="0.25">
      <c r="A65" s="155" t="s">
        <v>3183</v>
      </c>
      <c r="B65" s="103" t="s">
        <v>908</v>
      </c>
      <c r="C65" s="163"/>
      <c r="D65" s="164"/>
      <c r="E65" s="164"/>
    </row>
    <row r="66" spans="1:5" ht="13.2" x14ac:dyDescent="0.25">
      <c r="A66" s="155" t="s">
        <v>3186</v>
      </c>
      <c r="B66" s="103"/>
      <c r="C66" s="163"/>
      <c r="D66" s="164"/>
      <c r="E66" s="164"/>
    </row>
    <row r="67" spans="1:5" ht="13.2" x14ac:dyDescent="0.25">
      <c r="A67" s="165"/>
      <c r="B67" s="165"/>
      <c r="C67" s="165"/>
      <c r="D67" s="165"/>
      <c r="E67" s="166"/>
    </row>
    <row r="68" spans="1:5" ht="13.2" x14ac:dyDescent="0.25">
      <c r="A68" s="155" t="s">
        <v>3189</v>
      </c>
      <c r="B68" s="103" t="s">
        <v>3191</v>
      </c>
      <c r="C68" s="163"/>
      <c r="D68" s="164"/>
      <c r="E68" s="164"/>
    </row>
    <row r="69" spans="1:5" ht="13.2" x14ac:dyDescent="0.25">
      <c r="A69" s="155" t="s">
        <v>3195</v>
      </c>
      <c r="B69" s="103" t="s">
        <v>1195</v>
      </c>
      <c r="C69" s="163"/>
      <c r="D69" s="164" t="s">
        <v>3197</v>
      </c>
      <c r="E69" s="164"/>
    </row>
    <row r="70" spans="1:5" ht="13.2" x14ac:dyDescent="0.25">
      <c r="A70" s="155" t="s">
        <v>3198</v>
      </c>
      <c r="B70" s="103" t="s">
        <v>908</v>
      </c>
      <c r="C70" s="163"/>
      <c r="D70" s="164" t="s">
        <v>3202</v>
      </c>
      <c r="E70" s="164"/>
    </row>
    <row r="71" spans="1:5" ht="13.2" x14ac:dyDescent="0.25">
      <c r="A71" s="155" t="s">
        <v>3203</v>
      </c>
      <c r="B71" s="103" t="s">
        <v>2686</v>
      </c>
      <c r="C71" s="163"/>
      <c r="D71" s="164" t="s">
        <v>3205</v>
      </c>
      <c r="E71" s="164"/>
    </row>
    <row r="72" spans="1:5" ht="13.2" x14ac:dyDescent="0.25">
      <c r="A72" s="165"/>
      <c r="B72" s="165"/>
      <c r="C72" s="165"/>
      <c r="D72" s="165"/>
      <c r="E72" s="166"/>
    </row>
    <row r="73" spans="1:5" ht="13.2" x14ac:dyDescent="0.25">
      <c r="A73" s="155" t="s">
        <v>3207</v>
      </c>
      <c r="B73" s="103" t="s">
        <v>2886</v>
      </c>
      <c r="C73" s="163"/>
      <c r="D73" s="164"/>
      <c r="E73" s="164"/>
    </row>
    <row r="74" spans="1:5" ht="13.2" x14ac:dyDescent="0.25">
      <c r="A74" s="155" t="s">
        <v>3210</v>
      </c>
      <c r="B74" s="103" t="s">
        <v>1082</v>
      </c>
      <c r="C74" s="163"/>
      <c r="D74" s="164"/>
      <c r="E74" s="164"/>
    </row>
    <row r="75" spans="1:5" ht="13.2" x14ac:dyDescent="0.25">
      <c r="A75" s="155" t="s">
        <v>3214</v>
      </c>
      <c r="B75" s="103" t="s">
        <v>1710</v>
      </c>
      <c r="C75" s="163"/>
      <c r="D75" s="164"/>
      <c r="E75" s="164"/>
    </row>
    <row r="76" spans="1:5" ht="13.2" x14ac:dyDescent="0.25">
      <c r="A76" s="155" t="s">
        <v>3217</v>
      </c>
      <c r="B76" s="103" t="s">
        <v>2394</v>
      </c>
      <c r="C76" s="163"/>
      <c r="D76" s="164"/>
      <c r="E76" s="164"/>
    </row>
    <row r="77" spans="1:5" ht="13.2" x14ac:dyDescent="0.25">
      <c r="A77" s="165"/>
      <c r="B77" s="165"/>
      <c r="C77" s="165"/>
      <c r="D77" s="165"/>
      <c r="E77" s="168"/>
    </row>
    <row r="78" spans="1:5" ht="15.6" x14ac:dyDescent="0.3">
      <c r="A78" s="169" t="s">
        <v>979</v>
      </c>
      <c r="B78" s="170" t="s">
        <v>984</v>
      </c>
      <c r="C78" s="171" t="s">
        <v>987</v>
      </c>
      <c r="D78" s="164"/>
      <c r="E78" s="164"/>
    </row>
    <row r="79" spans="1:5" ht="13.2" x14ac:dyDescent="0.25">
      <c r="A79" s="164" t="s">
        <v>3226</v>
      </c>
      <c r="B79" s="164" t="s">
        <v>1726</v>
      </c>
      <c r="C79" s="172">
        <v>1001</v>
      </c>
      <c r="D79" s="164"/>
      <c r="E79" s="164"/>
    </row>
    <row r="80" spans="1:5" ht="13.2" x14ac:dyDescent="0.25">
      <c r="A80" s="164" t="s">
        <v>3229</v>
      </c>
      <c r="B80" s="164" t="s">
        <v>2744</v>
      </c>
      <c r="C80" s="172">
        <v>1003</v>
      </c>
      <c r="D80" s="164"/>
      <c r="E80" s="164"/>
    </row>
    <row r="81" spans="1:5" ht="13.2" x14ac:dyDescent="0.25">
      <c r="A81" s="155"/>
      <c r="B81" s="155"/>
      <c r="C81" s="172"/>
      <c r="D81" s="164"/>
      <c r="E81" s="164"/>
    </row>
  </sheetData>
  <hyperlinks>
    <hyperlink ref="A1" location="Index!A1" display="Go back to Index" xr:uid="{00000000-0004-0000-2000-000000000000}"/>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4A86E8"/>
    <outlinePr summaryBelow="0" summaryRight="0"/>
  </sheetPr>
  <dimension ref="A1:E74"/>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64.44140625" customWidth="1"/>
    <col min="2" max="2" width="51.109375" customWidth="1"/>
    <col min="3" max="3" width="23.5546875" customWidth="1"/>
    <col min="4" max="5" width="18.109375" customWidth="1"/>
  </cols>
  <sheetData>
    <row r="1" spans="1:5" ht="15.75" customHeight="1" x14ac:dyDescent="0.3">
      <c r="A1" s="157" t="s">
        <v>1</v>
      </c>
      <c r="B1" s="158" t="s">
        <v>795</v>
      </c>
      <c r="C1" s="159" t="s">
        <v>796</v>
      </c>
      <c r="D1" s="160" t="s">
        <v>3</v>
      </c>
      <c r="E1" s="161" t="s">
        <v>797</v>
      </c>
    </row>
    <row r="2" spans="1:5" ht="13.2" x14ac:dyDescent="0.25">
      <c r="A2" s="155" t="s">
        <v>3047</v>
      </c>
      <c r="B2" s="103" t="s">
        <v>800</v>
      </c>
      <c r="C2" s="163"/>
      <c r="D2" s="164"/>
      <c r="E2" s="164" t="s">
        <v>3049</v>
      </c>
    </row>
    <row r="3" spans="1:5" ht="13.2" x14ac:dyDescent="0.25">
      <c r="A3" s="155" t="s">
        <v>3050</v>
      </c>
      <c r="B3" s="103" t="s">
        <v>803</v>
      </c>
      <c r="C3" s="163"/>
      <c r="D3" s="164"/>
      <c r="E3" s="164"/>
    </row>
    <row r="4" spans="1:5" ht="13.2" x14ac:dyDescent="0.25">
      <c r="A4" s="155" t="s">
        <v>3052</v>
      </c>
      <c r="B4" s="103" t="s">
        <v>3053</v>
      </c>
      <c r="C4" s="163"/>
      <c r="D4" s="164"/>
      <c r="E4" s="164"/>
    </row>
    <row r="5" spans="1:5" ht="13.2" x14ac:dyDescent="0.25">
      <c r="A5" s="155" t="s">
        <v>3055</v>
      </c>
      <c r="B5" s="103" t="s">
        <v>803</v>
      </c>
      <c r="C5" s="163"/>
      <c r="D5" s="164"/>
      <c r="E5" s="164"/>
    </row>
    <row r="6" spans="1:5" ht="13.2" x14ac:dyDescent="0.25">
      <c r="A6" s="155" t="s">
        <v>3057</v>
      </c>
      <c r="B6" s="103" t="s">
        <v>800</v>
      </c>
      <c r="C6" s="163"/>
      <c r="D6" s="164"/>
      <c r="E6" s="164" t="s">
        <v>3060</v>
      </c>
    </row>
    <row r="7" spans="1:5" ht="13.2" x14ac:dyDescent="0.25">
      <c r="A7" s="155" t="s">
        <v>3061</v>
      </c>
      <c r="B7" s="103" t="s">
        <v>3063</v>
      </c>
      <c r="C7" s="163"/>
      <c r="D7" s="164"/>
      <c r="E7" s="164" t="s">
        <v>1069</v>
      </c>
    </row>
    <row r="8" spans="1:5" ht="13.2" x14ac:dyDescent="0.25">
      <c r="A8" s="155" t="s">
        <v>3066</v>
      </c>
      <c r="B8" s="103" t="s">
        <v>808</v>
      </c>
      <c r="C8" s="163"/>
      <c r="D8" s="164"/>
      <c r="E8" s="164"/>
    </row>
    <row r="9" spans="1:5" ht="13.2" x14ac:dyDescent="0.25">
      <c r="A9" s="155" t="s">
        <v>3069</v>
      </c>
      <c r="B9" s="103" t="s">
        <v>3070</v>
      </c>
      <c r="C9" s="163"/>
      <c r="D9" s="164"/>
      <c r="E9" s="164"/>
    </row>
    <row r="10" spans="1:5" ht="13.2" x14ac:dyDescent="0.25">
      <c r="A10" s="155" t="s">
        <v>3073</v>
      </c>
      <c r="B10" s="103" t="s">
        <v>800</v>
      </c>
      <c r="C10" s="163"/>
      <c r="D10" s="164"/>
      <c r="E10" s="164" t="s">
        <v>3076</v>
      </c>
    </row>
    <row r="11" spans="1:5" ht="13.2" x14ac:dyDescent="0.25">
      <c r="A11" s="155" t="s">
        <v>3077</v>
      </c>
      <c r="B11" s="103" t="s">
        <v>820</v>
      </c>
      <c r="C11" s="163"/>
      <c r="D11" s="164"/>
      <c r="E11" s="164"/>
    </row>
    <row r="12" spans="1:5" ht="13.2" x14ac:dyDescent="0.25">
      <c r="A12" s="155" t="s">
        <v>3081</v>
      </c>
      <c r="B12" s="103" t="s">
        <v>908</v>
      </c>
      <c r="C12" s="163"/>
      <c r="D12" s="164"/>
      <c r="E12" s="164"/>
    </row>
    <row r="13" spans="1:5" ht="13.2" x14ac:dyDescent="0.25">
      <c r="A13" s="155" t="s">
        <v>3084</v>
      </c>
      <c r="B13" s="103" t="s">
        <v>908</v>
      </c>
      <c r="C13" s="163"/>
      <c r="D13" s="164"/>
      <c r="E13" s="164"/>
    </row>
    <row r="14" spans="1:5" ht="13.2" x14ac:dyDescent="0.25">
      <c r="A14" s="155" t="s">
        <v>3090</v>
      </c>
      <c r="B14" s="103"/>
      <c r="C14" s="163" t="s">
        <v>3092</v>
      </c>
      <c r="D14" s="164"/>
      <c r="E14" s="164"/>
    </row>
    <row r="15" spans="1:5" ht="13.2" x14ac:dyDescent="0.25">
      <c r="A15" s="155" t="s">
        <v>3095</v>
      </c>
      <c r="B15" s="103"/>
      <c r="C15" s="163" t="s">
        <v>3097</v>
      </c>
      <c r="D15" s="164"/>
      <c r="E15" s="164"/>
    </row>
    <row r="16" spans="1:5" ht="13.2" x14ac:dyDescent="0.25">
      <c r="A16" s="155" t="s">
        <v>3099</v>
      </c>
      <c r="B16" s="103"/>
      <c r="C16" s="163" t="s">
        <v>3092</v>
      </c>
      <c r="D16" s="164"/>
      <c r="E16" s="164"/>
    </row>
    <row r="17" spans="1:5" ht="13.2" x14ac:dyDescent="0.25">
      <c r="A17" s="155" t="s">
        <v>3101</v>
      </c>
      <c r="B17" s="103" t="s">
        <v>3103</v>
      </c>
      <c r="C17" s="163" t="s">
        <v>841</v>
      </c>
      <c r="D17" s="164"/>
      <c r="E17" s="164"/>
    </row>
    <row r="18" spans="1:5" ht="13.2" x14ac:dyDescent="0.25">
      <c r="A18" s="165"/>
      <c r="B18" s="165"/>
      <c r="C18" s="165"/>
      <c r="D18" s="165"/>
      <c r="E18" s="166"/>
    </row>
    <row r="19" spans="1:5" ht="13.2" x14ac:dyDescent="0.25">
      <c r="A19" s="155" t="s">
        <v>3107</v>
      </c>
      <c r="B19" s="167" t="s">
        <v>853</v>
      </c>
      <c r="C19" s="163"/>
      <c r="D19" s="164"/>
      <c r="E19" s="164"/>
    </row>
    <row r="20" spans="1:5" ht="13.2" x14ac:dyDescent="0.25">
      <c r="A20" s="155" t="s">
        <v>3111</v>
      </c>
      <c r="B20" s="103" t="s">
        <v>820</v>
      </c>
      <c r="C20" s="163"/>
      <c r="D20" s="164"/>
      <c r="E20" s="164"/>
    </row>
    <row r="21" spans="1:5" ht="13.2" x14ac:dyDescent="0.25">
      <c r="A21" s="155" t="s">
        <v>3115</v>
      </c>
      <c r="B21" s="103" t="s">
        <v>837</v>
      </c>
      <c r="C21" s="163"/>
      <c r="D21" s="164"/>
      <c r="E21" s="164"/>
    </row>
    <row r="22" spans="1:5" ht="13.2" x14ac:dyDescent="0.25">
      <c r="A22" s="155" t="s">
        <v>3118</v>
      </c>
      <c r="B22" s="103" t="s">
        <v>803</v>
      </c>
      <c r="C22" s="163"/>
      <c r="D22" s="164"/>
      <c r="E22" s="164"/>
    </row>
    <row r="23" spans="1:5" ht="13.2" x14ac:dyDescent="0.25">
      <c r="A23" s="165"/>
      <c r="B23" s="165"/>
      <c r="C23" s="165"/>
      <c r="D23" s="165"/>
      <c r="E23" s="166"/>
    </row>
    <row r="24" spans="1:5" ht="13.2" x14ac:dyDescent="0.25">
      <c r="A24" s="155" t="s">
        <v>3122</v>
      </c>
      <c r="B24" s="103"/>
      <c r="C24" s="163"/>
      <c r="D24" s="164"/>
      <c r="E24" s="164"/>
    </row>
    <row r="25" spans="1:5" ht="13.2" x14ac:dyDescent="0.25">
      <c r="A25" s="155" t="s">
        <v>3126</v>
      </c>
      <c r="B25" s="103" t="s">
        <v>893</v>
      </c>
      <c r="C25" s="163"/>
      <c r="D25" s="164"/>
      <c r="E25" s="164"/>
    </row>
    <row r="26" spans="1:5" ht="13.2" x14ac:dyDescent="0.25">
      <c r="A26" s="155" t="s">
        <v>3128</v>
      </c>
      <c r="B26" s="103" t="s">
        <v>820</v>
      </c>
      <c r="C26" s="163"/>
      <c r="D26" s="164"/>
      <c r="E26" s="164"/>
    </row>
    <row r="27" spans="1:5" ht="13.2" x14ac:dyDescent="0.25">
      <c r="A27" s="155" t="s">
        <v>3132</v>
      </c>
      <c r="B27" s="103" t="s">
        <v>3134</v>
      </c>
      <c r="C27" s="163" t="s">
        <v>3135</v>
      </c>
      <c r="D27" s="164"/>
      <c r="E27" s="164"/>
    </row>
    <row r="28" spans="1:5" ht="13.2" x14ac:dyDescent="0.25">
      <c r="A28" s="155" t="s">
        <v>3137</v>
      </c>
      <c r="B28" s="103" t="s">
        <v>3138</v>
      </c>
      <c r="C28" s="163"/>
      <c r="D28" s="164"/>
      <c r="E28" s="164"/>
    </row>
    <row r="29" spans="1:5" ht="13.2" x14ac:dyDescent="0.25">
      <c r="A29" s="165"/>
      <c r="B29" s="165"/>
      <c r="C29" s="165"/>
      <c r="D29" s="165"/>
      <c r="E29" s="166"/>
    </row>
    <row r="30" spans="1:5" ht="13.2" x14ac:dyDescent="0.25">
      <c r="A30" s="155" t="s">
        <v>3141</v>
      </c>
      <c r="B30" s="103" t="s">
        <v>2290</v>
      </c>
      <c r="C30" s="163"/>
      <c r="D30" s="164"/>
      <c r="E30" s="164"/>
    </row>
    <row r="31" spans="1:5" ht="13.2" x14ac:dyDescent="0.25">
      <c r="A31" s="155" t="s">
        <v>3144</v>
      </c>
      <c r="B31" s="103" t="s">
        <v>3146</v>
      </c>
      <c r="C31" s="163"/>
      <c r="D31" s="164"/>
      <c r="E31" s="164"/>
    </row>
    <row r="32" spans="1:5" ht="13.2" x14ac:dyDescent="0.25">
      <c r="A32" s="155" t="s">
        <v>3148</v>
      </c>
      <c r="B32" s="103" t="s">
        <v>908</v>
      </c>
      <c r="C32" s="163"/>
      <c r="D32" s="164"/>
      <c r="E32" s="164"/>
    </row>
    <row r="33" spans="1:5" ht="13.2" x14ac:dyDescent="0.25">
      <c r="A33" s="155" t="s">
        <v>3150</v>
      </c>
      <c r="B33" s="103" t="s">
        <v>3151</v>
      </c>
      <c r="C33" s="163"/>
      <c r="D33" s="164"/>
      <c r="E33" s="164"/>
    </row>
    <row r="34" spans="1:5" ht="13.2" x14ac:dyDescent="0.25">
      <c r="A34" s="155" t="s">
        <v>3154</v>
      </c>
      <c r="B34" s="103" t="s">
        <v>2394</v>
      </c>
      <c r="C34" s="163"/>
      <c r="D34" s="164"/>
      <c r="E34" s="164"/>
    </row>
    <row r="35" spans="1:5" ht="13.2" x14ac:dyDescent="0.25">
      <c r="A35" s="165"/>
      <c r="B35" s="165"/>
      <c r="C35" s="165"/>
      <c r="D35" s="165"/>
      <c r="E35" s="166"/>
    </row>
    <row r="36" spans="1:5" ht="13.2" x14ac:dyDescent="0.25">
      <c r="A36" s="155" t="s">
        <v>3157</v>
      </c>
      <c r="B36" s="103" t="s">
        <v>350</v>
      </c>
      <c r="C36" s="163"/>
      <c r="D36" s="164" t="s">
        <v>925</v>
      </c>
      <c r="E36" s="164"/>
    </row>
    <row r="37" spans="1:5" ht="13.2" x14ac:dyDescent="0.25">
      <c r="A37" s="155" t="s">
        <v>3160</v>
      </c>
      <c r="B37" s="103" t="s">
        <v>350</v>
      </c>
      <c r="C37" s="163"/>
      <c r="D37" s="164" t="s">
        <v>925</v>
      </c>
      <c r="E37" s="164"/>
    </row>
    <row r="38" spans="1:5" ht="13.2" x14ac:dyDescent="0.25">
      <c r="A38" s="155" t="s">
        <v>3164</v>
      </c>
      <c r="B38" s="103" t="s">
        <v>350</v>
      </c>
      <c r="C38" s="163"/>
      <c r="D38" s="164" t="s">
        <v>925</v>
      </c>
      <c r="E38" s="164"/>
    </row>
    <row r="39" spans="1:5" ht="13.2" x14ac:dyDescent="0.25">
      <c r="A39" s="155" t="s">
        <v>3166</v>
      </c>
      <c r="B39" s="103" t="s">
        <v>350</v>
      </c>
      <c r="C39" s="163"/>
      <c r="D39" s="164" t="s">
        <v>925</v>
      </c>
      <c r="E39" s="164"/>
    </row>
    <row r="40" spans="1:5" ht="13.2" x14ac:dyDescent="0.25">
      <c r="A40" s="155" t="s">
        <v>3169</v>
      </c>
      <c r="B40" s="103" t="s">
        <v>350</v>
      </c>
      <c r="C40" s="163"/>
      <c r="D40" s="164" t="s">
        <v>925</v>
      </c>
      <c r="E40" s="164"/>
    </row>
    <row r="41" spans="1:5" ht="13.2" x14ac:dyDescent="0.25">
      <c r="A41" s="155" t="s">
        <v>3172</v>
      </c>
      <c r="B41" s="103" t="s">
        <v>350</v>
      </c>
      <c r="C41" s="163"/>
      <c r="D41" s="164" t="s">
        <v>925</v>
      </c>
      <c r="E41" s="164"/>
    </row>
    <row r="42" spans="1:5" ht="13.2" x14ac:dyDescent="0.25">
      <c r="A42" s="155" t="s">
        <v>3175</v>
      </c>
      <c r="B42" s="103" t="s">
        <v>350</v>
      </c>
      <c r="C42" s="163"/>
      <c r="D42" s="164" t="s">
        <v>925</v>
      </c>
      <c r="E42" s="164"/>
    </row>
    <row r="43" spans="1:5" ht="13.2" x14ac:dyDescent="0.25">
      <c r="A43" s="155" t="s">
        <v>3178</v>
      </c>
      <c r="B43" s="103" t="s">
        <v>350</v>
      </c>
      <c r="C43" s="163"/>
      <c r="D43" s="164" t="s">
        <v>925</v>
      </c>
      <c r="E43" s="164"/>
    </row>
    <row r="44" spans="1:5" ht="13.2" x14ac:dyDescent="0.25">
      <c r="A44" s="155" t="s">
        <v>3182</v>
      </c>
      <c r="B44" s="103" t="s">
        <v>350</v>
      </c>
      <c r="C44" s="163"/>
      <c r="D44" s="164" t="s">
        <v>925</v>
      </c>
      <c r="E44" s="164"/>
    </row>
    <row r="45" spans="1:5" ht="13.2" x14ac:dyDescent="0.25">
      <c r="A45" s="165"/>
      <c r="B45" s="165"/>
      <c r="C45" s="165"/>
      <c r="D45" s="165"/>
      <c r="E45" s="166"/>
    </row>
    <row r="46" spans="1:5" ht="13.2" x14ac:dyDescent="0.25">
      <c r="A46" s="155" t="s">
        <v>3184</v>
      </c>
      <c r="B46" s="103" t="s">
        <v>1442</v>
      </c>
      <c r="C46" s="163" t="s">
        <v>1022</v>
      </c>
      <c r="D46" s="164"/>
      <c r="E46" s="164"/>
    </row>
    <row r="47" spans="1:5" ht="13.2" x14ac:dyDescent="0.25">
      <c r="A47" s="155" t="s">
        <v>3187</v>
      </c>
      <c r="B47" s="103" t="s">
        <v>1442</v>
      </c>
      <c r="C47" s="163"/>
      <c r="D47" s="164"/>
      <c r="E47" s="164"/>
    </row>
    <row r="48" spans="1:5" ht="13.2" x14ac:dyDescent="0.25">
      <c r="A48" s="155" t="s">
        <v>3192</v>
      </c>
      <c r="B48" s="103" t="s">
        <v>3193</v>
      </c>
      <c r="C48" s="163"/>
      <c r="D48" s="164"/>
      <c r="E48" s="164"/>
    </row>
    <row r="49" spans="1:5" ht="13.2" x14ac:dyDescent="0.25">
      <c r="A49" s="165"/>
      <c r="B49" s="165"/>
      <c r="C49" s="165"/>
      <c r="D49" s="165"/>
      <c r="E49" s="166"/>
    </row>
    <row r="50" spans="1:5" ht="13.2" x14ac:dyDescent="0.25">
      <c r="A50" s="155" t="s">
        <v>3196</v>
      </c>
      <c r="B50" s="103"/>
      <c r="C50" s="163"/>
      <c r="D50" s="164"/>
      <c r="E50" s="164"/>
    </row>
    <row r="51" spans="1:5" ht="13.2" x14ac:dyDescent="0.25">
      <c r="A51" s="155" t="s">
        <v>3201</v>
      </c>
      <c r="B51" s="103" t="s">
        <v>2605</v>
      </c>
      <c r="C51" s="163"/>
      <c r="D51" s="164"/>
      <c r="E51" s="164"/>
    </row>
    <row r="52" spans="1:5" ht="13.2" x14ac:dyDescent="0.25">
      <c r="A52" s="155" t="s">
        <v>3206</v>
      </c>
      <c r="B52" s="103"/>
      <c r="C52" s="163"/>
      <c r="D52" s="164"/>
      <c r="E52" s="164"/>
    </row>
    <row r="53" spans="1:5" ht="13.2" x14ac:dyDescent="0.25">
      <c r="A53" s="155" t="s">
        <v>3209</v>
      </c>
      <c r="B53" s="103" t="s">
        <v>880</v>
      </c>
      <c r="C53" s="163"/>
      <c r="D53" s="164"/>
      <c r="E53" s="164"/>
    </row>
    <row r="54" spans="1:5" ht="13.2" x14ac:dyDescent="0.25">
      <c r="A54" s="155" t="s">
        <v>3213</v>
      </c>
      <c r="B54" s="103" t="s">
        <v>1870</v>
      </c>
      <c r="C54" s="163"/>
      <c r="D54" s="164"/>
      <c r="E54" s="164"/>
    </row>
    <row r="55" spans="1:5" ht="13.2" x14ac:dyDescent="0.25">
      <c r="A55" s="155" t="s">
        <v>3216</v>
      </c>
      <c r="B55" s="103" t="s">
        <v>908</v>
      </c>
      <c r="C55" s="163"/>
      <c r="D55" s="164"/>
      <c r="E55" s="164"/>
    </row>
    <row r="56" spans="1:5" ht="13.2" x14ac:dyDescent="0.25">
      <c r="A56" s="155" t="s">
        <v>3219</v>
      </c>
      <c r="B56" s="103"/>
      <c r="C56" s="163"/>
      <c r="D56" s="164"/>
      <c r="E56" s="164"/>
    </row>
    <row r="57" spans="1:5" ht="13.2" x14ac:dyDescent="0.25">
      <c r="A57" s="155" t="s">
        <v>3222</v>
      </c>
      <c r="B57" s="103" t="s">
        <v>3224</v>
      </c>
      <c r="C57" s="163"/>
      <c r="D57" s="164"/>
      <c r="E57" s="164"/>
    </row>
    <row r="58" spans="1:5" ht="13.2" x14ac:dyDescent="0.25">
      <c r="A58" s="155" t="s">
        <v>3227</v>
      </c>
      <c r="B58" s="103" t="s">
        <v>924</v>
      </c>
      <c r="C58" s="163"/>
      <c r="D58" s="164"/>
      <c r="E58" s="164"/>
    </row>
    <row r="59" spans="1:5" ht="13.2" x14ac:dyDescent="0.25">
      <c r="A59" s="165"/>
      <c r="B59" s="165"/>
      <c r="C59" s="165"/>
      <c r="D59" s="165"/>
      <c r="E59" s="166"/>
    </row>
    <row r="60" spans="1:5" ht="13.2" x14ac:dyDescent="0.25">
      <c r="A60" s="155" t="s">
        <v>3230</v>
      </c>
      <c r="B60" s="103" t="s">
        <v>952</v>
      </c>
      <c r="C60" s="163"/>
      <c r="D60" s="164"/>
      <c r="E60" s="164"/>
    </row>
    <row r="61" spans="1:5" ht="13.2" x14ac:dyDescent="0.25">
      <c r="A61" s="155" t="s">
        <v>3234</v>
      </c>
      <c r="B61" s="103" t="s">
        <v>3235</v>
      </c>
      <c r="C61" s="163"/>
      <c r="D61" s="164"/>
      <c r="E61" s="164"/>
    </row>
    <row r="62" spans="1:5" ht="13.2" x14ac:dyDescent="0.25">
      <c r="A62" s="155" t="s">
        <v>3237</v>
      </c>
      <c r="B62" s="103" t="s">
        <v>880</v>
      </c>
      <c r="C62" s="163"/>
      <c r="D62" s="164"/>
      <c r="E62" s="164"/>
    </row>
    <row r="63" spans="1:5" ht="13.2" x14ac:dyDescent="0.25">
      <c r="A63" s="155" t="s">
        <v>3239</v>
      </c>
      <c r="B63" s="103" t="s">
        <v>1870</v>
      </c>
      <c r="C63" s="163"/>
      <c r="D63" s="164"/>
      <c r="E63" s="164"/>
    </row>
    <row r="64" spans="1:5" ht="13.2" x14ac:dyDescent="0.25">
      <c r="A64" s="155" t="s">
        <v>3242</v>
      </c>
      <c r="B64" s="103" t="s">
        <v>1424</v>
      </c>
      <c r="C64" s="163"/>
      <c r="D64" s="164"/>
      <c r="E64" s="164"/>
    </row>
    <row r="65" spans="1:5" ht="13.2" x14ac:dyDescent="0.25">
      <c r="A65" s="155" t="s">
        <v>3243</v>
      </c>
      <c r="B65" s="103" t="s">
        <v>885</v>
      </c>
      <c r="C65" s="163"/>
      <c r="D65" s="164"/>
      <c r="E65" s="164"/>
    </row>
    <row r="66" spans="1:5" ht="13.2" x14ac:dyDescent="0.25">
      <c r="A66" s="155" t="s">
        <v>3245</v>
      </c>
      <c r="B66" s="103" t="s">
        <v>2312</v>
      </c>
      <c r="C66" s="163"/>
      <c r="D66" s="164"/>
      <c r="E66" s="164"/>
    </row>
    <row r="67" spans="1:5" ht="13.2" x14ac:dyDescent="0.25">
      <c r="A67" s="155" t="s">
        <v>3247</v>
      </c>
      <c r="B67" s="103" t="s">
        <v>924</v>
      </c>
      <c r="C67" s="163"/>
      <c r="D67" s="164"/>
      <c r="E67" s="164"/>
    </row>
    <row r="68" spans="1:5" ht="13.2" x14ac:dyDescent="0.25">
      <c r="A68" s="155" t="s">
        <v>3249</v>
      </c>
      <c r="B68" s="103" t="s">
        <v>1060</v>
      </c>
      <c r="C68" s="163"/>
      <c r="D68" s="164"/>
      <c r="E68" s="164"/>
    </row>
    <row r="69" spans="1:5" ht="13.2" x14ac:dyDescent="0.25">
      <c r="A69" s="155" t="s">
        <v>3250</v>
      </c>
      <c r="B69" s="103" t="s">
        <v>2011</v>
      </c>
      <c r="C69" s="163"/>
      <c r="D69" s="164"/>
      <c r="E69" s="164"/>
    </row>
    <row r="70" spans="1:5" ht="13.2" x14ac:dyDescent="0.25">
      <c r="A70" s="173"/>
      <c r="B70" s="173"/>
      <c r="C70" s="173"/>
      <c r="D70" s="174"/>
      <c r="E70" s="175"/>
    </row>
    <row r="71" spans="1:5" ht="15.6" x14ac:dyDescent="0.3">
      <c r="A71" s="176" t="s">
        <v>979</v>
      </c>
      <c r="B71" s="177" t="s">
        <v>984</v>
      </c>
      <c r="C71" s="177" t="s">
        <v>987</v>
      </c>
      <c r="D71" s="178"/>
      <c r="E71" s="179"/>
    </row>
    <row r="72" spans="1:5" ht="13.2" x14ac:dyDescent="0.25">
      <c r="A72" s="119"/>
      <c r="B72" s="180"/>
      <c r="C72" s="181"/>
      <c r="D72" s="178"/>
      <c r="E72" s="179"/>
    </row>
    <row r="73" spans="1:5" ht="13.2" x14ac:dyDescent="0.25">
      <c r="A73" s="119"/>
      <c r="B73" s="180"/>
      <c r="C73" s="181"/>
      <c r="D73" s="178"/>
      <c r="E73" s="179"/>
    </row>
    <row r="74" spans="1:5" ht="13.2" x14ac:dyDescent="0.25">
      <c r="A74" s="119"/>
      <c r="B74" s="180"/>
      <c r="C74" s="182"/>
      <c r="D74" s="178"/>
      <c r="E74" s="179"/>
    </row>
  </sheetData>
  <hyperlinks>
    <hyperlink ref="A1" location="Index!A1" display="Go back to Index" xr:uid="{00000000-0004-0000-2100-000000000000}"/>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4A86E8"/>
    <outlinePr summaryBelow="0" summaryRight="0"/>
  </sheetPr>
  <dimension ref="A1:E86"/>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77" customWidth="1"/>
    <col min="2" max="2" width="35.44140625" customWidth="1"/>
    <col min="3" max="3" width="18.33203125" customWidth="1"/>
  </cols>
  <sheetData>
    <row r="1" spans="1:5" ht="15.75" customHeight="1" x14ac:dyDescent="0.3">
      <c r="A1" s="157" t="s">
        <v>1</v>
      </c>
      <c r="B1" s="158" t="s">
        <v>795</v>
      </c>
      <c r="C1" s="159" t="s">
        <v>796</v>
      </c>
      <c r="D1" s="160" t="s">
        <v>3</v>
      </c>
      <c r="E1" s="161" t="s">
        <v>797</v>
      </c>
    </row>
    <row r="2" spans="1:5" ht="13.2" x14ac:dyDescent="0.25">
      <c r="A2" s="155" t="s">
        <v>3058</v>
      </c>
      <c r="B2" s="103" t="s">
        <v>800</v>
      </c>
      <c r="C2" s="163"/>
      <c r="D2" s="164"/>
      <c r="E2" s="164" t="s">
        <v>3062</v>
      </c>
    </row>
    <row r="3" spans="1:5" ht="13.2" x14ac:dyDescent="0.25">
      <c r="A3" s="155" t="s">
        <v>3064</v>
      </c>
      <c r="B3" s="103" t="s">
        <v>803</v>
      </c>
      <c r="C3" s="163"/>
      <c r="D3" s="164"/>
      <c r="E3" s="164"/>
    </row>
    <row r="4" spans="1:5" ht="13.2" x14ac:dyDescent="0.25">
      <c r="A4" s="155" t="s">
        <v>3067</v>
      </c>
      <c r="B4" s="103" t="s">
        <v>803</v>
      </c>
      <c r="C4" s="163"/>
      <c r="D4" s="164"/>
      <c r="E4" s="164"/>
    </row>
    <row r="5" spans="1:5" ht="13.2" x14ac:dyDescent="0.25">
      <c r="A5" s="155" t="s">
        <v>3071</v>
      </c>
      <c r="B5" s="103" t="s">
        <v>3072</v>
      </c>
      <c r="C5" s="163"/>
      <c r="D5" s="164"/>
      <c r="E5" s="164"/>
    </row>
    <row r="6" spans="1:5" ht="13.2" x14ac:dyDescent="0.25">
      <c r="A6" s="155" t="s">
        <v>3075</v>
      </c>
      <c r="B6" s="103" t="s">
        <v>800</v>
      </c>
      <c r="C6" s="163"/>
      <c r="D6" s="164"/>
      <c r="E6" s="164" t="s">
        <v>3079</v>
      </c>
    </row>
    <row r="7" spans="1:5" ht="13.2" x14ac:dyDescent="0.25">
      <c r="A7" s="155" t="s">
        <v>3080</v>
      </c>
      <c r="B7" s="103" t="s">
        <v>820</v>
      </c>
      <c r="C7" s="163"/>
      <c r="D7" s="164"/>
      <c r="E7" s="164"/>
    </row>
    <row r="8" spans="1:5" ht="13.2" x14ac:dyDescent="0.25">
      <c r="A8" s="155" t="s">
        <v>3083</v>
      </c>
      <c r="B8" s="103" t="s">
        <v>820</v>
      </c>
      <c r="C8" s="163"/>
      <c r="D8" s="164"/>
      <c r="E8" s="164"/>
    </row>
    <row r="9" spans="1:5" ht="13.2" x14ac:dyDescent="0.25">
      <c r="A9" s="155" t="s">
        <v>3086</v>
      </c>
      <c r="B9" s="103" t="s">
        <v>1103</v>
      </c>
      <c r="C9" s="163"/>
      <c r="D9" s="164"/>
      <c r="E9" s="164"/>
    </row>
    <row r="10" spans="1:5" ht="13.2" x14ac:dyDescent="0.25">
      <c r="A10" s="155" t="s">
        <v>3087</v>
      </c>
      <c r="B10" s="103" t="s">
        <v>3088</v>
      </c>
      <c r="C10" s="163"/>
      <c r="D10" s="164"/>
      <c r="E10" s="164" t="s">
        <v>3091</v>
      </c>
    </row>
    <row r="11" spans="1:5" ht="13.2" x14ac:dyDescent="0.25">
      <c r="A11" s="155" t="s">
        <v>3093</v>
      </c>
      <c r="B11" s="103" t="s">
        <v>1128</v>
      </c>
      <c r="C11" s="163"/>
      <c r="D11" s="164"/>
      <c r="E11" s="164"/>
    </row>
    <row r="12" spans="1:5" ht="13.2" x14ac:dyDescent="0.25">
      <c r="A12" s="155" t="s">
        <v>3100</v>
      </c>
      <c r="B12" s="103" t="s">
        <v>1119</v>
      </c>
      <c r="C12" s="163"/>
      <c r="D12" s="164"/>
      <c r="E12" s="164"/>
    </row>
    <row r="13" spans="1:5" ht="13.2" x14ac:dyDescent="0.25">
      <c r="A13" s="155" t="s">
        <v>3104</v>
      </c>
      <c r="B13" s="103" t="s">
        <v>1128</v>
      </c>
      <c r="C13" s="163"/>
      <c r="D13" s="164"/>
      <c r="E13" s="164"/>
    </row>
    <row r="14" spans="1:5" ht="13.2" x14ac:dyDescent="0.25">
      <c r="A14" s="155" t="s">
        <v>3106</v>
      </c>
      <c r="B14" s="103" t="s">
        <v>3108</v>
      </c>
      <c r="C14" s="163" t="s">
        <v>1131</v>
      </c>
      <c r="D14" s="164"/>
      <c r="E14" s="164"/>
    </row>
    <row r="15" spans="1:5" ht="13.2" x14ac:dyDescent="0.25">
      <c r="A15" s="155" t="s">
        <v>3110</v>
      </c>
      <c r="B15" s="103" t="s">
        <v>3036</v>
      </c>
      <c r="C15" s="163"/>
      <c r="D15" s="164"/>
      <c r="E15" s="164" t="s">
        <v>3113</v>
      </c>
    </row>
    <row r="16" spans="1:5" ht="13.2" x14ac:dyDescent="0.25">
      <c r="A16" s="155" t="s">
        <v>3114</v>
      </c>
      <c r="B16" s="103" t="s">
        <v>1281</v>
      </c>
      <c r="C16" s="163"/>
      <c r="D16" s="164"/>
      <c r="E16" s="164"/>
    </row>
    <row r="17" spans="1:5" ht="13.2" x14ac:dyDescent="0.25">
      <c r="A17" s="155" t="s">
        <v>3117</v>
      </c>
      <c r="B17" s="103" t="s">
        <v>3120</v>
      </c>
      <c r="C17" s="163" t="s">
        <v>1131</v>
      </c>
      <c r="D17" s="164"/>
      <c r="E17" s="164"/>
    </row>
    <row r="18" spans="1:5" ht="13.2" x14ac:dyDescent="0.25">
      <c r="A18" s="155" t="s">
        <v>3121</v>
      </c>
      <c r="B18" s="103"/>
      <c r="C18" s="163" t="s">
        <v>3123</v>
      </c>
      <c r="D18" s="164"/>
      <c r="E18" s="164"/>
    </row>
    <row r="19" spans="1:5" ht="13.2" x14ac:dyDescent="0.25">
      <c r="A19" s="155" t="s">
        <v>3125</v>
      </c>
      <c r="B19" s="103" t="s">
        <v>3127</v>
      </c>
      <c r="C19" s="163" t="s">
        <v>1355</v>
      </c>
      <c r="D19" s="164"/>
      <c r="E19" s="164"/>
    </row>
    <row r="20" spans="1:5" ht="13.2" x14ac:dyDescent="0.25">
      <c r="A20" s="155" t="s">
        <v>3130</v>
      </c>
      <c r="B20" s="103" t="s">
        <v>3131</v>
      </c>
      <c r="C20" s="163"/>
      <c r="D20" s="164"/>
      <c r="E20" s="164"/>
    </row>
    <row r="21" spans="1:5" ht="13.2" x14ac:dyDescent="0.25">
      <c r="A21" s="165"/>
      <c r="B21" s="165"/>
      <c r="C21" s="165"/>
      <c r="D21" s="165"/>
      <c r="E21" s="166"/>
    </row>
    <row r="22" spans="1:5" ht="13.2" x14ac:dyDescent="0.25">
      <c r="A22" s="155" t="s">
        <v>3136</v>
      </c>
      <c r="B22" s="167" t="s">
        <v>853</v>
      </c>
      <c r="C22" s="163"/>
      <c r="D22" s="164"/>
      <c r="E22" s="164"/>
    </row>
    <row r="23" spans="1:5" ht="13.2" x14ac:dyDescent="0.25">
      <c r="A23" s="155" t="s">
        <v>3140</v>
      </c>
      <c r="B23" s="103" t="s">
        <v>820</v>
      </c>
      <c r="C23" s="163"/>
      <c r="D23" s="164"/>
      <c r="E23" s="164"/>
    </row>
    <row r="24" spans="1:5" ht="13.2" x14ac:dyDescent="0.25">
      <c r="A24" s="155" t="s">
        <v>3143</v>
      </c>
      <c r="B24" s="103" t="s">
        <v>837</v>
      </c>
      <c r="C24" s="163"/>
      <c r="D24" s="164"/>
      <c r="E24" s="164"/>
    </row>
    <row r="25" spans="1:5" ht="13.2" x14ac:dyDescent="0.25">
      <c r="A25" s="155" t="s">
        <v>3147</v>
      </c>
      <c r="B25" s="103" t="s">
        <v>1128</v>
      </c>
      <c r="C25" s="163"/>
      <c r="D25" s="164"/>
      <c r="E25" s="164"/>
    </row>
    <row r="26" spans="1:5" ht="13.2" x14ac:dyDescent="0.25">
      <c r="A26" s="165"/>
      <c r="B26" s="165"/>
      <c r="C26" s="165"/>
      <c r="D26" s="165"/>
      <c r="E26" s="166"/>
    </row>
    <row r="27" spans="1:5" ht="13.2" x14ac:dyDescent="0.25">
      <c r="A27" s="155" t="s">
        <v>3152</v>
      </c>
      <c r="B27" s="103"/>
      <c r="C27" s="163"/>
      <c r="D27" s="164"/>
      <c r="E27" s="164"/>
    </row>
    <row r="28" spans="1:5" ht="13.2" x14ac:dyDescent="0.25">
      <c r="A28" s="155" t="s">
        <v>3155</v>
      </c>
      <c r="B28" s="103"/>
      <c r="C28" s="163"/>
      <c r="D28" s="164"/>
      <c r="E28" s="164"/>
    </row>
    <row r="29" spans="1:5" ht="13.2" x14ac:dyDescent="0.25">
      <c r="A29" s="155" t="s">
        <v>3158</v>
      </c>
      <c r="B29" s="103"/>
      <c r="C29" s="163"/>
      <c r="D29" s="164"/>
      <c r="E29" s="164"/>
    </row>
    <row r="30" spans="1:5" ht="13.2" x14ac:dyDescent="0.25">
      <c r="A30" s="155" t="s">
        <v>3161</v>
      </c>
      <c r="B30" s="103"/>
      <c r="C30" s="163"/>
      <c r="D30" s="164"/>
      <c r="E30" s="164"/>
    </row>
    <row r="31" spans="1:5" ht="13.2" x14ac:dyDescent="0.25">
      <c r="A31" s="155" t="s">
        <v>3163</v>
      </c>
      <c r="B31" s="103"/>
      <c r="C31" s="163"/>
      <c r="D31" s="164"/>
      <c r="E31" s="164"/>
    </row>
    <row r="32" spans="1:5" ht="13.2" x14ac:dyDescent="0.25">
      <c r="A32" s="165"/>
      <c r="B32" s="165"/>
      <c r="C32" s="165"/>
      <c r="D32" s="165"/>
      <c r="E32" s="166"/>
    </row>
    <row r="33" spans="1:5" ht="13.2" x14ac:dyDescent="0.25">
      <c r="A33" s="155" t="s">
        <v>3167</v>
      </c>
      <c r="B33" s="103"/>
      <c r="C33" s="163"/>
      <c r="D33" s="164"/>
      <c r="E33" s="164"/>
    </row>
    <row r="34" spans="1:5" ht="13.2" x14ac:dyDescent="0.25">
      <c r="A34" s="155" t="s">
        <v>3170</v>
      </c>
      <c r="B34" s="103"/>
      <c r="C34" s="163"/>
      <c r="D34" s="164"/>
      <c r="E34" s="164"/>
    </row>
    <row r="35" spans="1:5" ht="13.2" x14ac:dyDescent="0.25">
      <c r="A35" s="155" t="s">
        <v>3173</v>
      </c>
      <c r="B35" s="103"/>
      <c r="C35" s="163"/>
      <c r="D35" s="164"/>
      <c r="E35" s="164"/>
    </row>
    <row r="36" spans="1:5" ht="13.2" x14ac:dyDescent="0.25">
      <c r="A36" s="155" t="s">
        <v>3177</v>
      </c>
      <c r="B36" s="103"/>
      <c r="C36" s="163"/>
      <c r="D36" s="164"/>
      <c r="E36" s="164"/>
    </row>
    <row r="37" spans="1:5" ht="13.2" x14ac:dyDescent="0.25">
      <c r="A37" s="155" t="s">
        <v>3180</v>
      </c>
      <c r="B37" s="103"/>
      <c r="C37" s="163"/>
      <c r="D37" s="164"/>
      <c r="E37" s="164"/>
    </row>
    <row r="38" spans="1:5" ht="13.2" x14ac:dyDescent="0.25">
      <c r="A38" s="155" t="s">
        <v>3185</v>
      </c>
      <c r="B38" s="103"/>
      <c r="C38" s="163"/>
      <c r="D38" s="164"/>
      <c r="E38" s="164"/>
    </row>
    <row r="39" spans="1:5" ht="13.2" x14ac:dyDescent="0.25">
      <c r="A39" s="165"/>
      <c r="B39" s="165"/>
      <c r="C39" s="165"/>
      <c r="D39" s="165"/>
      <c r="E39" s="166"/>
    </row>
    <row r="40" spans="1:5" ht="13.2" x14ac:dyDescent="0.25">
      <c r="A40" s="155" t="s">
        <v>3188</v>
      </c>
      <c r="B40" s="103" t="s">
        <v>3190</v>
      </c>
      <c r="C40" s="163"/>
      <c r="D40" s="164"/>
      <c r="E40" s="164"/>
    </row>
    <row r="41" spans="1:5" ht="13.2" x14ac:dyDescent="0.25">
      <c r="A41" s="155" t="s">
        <v>3194</v>
      </c>
      <c r="B41" s="103" t="s">
        <v>2011</v>
      </c>
      <c r="C41" s="163"/>
      <c r="D41" s="164"/>
      <c r="E41" s="164"/>
    </row>
    <row r="42" spans="1:5" ht="13.2" x14ac:dyDescent="0.25">
      <c r="A42" s="155" t="s">
        <v>3199</v>
      </c>
      <c r="B42" s="103" t="s">
        <v>3200</v>
      </c>
      <c r="C42" s="163"/>
      <c r="D42" s="164"/>
      <c r="E42" s="164"/>
    </row>
    <row r="43" spans="1:5" ht="13.2" x14ac:dyDescent="0.25">
      <c r="A43" s="155" t="s">
        <v>3204</v>
      </c>
      <c r="B43" s="103" t="s">
        <v>1783</v>
      </c>
      <c r="C43" s="163" t="s">
        <v>1321</v>
      </c>
      <c r="D43" s="164"/>
      <c r="E43" s="164"/>
    </row>
    <row r="44" spans="1:5" ht="13.2" x14ac:dyDescent="0.25">
      <c r="A44" s="155" t="s">
        <v>3208</v>
      </c>
      <c r="B44" s="103" t="s">
        <v>1870</v>
      </c>
      <c r="C44" s="163"/>
      <c r="D44" s="164"/>
      <c r="E44" s="164"/>
    </row>
    <row r="45" spans="1:5" ht="13.2" x14ac:dyDescent="0.25">
      <c r="A45" s="155" t="s">
        <v>3211</v>
      </c>
      <c r="B45" s="103" t="s">
        <v>3212</v>
      </c>
      <c r="C45" s="163"/>
      <c r="D45" s="164"/>
      <c r="E45" s="164"/>
    </row>
    <row r="46" spans="1:5" ht="13.2" x14ac:dyDescent="0.25">
      <c r="A46" s="165"/>
      <c r="B46" s="165"/>
      <c r="C46" s="165"/>
      <c r="D46" s="165"/>
      <c r="E46" s="166"/>
    </row>
    <row r="47" spans="1:5" ht="13.2" x14ac:dyDescent="0.25">
      <c r="A47" s="155" t="s">
        <v>3215</v>
      </c>
      <c r="B47" s="103" t="s">
        <v>1210</v>
      </c>
      <c r="C47" s="163"/>
      <c r="D47" s="164"/>
      <c r="E47" s="164"/>
    </row>
    <row r="48" spans="1:5" ht="13.2" x14ac:dyDescent="0.25">
      <c r="A48" s="155" t="s">
        <v>3218</v>
      </c>
      <c r="B48" s="103" t="s">
        <v>3220</v>
      </c>
      <c r="C48" s="163"/>
      <c r="D48" s="164"/>
      <c r="E48" s="164"/>
    </row>
    <row r="49" spans="1:5" ht="13.2" x14ac:dyDescent="0.25">
      <c r="A49" s="155" t="s">
        <v>3221</v>
      </c>
      <c r="B49" s="103" t="s">
        <v>3223</v>
      </c>
      <c r="C49" s="163"/>
      <c r="D49" s="164"/>
      <c r="E49" s="164"/>
    </row>
    <row r="50" spans="1:5" ht="13.2" x14ac:dyDescent="0.25">
      <c r="A50" s="155" t="s">
        <v>3225</v>
      </c>
      <c r="B50" s="103" t="s">
        <v>2944</v>
      </c>
      <c r="C50" s="163"/>
      <c r="D50" s="164"/>
      <c r="E50" s="164"/>
    </row>
    <row r="51" spans="1:5" ht="13.2" x14ac:dyDescent="0.25">
      <c r="A51" s="155" t="s">
        <v>3228</v>
      </c>
      <c r="B51" s="103" t="s">
        <v>1870</v>
      </c>
      <c r="C51" s="163"/>
      <c r="D51" s="164"/>
      <c r="E51" s="164"/>
    </row>
    <row r="52" spans="1:5" ht="13.2" x14ac:dyDescent="0.25">
      <c r="A52" s="155" t="s">
        <v>3231</v>
      </c>
      <c r="B52" s="103" t="s">
        <v>3232</v>
      </c>
      <c r="C52" s="163"/>
      <c r="D52" s="164"/>
      <c r="E52" s="164"/>
    </row>
    <row r="53" spans="1:5" ht="13.2" x14ac:dyDescent="0.25">
      <c r="A53" s="155" t="s">
        <v>3233</v>
      </c>
      <c r="B53" s="103" t="s">
        <v>1058</v>
      </c>
      <c r="C53" s="163"/>
      <c r="D53" s="164"/>
      <c r="E53" s="164"/>
    </row>
    <row r="54" spans="1:5" ht="13.2" x14ac:dyDescent="0.25">
      <c r="A54" s="155" t="s">
        <v>3236</v>
      </c>
      <c r="B54" s="103" t="s">
        <v>3200</v>
      </c>
      <c r="C54" s="163"/>
      <c r="D54" s="164"/>
      <c r="E54" s="164"/>
    </row>
    <row r="55" spans="1:5" ht="13.2" x14ac:dyDescent="0.25">
      <c r="A55" s="155" t="s">
        <v>3238</v>
      </c>
      <c r="B55" s="103" t="s">
        <v>3240</v>
      </c>
      <c r="C55" s="163"/>
      <c r="D55" s="164"/>
      <c r="E55" s="164"/>
    </row>
    <row r="56" spans="1:5" ht="13.2" x14ac:dyDescent="0.25">
      <c r="A56" s="155" t="s">
        <v>3241</v>
      </c>
      <c r="B56" s="103" t="s">
        <v>2403</v>
      </c>
      <c r="C56" s="163"/>
      <c r="D56" s="164"/>
      <c r="E56" s="164"/>
    </row>
    <row r="57" spans="1:5" ht="13.2" x14ac:dyDescent="0.25">
      <c r="A57" s="165"/>
      <c r="B57" s="165"/>
      <c r="C57" s="165"/>
      <c r="D57" s="165"/>
      <c r="E57" s="166"/>
    </row>
    <row r="58" spans="1:5" ht="13.2" x14ac:dyDescent="0.25">
      <c r="A58" s="155" t="s">
        <v>3244</v>
      </c>
      <c r="B58" s="103" t="s">
        <v>1653</v>
      </c>
      <c r="C58" s="163"/>
      <c r="D58" s="164"/>
      <c r="E58" s="164"/>
    </row>
    <row r="59" spans="1:5" ht="13.2" x14ac:dyDescent="0.25">
      <c r="A59" s="155" t="s">
        <v>3246</v>
      </c>
      <c r="B59" s="103" t="s">
        <v>1649</v>
      </c>
      <c r="C59" s="163"/>
      <c r="D59" s="164"/>
      <c r="E59" s="164"/>
    </row>
    <row r="60" spans="1:5" ht="13.2" x14ac:dyDescent="0.25">
      <c r="A60" s="155" t="s">
        <v>3248</v>
      </c>
      <c r="B60" s="103" t="s">
        <v>2308</v>
      </c>
      <c r="C60" s="163" t="s">
        <v>1022</v>
      </c>
      <c r="D60" s="164"/>
      <c r="E60" s="164"/>
    </row>
    <row r="61" spans="1:5" ht="13.2" x14ac:dyDescent="0.25">
      <c r="A61" s="165"/>
      <c r="B61" s="165"/>
      <c r="C61" s="165"/>
      <c r="D61" s="165"/>
      <c r="E61" s="166"/>
    </row>
    <row r="62" spans="1:5" ht="13.2" x14ac:dyDescent="0.25">
      <c r="A62" s="155" t="s">
        <v>3251</v>
      </c>
      <c r="B62" s="103" t="s">
        <v>350</v>
      </c>
      <c r="C62" s="163"/>
      <c r="D62" s="164" t="s">
        <v>925</v>
      </c>
      <c r="E62" s="164"/>
    </row>
    <row r="63" spans="1:5" ht="13.2" x14ac:dyDescent="0.25">
      <c r="A63" s="155" t="s">
        <v>3255</v>
      </c>
      <c r="B63" s="103" t="s">
        <v>350</v>
      </c>
      <c r="C63" s="163"/>
      <c r="D63" s="164" t="s">
        <v>925</v>
      </c>
      <c r="E63" s="164"/>
    </row>
    <row r="64" spans="1:5" ht="13.2" x14ac:dyDescent="0.25">
      <c r="A64" s="155" t="s">
        <v>3257</v>
      </c>
      <c r="B64" s="103" t="s">
        <v>350</v>
      </c>
      <c r="C64" s="163"/>
      <c r="D64" s="164" t="s">
        <v>925</v>
      </c>
      <c r="E64" s="164"/>
    </row>
    <row r="65" spans="1:5" ht="13.2" x14ac:dyDescent="0.25">
      <c r="A65" s="155" t="s">
        <v>3259</v>
      </c>
      <c r="B65" s="103" t="s">
        <v>350</v>
      </c>
      <c r="C65" s="163"/>
      <c r="D65" s="164" t="s">
        <v>925</v>
      </c>
      <c r="E65" s="164"/>
    </row>
    <row r="66" spans="1:5" ht="13.2" x14ac:dyDescent="0.25">
      <c r="A66" s="155" t="s">
        <v>3261</v>
      </c>
      <c r="B66" s="103" t="s">
        <v>350</v>
      </c>
      <c r="C66" s="163"/>
      <c r="D66" s="164" t="s">
        <v>925</v>
      </c>
      <c r="E66" s="164"/>
    </row>
    <row r="67" spans="1:5" ht="13.2" x14ac:dyDescent="0.25">
      <c r="A67" s="155" t="s">
        <v>3264</v>
      </c>
      <c r="B67" s="103" t="s">
        <v>350</v>
      </c>
      <c r="C67" s="163"/>
      <c r="D67" s="164" t="s">
        <v>925</v>
      </c>
      <c r="E67" s="164"/>
    </row>
    <row r="68" spans="1:5" ht="13.2" x14ac:dyDescent="0.25">
      <c r="A68" s="155" t="s">
        <v>3267</v>
      </c>
      <c r="B68" s="103" t="s">
        <v>350</v>
      </c>
      <c r="C68" s="163"/>
      <c r="D68" s="164" t="s">
        <v>925</v>
      </c>
      <c r="E68" s="164"/>
    </row>
    <row r="69" spans="1:5" ht="13.2" x14ac:dyDescent="0.25">
      <c r="A69" s="155" t="s">
        <v>3270</v>
      </c>
      <c r="B69" s="103" t="s">
        <v>350</v>
      </c>
      <c r="C69" s="163"/>
      <c r="D69" s="164" t="s">
        <v>925</v>
      </c>
      <c r="E69" s="164"/>
    </row>
    <row r="70" spans="1:5" ht="13.2" x14ac:dyDescent="0.25">
      <c r="A70" s="155" t="s">
        <v>3271</v>
      </c>
      <c r="B70" s="103" t="s">
        <v>350</v>
      </c>
      <c r="C70" s="163"/>
      <c r="D70" s="164" t="s">
        <v>925</v>
      </c>
      <c r="E70" s="164"/>
    </row>
    <row r="71" spans="1:5" ht="13.2" x14ac:dyDescent="0.25">
      <c r="A71" s="165"/>
      <c r="B71" s="165"/>
      <c r="C71" s="165"/>
      <c r="D71" s="165"/>
      <c r="E71" s="166"/>
    </row>
    <row r="72" spans="1:5" ht="13.2" x14ac:dyDescent="0.25">
      <c r="A72" s="155" t="s">
        <v>3275</v>
      </c>
      <c r="B72" s="103" t="s">
        <v>3276</v>
      </c>
      <c r="C72" s="163"/>
      <c r="D72" s="164"/>
      <c r="E72" s="164"/>
    </row>
    <row r="73" spans="1:5" ht="13.2" x14ac:dyDescent="0.25">
      <c r="A73" s="155" t="s">
        <v>3278</v>
      </c>
      <c r="B73" s="103"/>
      <c r="C73" s="163"/>
      <c r="D73" s="164"/>
      <c r="E73" s="164"/>
    </row>
    <row r="74" spans="1:5" ht="13.2" x14ac:dyDescent="0.25">
      <c r="A74" s="155" t="s">
        <v>3280</v>
      </c>
      <c r="B74" s="103"/>
      <c r="C74" s="163"/>
      <c r="D74" s="164"/>
      <c r="E74" s="164"/>
    </row>
    <row r="75" spans="1:5" ht="13.2" x14ac:dyDescent="0.25">
      <c r="A75" s="155" t="s">
        <v>3282</v>
      </c>
      <c r="B75" s="103"/>
      <c r="C75" s="163"/>
      <c r="D75" s="164"/>
      <c r="E75" s="164"/>
    </row>
    <row r="76" spans="1:5" ht="13.2" x14ac:dyDescent="0.25">
      <c r="A76" s="155" t="s">
        <v>3286</v>
      </c>
      <c r="B76" s="103"/>
      <c r="C76" s="163"/>
      <c r="D76" s="164"/>
      <c r="E76" s="164"/>
    </row>
    <row r="77" spans="1:5" ht="13.2" x14ac:dyDescent="0.25">
      <c r="A77" s="155" t="s">
        <v>3287</v>
      </c>
      <c r="B77" s="103"/>
      <c r="C77" s="163"/>
      <c r="D77" s="164"/>
      <c r="E77" s="164"/>
    </row>
    <row r="78" spans="1:5" ht="13.2" x14ac:dyDescent="0.25">
      <c r="A78" s="155" t="s">
        <v>3289</v>
      </c>
      <c r="B78" s="103" t="s">
        <v>3292</v>
      </c>
      <c r="C78" s="163"/>
      <c r="D78" s="164"/>
      <c r="E78" s="164"/>
    </row>
    <row r="79" spans="1:5" ht="13.2" x14ac:dyDescent="0.25">
      <c r="A79" s="155" t="s">
        <v>3295</v>
      </c>
      <c r="B79" s="103"/>
      <c r="C79" s="163"/>
      <c r="D79" s="164"/>
      <c r="E79" s="164"/>
    </row>
    <row r="80" spans="1:5" ht="13.2" x14ac:dyDescent="0.25">
      <c r="A80" s="155" t="s">
        <v>3299</v>
      </c>
      <c r="B80" s="103"/>
      <c r="C80" s="163"/>
      <c r="D80" s="164"/>
      <c r="E80" s="164"/>
    </row>
    <row r="81" spans="1:5" ht="13.2" x14ac:dyDescent="0.25">
      <c r="A81" s="155" t="s">
        <v>3302</v>
      </c>
      <c r="B81" s="103"/>
      <c r="C81" s="163"/>
      <c r="D81" s="164"/>
      <c r="E81" s="164"/>
    </row>
    <row r="82" spans="1:5" ht="13.2" x14ac:dyDescent="0.25">
      <c r="A82" s="173"/>
      <c r="B82" s="173"/>
      <c r="C82" s="173"/>
      <c r="D82" s="174"/>
      <c r="E82" s="175"/>
    </row>
    <row r="83" spans="1:5" ht="15.6" x14ac:dyDescent="0.3">
      <c r="A83" s="176" t="s">
        <v>979</v>
      </c>
      <c r="B83" s="177" t="s">
        <v>984</v>
      </c>
      <c r="C83" s="177" t="s">
        <v>987</v>
      </c>
      <c r="D83" s="178"/>
      <c r="E83" s="179"/>
    </row>
    <row r="84" spans="1:5" ht="13.2" x14ac:dyDescent="0.25">
      <c r="A84" s="140" t="s">
        <v>3308</v>
      </c>
      <c r="B84" s="193" t="s">
        <v>3310</v>
      </c>
      <c r="C84" s="194">
        <v>1002</v>
      </c>
      <c r="D84" s="178"/>
      <c r="E84" s="179"/>
    </row>
    <row r="85" spans="1:5" ht="13.2" x14ac:dyDescent="0.25">
      <c r="A85" s="140" t="s">
        <v>1045</v>
      </c>
      <c r="B85" s="193" t="s">
        <v>1975</v>
      </c>
      <c r="C85" s="194">
        <v>1003</v>
      </c>
      <c r="D85" s="178"/>
      <c r="E85" s="179"/>
    </row>
    <row r="86" spans="1:5" ht="13.2" x14ac:dyDescent="0.25">
      <c r="A86" s="119"/>
      <c r="B86" s="180"/>
      <c r="C86" s="195"/>
      <c r="D86" s="178"/>
      <c r="E86" s="179"/>
    </row>
  </sheetData>
  <hyperlinks>
    <hyperlink ref="A1" location="Index!A1" display="Go back to Index" xr:uid="{00000000-0004-0000-2200-000000000000}"/>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4A86E8"/>
    <outlinePr summaryBelow="0" summaryRight="0"/>
  </sheetPr>
  <dimension ref="A1:E78"/>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67.33203125" customWidth="1"/>
    <col min="2" max="2" width="63.109375" customWidth="1"/>
    <col min="3" max="3" width="34.5546875" customWidth="1"/>
  </cols>
  <sheetData>
    <row r="1" spans="1:5" ht="15.75" customHeight="1" x14ac:dyDescent="0.3">
      <c r="A1" s="157" t="s">
        <v>1</v>
      </c>
      <c r="B1" s="158" t="s">
        <v>795</v>
      </c>
      <c r="C1" s="159" t="s">
        <v>796</v>
      </c>
      <c r="D1" s="160" t="s">
        <v>3</v>
      </c>
      <c r="E1" s="161" t="s">
        <v>797</v>
      </c>
    </row>
    <row r="2" spans="1:5" ht="13.2" x14ac:dyDescent="0.25">
      <c r="A2" s="155" t="s">
        <v>3252</v>
      </c>
      <c r="B2" s="103" t="s">
        <v>800</v>
      </c>
      <c r="C2" s="163"/>
      <c r="D2" s="164"/>
      <c r="E2" s="164" t="s">
        <v>3253</v>
      </c>
    </row>
    <row r="3" spans="1:5" ht="13.2" x14ac:dyDescent="0.25">
      <c r="A3" s="155" t="s">
        <v>3254</v>
      </c>
      <c r="B3" s="103" t="s">
        <v>923</v>
      </c>
      <c r="C3" s="163"/>
      <c r="D3" s="164"/>
      <c r="E3" s="164"/>
    </row>
    <row r="4" spans="1:5" ht="13.2" x14ac:dyDescent="0.25">
      <c r="A4" s="155" t="s">
        <v>3256</v>
      </c>
      <c r="B4" s="103" t="s">
        <v>803</v>
      </c>
      <c r="C4" s="163"/>
      <c r="D4" s="164"/>
      <c r="E4" s="164"/>
    </row>
    <row r="5" spans="1:5" ht="13.2" x14ac:dyDescent="0.25">
      <c r="A5" s="155" t="s">
        <v>3258</v>
      </c>
      <c r="B5" s="103" t="s">
        <v>803</v>
      </c>
      <c r="C5" s="163"/>
      <c r="D5" s="164"/>
      <c r="E5" s="164"/>
    </row>
    <row r="6" spans="1:5" ht="13.2" x14ac:dyDescent="0.25">
      <c r="A6" s="155" t="s">
        <v>3260</v>
      </c>
      <c r="B6" s="103" t="s">
        <v>800</v>
      </c>
      <c r="C6" s="163"/>
      <c r="D6" s="164"/>
      <c r="E6" s="164" t="s">
        <v>3262</v>
      </c>
    </row>
    <row r="7" spans="1:5" ht="13.2" x14ac:dyDescent="0.25">
      <c r="A7" s="155" t="s">
        <v>3263</v>
      </c>
      <c r="B7" s="103" t="s">
        <v>3265</v>
      </c>
      <c r="C7" s="163"/>
      <c r="D7" s="164"/>
      <c r="E7" s="164"/>
    </row>
    <row r="8" spans="1:5" ht="13.2" x14ac:dyDescent="0.25">
      <c r="A8" s="155" t="s">
        <v>3266</v>
      </c>
      <c r="B8" s="103" t="s">
        <v>3268</v>
      </c>
      <c r="C8" s="163"/>
      <c r="D8" s="164"/>
      <c r="E8" s="164"/>
    </row>
    <row r="9" spans="1:5" ht="13.2" x14ac:dyDescent="0.25">
      <c r="A9" s="155" t="s">
        <v>3269</v>
      </c>
      <c r="B9" s="103" t="s">
        <v>808</v>
      </c>
      <c r="C9" s="163"/>
      <c r="D9" s="164"/>
      <c r="E9" s="164"/>
    </row>
    <row r="10" spans="1:5" ht="13.2" x14ac:dyDescent="0.25">
      <c r="A10" s="155" t="s">
        <v>3272</v>
      </c>
      <c r="B10" s="103" t="s">
        <v>800</v>
      </c>
      <c r="C10" s="163"/>
      <c r="D10" s="164"/>
      <c r="E10" s="164" t="s">
        <v>3273</v>
      </c>
    </row>
    <row r="11" spans="1:5" ht="13.2" x14ac:dyDescent="0.25">
      <c r="A11" s="155" t="s">
        <v>3274</v>
      </c>
      <c r="B11" s="103" t="s">
        <v>820</v>
      </c>
      <c r="C11" s="163"/>
      <c r="D11" s="164"/>
      <c r="E11" s="164"/>
    </row>
    <row r="12" spans="1:5" ht="13.2" x14ac:dyDescent="0.25">
      <c r="A12" s="155" t="s">
        <v>3277</v>
      </c>
      <c r="B12" s="103" t="s">
        <v>803</v>
      </c>
      <c r="C12" s="163"/>
      <c r="D12" s="164"/>
      <c r="E12" s="164"/>
    </row>
    <row r="13" spans="1:5" ht="13.2" x14ac:dyDescent="0.25">
      <c r="A13" s="155" t="s">
        <v>3279</v>
      </c>
      <c r="B13" s="103" t="s">
        <v>820</v>
      </c>
      <c r="C13" s="163"/>
      <c r="D13" s="164"/>
      <c r="E13" s="164"/>
    </row>
    <row r="14" spans="1:5" ht="13.2" x14ac:dyDescent="0.25">
      <c r="A14" s="155" t="s">
        <v>3281</v>
      </c>
      <c r="B14" s="103" t="s">
        <v>3283</v>
      </c>
      <c r="C14" s="163"/>
      <c r="D14" s="164"/>
      <c r="E14" s="164" t="s">
        <v>3284</v>
      </c>
    </row>
    <row r="15" spans="1:5" ht="13.2" x14ac:dyDescent="0.25">
      <c r="A15" s="155" t="s">
        <v>3285</v>
      </c>
      <c r="B15" s="103" t="s">
        <v>800</v>
      </c>
      <c r="C15" s="163"/>
      <c r="D15" s="164"/>
      <c r="E15" s="164"/>
    </row>
    <row r="16" spans="1:5" ht="13.2" x14ac:dyDescent="0.25">
      <c r="A16" s="155" t="s">
        <v>3291</v>
      </c>
      <c r="B16" s="103" t="s">
        <v>3293</v>
      </c>
      <c r="C16" s="163" t="s">
        <v>1827</v>
      </c>
      <c r="D16" s="164"/>
      <c r="E16" s="164"/>
    </row>
    <row r="17" spans="1:5" ht="13.2" x14ac:dyDescent="0.25">
      <c r="A17" s="155" t="s">
        <v>3296</v>
      </c>
      <c r="B17" s="103" t="s">
        <v>3298</v>
      </c>
      <c r="C17" s="163"/>
      <c r="D17" s="164"/>
      <c r="E17" s="164"/>
    </row>
    <row r="18" spans="1:5" ht="13.2" x14ac:dyDescent="0.25">
      <c r="A18" s="165"/>
      <c r="B18" s="165"/>
      <c r="C18" s="165"/>
      <c r="D18" s="165"/>
      <c r="E18" s="166"/>
    </row>
    <row r="19" spans="1:5" ht="13.2" x14ac:dyDescent="0.25">
      <c r="A19" s="155" t="s">
        <v>3301</v>
      </c>
      <c r="B19" s="167" t="s">
        <v>853</v>
      </c>
      <c r="C19" s="163"/>
      <c r="D19" s="164"/>
      <c r="E19" s="164"/>
    </row>
    <row r="20" spans="1:5" ht="13.2" x14ac:dyDescent="0.25">
      <c r="A20" s="155" t="s">
        <v>3303</v>
      </c>
      <c r="B20" s="103" t="s">
        <v>820</v>
      </c>
      <c r="C20" s="163"/>
      <c r="D20" s="164"/>
      <c r="E20" s="164"/>
    </row>
    <row r="21" spans="1:5" ht="13.2" x14ac:dyDescent="0.25">
      <c r="A21" s="155" t="s">
        <v>3305</v>
      </c>
      <c r="B21" s="103" t="s">
        <v>923</v>
      </c>
      <c r="C21" s="163"/>
      <c r="D21" s="164"/>
      <c r="E21" s="164"/>
    </row>
    <row r="22" spans="1:5" ht="13.2" x14ac:dyDescent="0.25">
      <c r="A22" s="155" t="s">
        <v>3309</v>
      </c>
      <c r="B22" s="103" t="s">
        <v>803</v>
      </c>
      <c r="C22" s="163"/>
      <c r="D22" s="164"/>
      <c r="E22" s="164"/>
    </row>
    <row r="23" spans="1:5" ht="13.2" x14ac:dyDescent="0.25">
      <c r="A23" s="165"/>
      <c r="B23" s="165"/>
      <c r="C23" s="165"/>
      <c r="D23" s="165"/>
      <c r="E23" s="166"/>
    </row>
    <row r="24" spans="1:5" ht="13.2" x14ac:dyDescent="0.25">
      <c r="A24" s="155" t="s">
        <v>3314</v>
      </c>
      <c r="B24" s="103"/>
      <c r="C24" s="163"/>
      <c r="D24" s="164"/>
      <c r="E24" s="164" t="s">
        <v>1483</v>
      </c>
    </row>
    <row r="25" spans="1:5" ht="13.2" x14ac:dyDescent="0.25">
      <c r="A25" s="155" t="s">
        <v>3316</v>
      </c>
      <c r="B25" s="103"/>
      <c r="C25" s="163"/>
      <c r="D25" s="164"/>
      <c r="E25" s="164" t="s">
        <v>1485</v>
      </c>
    </row>
    <row r="26" spans="1:5" ht="13.2" x14ac:dyDescent="0.25">
      <c r="A26" s="155" t="s">
        <v>3317</v>
      </c>
      <c r="B26" s="103"/>
      <c r="C26" s="163"/>
      <c r="D26" s="164"/>
      <c r="E26" s="164" t="s">
        <v>1488</v>
      </c>
    </row>
    <row r="27" spans="1:5" ht="13.2" x14ac:dyDescent="0.25">
      <c r="A27" s="155" t="s">
        <v>3319</v>
      </c>
      <c r="B27" s="103"/>
      <c r="C27" s="163"/>
      <c r="D27" s="164"/>
      <c r="E27" s="164" t="s">
        <v>1491</v>
      </c>
    </row>
    <row r="28" spans="1:5" ht="13.2" x14ac:dyDescent="0.25">
      <c r="A28" s="155" t="s">
        <v>3321</v>
      </c>
      <c r="B28" s="103"/>
      <c r="C28" s="163"/>
      <c r="D28" s="164"/>
      <c r="E28" s="164" t="s">
        <v>1495</v>
      </c>
    </row>
    <row r="29" spans="1:5" ht="13.2" x14ac:dyDescent="0.25">
      <c r="A29" s="165"/>
      <c r="B29" s="165"/>
      <c r="C29" s="165"/>
      <c r="D29" s="165"/>
      <c r="E29" s="166"/>
    </row>
    <row r="30" spans="1:5" ht="13.2" x14ac:dyDescent="0.25">
      <c r="A30" s="155" t="s">
        <v>3324</v>
      </c>
      <c r="B30" s="103" t="s">
        <v>2067</v>
      </c>
      <c r="C30" s="163"/>
      <c r="D30" s="164"/>
      <c r="E30" s="164"/>
    </row>
    <row r="31" spans="1:5" ht="13.2" x14ac:dyDescent="0.25">
      <c r="A31" s="155" t="s">
        <v>3327</v>
      </c>
      <c r="B31" s="103" t="s">
        <v>3328</v>
      </c>
      <c r="C31" s="163"/>
      <c r="D31" s="164"/>
      <c r="E31" s="164"/>
    </row>
    <row r="32" spans="1:5" ht="13.2" x14ac:dyDescent="0.25">
      <c r="A32" s="155" t="s">
        <v>3329</v>
      </c>
      <c r="B32" s="103" t="s">
        <v>1177</v>
      </c>
      <c r="C32" s="163"/>
      <c r="D32" s="164"/>
      <c r="E32" s="164"/>
    </row>
    <row r="33" spans="1:5" ht="13.2" x14ac:dyDescent="0.25">
      <c r="A33" s="155" t="s">
        <v>3332</v>
      </c>
      <c r="B33" s="103" t="s">
        <v>3333</v>
      </c>
      <c r="C33" s="163"/>
      <c r="D33" s="164"/>
      <c r="E33" s="164"/>
    </row>
    <row r="34" spans="1:5" ht="13.2" x14ac:dyDescent="0.25">
      <c r="A34" s="155" t="s">
        <v>3338</v>
      </c>
      <c r="B34" s="103" t="s">
        <v>2588</v>
      </c>
      <c r="C34" s="163"/>
      <c r="D34" s="164"/>
      <c r="E34" s="164"/>
    </row>
    <row r="35" spans="1:5" ht="13.2" x14ac:dyDescent="0.25">
      <c r="A35" s="165"/>
      <c r="B35" s="165"/>
      <c r="C35" s="165"/>
      <c r="D35" s="165"/>
      <c r="E35" s="166"/>
    </row>
    <row r="36" spans="1:5" ht="13.2" x14ac:dyDescent="0.25">
      <c r="A36" s="155" t="s">
        <v>3343</v>
      </c>
      <c r="B36" s="103" t="s">
        <v>2944</v>
      </c>
      <c r="C36" s="163"/>
      <c r="D36" s="164"/>
      <c r="E36" s="164"/>
    </row>
    <row r="37" spans="1:5" ht="13.2" x14ac:dyDescent="0.25">
      <c r="A37" s="155" t="s">
        <v>3348</v>
      </c>
      <c r="B37" s="103" t="s">
        <v>2328</v>
      </c>
      <c r="C37" s="163"/>
      <c r="D37" s="164"/>
      <c r="E37" s="164"/>
    </row>
    <row r="38" spans="1:5" ht="13.2" x14ac:dyDescent="0.25">
      <c r="A38" s="155" t="s">
        <v>3352</v>
      </c>
      <c r="B38" s="103" t="s">
        <v>892</v>
      </c>
      <c r="C38" s="163"/>
      <c r="D38" s="164"/>
      <c r="E38" s="164"/>
    </row>
    <row r="39" spans="1:5" ht="13.2" x14ac:dyDescent="0.25">
      <c r="A39" s="155" t="s">
        <v>3356</v>
      </c>
      <c r="B39" s="103" t="s">
        <v>2320</v>
      </c>
      <c r="C39" s="163"/>
      <c r="D39" s="164"/>
      <c r="E39" s="164"/>
    </row>
    <row r="40" spans="1:5" ht="13.2" x14ac:dyDescent="0.25">
      <c r="A40" s="155" t="s">
        <v>3359</v>
      </c>
      <c r="B40" s="103" t="s">
        <v>2897</v>
      </c>
      <c r="C40" s="163" t="s">
        <v>2899</v>
      </c>
      <c r="D40" s="164"/>
      <c r="E40" s="164"/>
    </row>
    <row r="41" spans="1:5" ht="13.2" x14ac:dyDescent="0.25">
      <c r="A41" s="165"/>
      <c r="B41" s="165"/>
      <c r="C41" s="165"/>
      <c r="D41" s="165"/>
      <c r="E41" s="166"/>
    </row>
    <row r="42" spans="1:5" ht="13.2" x14ac:dyDescent="0.25">
      <c r="A42" s="155" t="s">
        <v>3363</v>
      </c>
      <c r="B42" s="103" t="s">
        <v>3365</v>
      </c>
      <c r="C42" s="163"/>
      <c r="D42" s="164"/>
      <c r="E42" s="164"/>
    </row>
    <row r="43" spans="1:5" ht="13.2" x14ac:dyDescent="0.25">
      <c r="A43" s="155" t="s">
        <v>3367</v>
      </c>
      <c r="B43" s="103" t="s">
        <v>2303</v>
      </c>
      <c r="C43" s="163" t="s">
        <v>1022</v>
      </c>
      <c r="D43" s="164"/>
      <c r="E43" s="164"/>
    </row>
    <row r="44" spans="1:5" ht="13.2" x14ac:dyDescent="0.25">
      <c r="A44" s="155" t="s">
        <v>3372</v>
      </c>
      <c r="B44" s="103" t="s">
        <v>3375</v>
      </c>
      <c r="C44" s="163"/>
      <c r="D44" s="164"/>
      <c r="E44" s="164"/>
    </row>
    <row r="45" spans="1:5" ht="13.2" x14ac:dyDescent="0.25">
      <c r="A45" s="165"/>
      <c r="B45" s="165"/>
      <c r="C45" s="165"/>
      <c r="D45" s="165"/>
      <c r="E45" s="166"/>
    </row>
    <row r="46" spans="1:5" ht="13.2" x14ac:dyDescent="0.25">
      <c r="A46" s="155" t="s">
        <v>3378</v>
      </c>
      <c r="B46" s="103"/>
      <c r="C46" s="163"/>
      <c r="D46" s="164" t="s">
        <v>925</v>
      </c>
      <c r="E46" s="164"/>
    </row>
    <row r="47" spans="1:5" ht="13.2" x14ac:dyDescent="0.25">
      <c r="A47" s="155" t="s">
        <v>3381</v>
      </c>
      <c r="B47" s="103"/>
      <c r="C47" s="163"/>
      <c r="D47" s="164" t="s">
        <v>925</v>
      </c>
      <c r="E47" s="164"/>
    </row>
    <row r="48" spans="1:5" ht="13.2" x14ac:dyDescent="0.25">
      <c r="A48" s="155" t="s">
        <v>3384</v>
      </c>
      <c r="B48" s="103"/>
      <c r="C48" s="163"/>
      <c r="D48" s="164" t="s">
        <v>925</v>
      </c>
      <c r="E48" s="164"/>
    </row>
    <row r="49" spans="1:5" ht="13.2" x14ac:dyDescent="0.25">
      <c r="A49" s="155" t="s">
        <v>3388</v>
      </c>
      <c r="B49" s="103"/>
      <c r="C49" s="163"/>
      <c r="D49" s="164" t="s">
        <v>925</v>
      </c>
      <c r="E49" s="164"/>
    </row>
    <row r="50" spans="1:5" ht="13.2" x14ac:dyDescent="0.25">
      <c r="A50" s="155" t="s">
        <v>3392</v>
      </c>
      <c r="B50" s="103"/>
      <c r="C50" s="163"/>
      <c r="D50" s="164" t="s">
        <v>925</v>
      </c>
      <c r="E50" s="164"/>
    </row>
    <row r="51" spans="1:5" ht="13.2" x14ac:dyDescent="0.25">
      <c r="A51" s="155" t="s">
        <v>3396</v>
      </c>
      <c r="B51" s="103"/>
      <c r="C51" s="163"/>
      <c r="D51" s="164" t="s">
        <v>925</v>
      </c>
      <c r="E51" s="164"/>
    </row>
    <row r="52" spans="1:5" ht="13.2" x14ac:dyDescent="0.25">
      <c r="A52" s="155" t="s">
        <v>3400</v>
      </c>
      <c r="B52" s="103"/>
      <c r="C52" s="163"/>
      <c r="D52" s="164" t="s">
        <v>925</v>
      </c>
      <c r="E52" s="164"/>
    </row>
    <row r="53" spans="1:5" ht="13.2" x14ac:dyDescent="0.25">
      <c r="A53" s="165"/>
      <c r="B53" s="165"/>
      <c r="C53" s="165"/>
      <c r="D53" s="165"/>
      <c r="E53" s="166"/>
    </row>
    <row r="54" spans="1:5" ht="13.2" x14ac:dyDescent="0.25">
      <c r="A54" s="155" t="s">
        <v>3406</v>
      </c>
      <c r="B54" s="103" t="s">
        <v>3407</v>
      </c>
      <c r="C54" s="163"/>
      <c r="D54" s="164"/>
      <c r="E54" s="164"/>
    </row>
    <row r="55" spans="1:5" ht="13.2" x14ac:dyDescent="0.25">
      <c r="A55" s="155" t="s">
        <v>3411</v>
      </c>
      <c r="B55" s="103" t="s">
        <v>2011</v>
      </c>
      <c r="C55" s="163"/>
      <c r="D55" s="164"/>
      <c r="E55" s="164"/>
    </row>
    <row r="56" spans="1:5" ht="13.2" x14ac:dyDescent="0.25">
      <c r="A56" s="155" t="s">
        <v>3415</v>
      </c>
      <c r="B56" s="103"/>
      <c r="C56" s="163"/>
      <c r="D56" s="164"/>
      <c r="E56" s="164"/>
    </row>
    <row r="57" spans="1:5" ht="13.2" x14ac:dyDescent="0.25">
      <c r="A57" s="155" t="s">
        <v>3418</v>
      </c>
      <c r="B57" s="103" t="s">
        <v>3420</v>
      </c>
      <c r="C57" s="163"/>
      <c r="D57" s="164"/>
      <c r="E57" s="164"/>
    </row>
    <row r="58" spans="1:5" ht="13.2" x14ac:dyDescent="0.25">
      <c r="A58" s="155" t="s">
        <v>3422</v>
      </c>
      <c r="B58" s="103" t="s">
        <v>885</v>
      </c>
      <c r="C58" s="163"/>
      <c r="D58" s="164"/>
      <c r="E58" s="164"/>
    </row>
    <row r="59" spans="1:5" ht="13.2" x14ac:dyDescent="0.25">
      <c r="A59" s="155" t="s">
        <v>3425</v>
      </c>
      <c r="B59" s="103" t="s">
        <v>885</v>
      </c>
      <c r="C59" s="163"/>
      <c r="D59" s="164"/>
      <c r="E59" s="164"/>
    </row>
    <row r="60" spans="1:5" ht="13.2" x14ac:dyDescent="0.25">
      <c r="A60" s="155" t="s">
        <v>3428</v>
      </c>
      <c r="B60" s="103" t="s">
        <v>3429</v>
      </c>
      <c r="C60" s="163"/>
      <c r="D60" s="164"/>
      <c r="E60" s="164"/>
    </row>
    <row r="61" spans="1:5" ht="13.2" x14ac:dyDescent="0.25">
      <c r="A61" s="155" t="s">
        <v>3432</v>
      </c>
      <c r="B61" s="103" t="s">
        <v>1089</v>
      </c>
      <c r="C61" s="163"/>
      <c r="D61" s="164"/>
      <c r="E61" s="164"/>
    </row>
    <row r="62" spans="1:5" ht="13.2" x14ac:dyDescent="0.25">
      <c r="A62" s="155" t="s">
        <v>3435</v>
      </c>
      <c r="B62" s="103" t="s">
        <v>924</v>
      </c>
      <c r="C62" s="163"/>
      <c r="D62" s="164"/>
      <c r="E62" s="164"/>
    </row>
    <row r="63" spans="1:5" ht="13.2" x14ac:dyDescent="0.25">
      <c r="A63" s="165"/>
      <c r="B63" s="165"/>
      <c r="C63" s="165"/>
      <c r="D63" s="165"/>
      <c r="E63" s="166"/>
    </row>
    <row r="64" spans="1:5" ht="13.2" x14ac:dyDescent="0.25">
      <c r="A64" s="155" t="s">
        <v>3438</v>
      </c>
      <c r="B64" s="103" t="s">
        <v>3439</v>
      </c>
      <c r="C64" s="163"/>
      <c r="D64" s="164"/>
      <c r="E64" s="164"/>
    </row>
    <row r="65" spans="1:5" ht="13.2" x14ac:dyDescent="0.25">
      <c r="A65" s="155" t="s">
        <v>3442</v>
      </c>
      <c r="B65" s="103" t="s">
        <v>3443</v>
      </c>
      <c r="C65" s="163"/>
      <c r="D65" s="164"/>
      <c r="E65" s="164"/>
    </row>
    <row r="66" spans="1:5" ht="13.2" x14ac:dyDescent="0.25">
      <c r="A66" s="155" t="s">
        <v>3445</v>
      </c>
      <c r="B66" s="103"/>
      <c r="C66" s="163"/>
      <c r="D66" s="164"/>
      <c r="E66" s="164"/>
    </row>
    <row r="67" spans="1:5" ht="13.2" x14ac:dyDescent="0.25">
      <c r="A67" s="155" t="s">
        <v>3448</v>
      </c>
      <c r="B67" s="103" t="s">
        <v>3450</v>
      </c>
      <c r="C67" s="163"/>
      <c r="D67" s="164"/>
      <c r="E67" s="164"/>
    </row>
    <row r="68" spans="1:5" ht="13.2" x14ac:dyDescent="0.25">
      <c r="A68" s="155" t="s">
        <v>3452</v>
      </c>
      <c r="B68" s="103" t="s">
        <v>3455</v>
      </c>
      <c r="C68" s="163"/>
      <c r="D68" s="164"/>
      <c r="E68" s="164"/>
    </row>
    <row r="69" spans="1:5" ht="13.2" x14ac:dyDescent="0.25">
      <c r="A69" s="155" t="s">
        <v>3457</v>
      </c>
      <c r="B69" s="103" t="s">
        <v>2712</v>
      </c>
      <c r="C69" s="163"/>
      <c r="D69" s="164"/>
      <c r="E69" s="164"/>
    </row>
    <row r="70" spans="1:5" ht="13.2" x14ac:dyDescent="0.25">
      <c r="A70" s="155" t="s">
        <v>3460</v>
      </c>
      <c r="B70" s="103" t="s">
        <v>3462</v>
      </c>
      <c r="C70" s="163"/>
      <c r="D70" s="164"/>
      <c r="E70" s="164"/>
    </row>
    <row r="71" spans="1:5" ht="13.2" x14ac:dyDescent="0.25">
      <c r="A71" s="155" t="s">
        <v>3463</v>
      </c>
      <c r="B71" s="103" t="s">
        <v>924</v>
      </c>
      <c r="C71" s="163"/>
      <c r="D71" s="164"/>
      <c r="E71" s="164"/>
    </row>
    <row r="72" spans="1:5" ht="13.2" x14ac:dyDescent="0.25">
      <c r="A72" s="155" t="s">
        <v>3466</v>
      </c>
      <c r="B72" s="103" t="s">
        <v>1103</v>
      </c>
      <c r="C72" s="163"/>
      <c r="D72" s="164"/>
      <c r="E72" s="164"/>
    </row>
    <row r="73" spans="1:5" ht="13.2" x14ac:dyDescent="0.25">
      <c r="A73" s="155" t="s">
        <v>3469</v>
      </c>
      <c r="B73" s="103" t="s">
        <v>924</v>
      </c>
      <c r="C73" s="163"/>
      <c r="D73" s="164"/>
      <c r="E73" s="164"/>
    </row>
    <row r="74" spans="1:5" ht="13.2" x14ac:dyDescent="0.25">
      <c r="A74" s="173"/>
      <c r="B74" s="173"/>
      <c r="C74" s="173"/>
      <c r="D74" s="174"/>
      <c r="E74" s="175"/>
    </row>
    <row r="75" spans="1:5" ht="15.6" x14ac:dyDescent="0.3">
      <c r="A75" s="184" t="s">
        <v>979</v>
      </c>
      <c r="B75" s="185" t="s">
        <v>984</v>
      </c>
      <c r="C75" s="185" t="s">
        <v>987</v>
      </c>
      <c r="D75" s="179"/>
      <c r="E75" s="179"/>
    </row>
    <row r="76" spans="1:5" ht="13.2" x14ac:dyDescent="0.25">
      <c r="A76" s="186" t="s">
        <v>999</v>
      </c>
      <c r="B76" s="186" t="s">
        <v>1693</v>
      </c>
      <c r="C76" s="188">
        <v>1001</v>
      </c>
      <c r="D76" s="179"/>
      <c r="E76" s="179"/>
    </row>
    <row r="77" spans="1:5" ht="13.2" x14ac:dyDescent="0.25">
      <c r="A77" s="186" t="s">
        <v>3475</v>
      </c>
      <c r="B77" s="186" t="s">
        <v>1702</v>
      </c>
      <c r="C77" s="188">
        <v>1002</v>
      </c>
      <c r="D77" s="179"/>
      <c r="E77" s="179"/>
    </row>
    <row r="78" spans="1:5" ht="13.2" x14ac:dyDescent="0.25">
      <c r="A78" s="186"/>
      <c r="B78" s="186"/>
      <c r="C78" s="188"/>
      <c r="D78" s="179"/>
      <c r="E78" s="179"/>
    </row>
  </sheetData>
  <hyperlinks>
    <hyperlink ref="A1" location="Index!A1" display="Go back to Index" xr:uid="{00000000-0004-0000-2300-000000000000}"/>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00FF00"/>
    <outlinePr summaryBelow="0" summaryRight="0"/>
  </sheetPr>
  <dimension ref="A1:E58"/>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59.5546875" customWidth="1"/>
    <col min="2" max="2" width="49" customWidth="1"/>
    <col min="3" max="3" width="16.88671875" customWidth="1"/>
  </cols>
  <sheetData>
    <row r="1" spans="1:5" ht="15.75" customHeight="1" x14ac:dyDescent="0.3">
      <c r="A1" s="157" t="s">
        <v>1</v>
      </c>
      <c r="B1" s="158" t="s">
        <v>795</v>
      </c>
      <c r="C1" s="159" t="s">
        <v>796</v>
      </c>
      <c r="D1" s="160" t="s">
        <v>3</v>
      </c>
      <c r="E1" s="198" t="s">
        <v>797</v>
      </c>
    </row>
    <row r="2" spans="1:5" ht="13.2" x14ac:dyDescent="0.25">
      <c r="A2" s="155" t="s">
        <v>3288</v>
      </c>
      <c r="B2" s="103" t="s">
        <v>3290</v>
      </c>
      <c r="C2" s="163"/>
      <c r="D2" s="164"/>
      <c r="E2" s="164" t="s">
        <v>3294</v>
      </c>
    </row>
    <row r="3" spans="1:5" ht="13.2" x14ac:dyDescent="0.25">
      <c r="A3" s="155" t="s">
        <v>3297</v>
      </c>
      <c r="B3" s="103" t="s">
        <v>803</v>
      </c>
      <c r="C3" s="163"/>
      <c r="D3" s="164"/>
      <c r="E3" s="164"/>
    </row>
    <row r="4" spans="1:5" ht="13.2" x14ac:dyDescent="0.25">
      <c r="A4" s="155" t="s">
        <v>3300</v>
      </c>
      <c r="B4" s="103" t="s">
        <v>803</v>
      </c>
      <c r="C4" s="163"/>
      <c r="D4" s="164"/>
      <c r="E4" s="164"/>
    </row>
    <row r="5" spans="1:5" ht="13.2" x14ac:dyDescent="0.25">
      <c r="A5" s="155" t="s">
        <v>3304</v>
      </c>
      <c r="B5" s="103" t="s">
        <v>820</v>
      </c>
      <c r="C5" s="163"/>
      <c r="D5" s="164"/>
      <c r="E5" s="164"/>
    </row>
    <row r="6" spans="1:5" ht="13.2" x14ac:dyDescent="0.25">
      <c r="A6" s="155" t="s">
        <v>3306</v>
      </c>
      <c r="B6" s="103" t="s">
        <v>3307</v>
      </c>
      <c r="C6" s="163"/>
      <c r="D6" s="164"/>
      <c r="E6" s="164" t="s">
        <v>3311</v>
      </c>
    </row>
    <row r="7" spans="1:5" ht="13.2" x14ac:dyDescent="0.25">
      <c r="A7" s="155" t="s">
        <v>3312</v>
      </c>
      <c r="B7" s="103" t="s">
        <v>3313</v>
      </c>
      <c r="C7" s="163"/>
      <c r="D7" s="164"/>
      <c r="E7" s="164"/>
    </row>
    <row r="8" spans="1:5" ht="13.2" x14ac:dyDescent="0.25">
      <c r="A8" s="155" t="s">
        <v>3315</v>
      </c>
      <c r="B8" s="103" t="s">
        <v>837</v>
      </c>
      <c r="C8" s="163"/>
      <c r="D8" s="164"/>
      <c r="E8" s="164"/>
    </row>
    <row r="9" spans="1:5" ht="13.2" x14ac:dyDescent="0.25">
      <c r="A9" s="155" t="s">
        <v>3318</v>
      </c>
      <c r="B9" s="103" t="s">
        <v>1364</v>
      </c>
      <c r="C9" s="163"/>
      <c r="D9" s="164"/>
      <c r="E9" s="164"/>
    </row>
    <row r="10" spans="1:5" ht="13.2" x14ac:dyDescent="0.25">
      <c r="A10" s="155" t="s">
        <v>3320</v>
      </c>
      <c r="B10" s="103" t="s">
        <v>3322</v>
      </c>
      <c r="C10" s="163"/>
      <c r="D10" s="164"/>
      <c r="E10" s="164" t="s">
        <v>3323</v>
      </c>
    </row>
    <row r="11" spans="1:5" ht="13.2" x14ac:dyDescent="0.25">
      <c r="A11" s="155" t="s">
        <v>3325</v>
      </c>
      <c r="B11" s="103" t="s">
        <v>3326</v>
      </c>
      <c r="C11" s="163"/>
      <c r="D11" s="164"/>
      <c r="E11" s="164"/>
    </row>
    <row r="12" spans="1:5" ht="13.2" x14ac:dyDescent="0.25">
      <c r="A12" s="155" t="s">
        <v>3330</v>
      </c>
      <c r="B12" s="103" t="s">
        <v>820</v>
      </c>
      <c r="C12" s="163"/>
      <c r="D12" s="164"/>
      <c r="E12" s="164"/>
    </row>
    <row r="13" spans="1:5" ht="13.2" x14ac:dyDescent="0.25">
      <c r="A13" s="155" t="s">
        <v>3334</v>
      </c>
      <c r="B13" s="103" t="s">
        <v>3336</v>
      </c>
      <c r="C13" s="163"/>
      <c r="D13" s="164"/>
      <c r="E13" s="164"/>
    </row>
    <row r="14" spans="1:5" ht="13.2" x14ac:dyDescent="0.25">
      <c r="A14" s="155" t="s">
        <v>3339</v>
      </c>
      <c r="B14" s="103" t="s">
        <v>3340</v>
      </c>
      <c r="C14" s="163" t="s">
        <v>3342</v>
      </c>
      <c r="D14" s="164"/>
      <c r="E14" s="164"/>
    </row>
    <row r="15" spans="1:5" ht="13.2" x14ac:dyDescent="0.25">
      <c r="A15" s="155" t="s">
        <v>3345</v>
      </c>
      <c r="B15" s="103" t="s">
        <v>3346</v>
      </c>
      <c r="C15" s="163" t="s">
        <v>3347</v>
      </c>
      <c r="D15" s="164"/>
      <c r="E15" s="164"/>
    </row>
    <row r="16" spans="1:5" ht="13.2" x14ac:dyDescent="0.25">
      <c r="A16" s="165"/>
      <c r="B16" s="165"/>
      <c r="C16" s="165"/>
      <c r="D16" s="165"/>
      <c r="E16" s="166"/>
    </row>
    <row r="17" spans="1:5" ht="13.2" x14ac:dyDescent="0.25">
      <c r="A17" s="155" t="s">
        <v>3350</v>
      </c>
      <c r="B17" s="167" t="s">
        <v>853</v>
      </c>
      <c r="C17" s="163"/>
      <c r="D17" s="164"/>
      <c r="E17" s="164"/>
    </row>
    <row r="18" spans="1:5" ht="13.2" x14ac:dyDescent="0.25">
      <c r="A18" s="155" t="s">
        <v>3353</v>
      </c>
      <c r="B18" s="103" t="s">
        <v>820</v>
      </c>
      <c r="C18" s="163"/>
      <c r="D18" s="164"/>
      <c r="E18" s="164"/>
    </row>
    <row r="19" spans="1:5" ht="13.2" x14ac:dyDescent="0.25">
      <c r="A19" s="155" t="s">
        <v>3357</v>
      </c>
      <c r="B19" s="103" t="s">
        <v>1324</v>
      </c>
      <c r="C19" s="163"/>
      <c r="D19" s="164"/>
      <c r="E19" s="164"/>
    </row>
    <row r="20" spans="1:5" ht="13.2" x14ac:dyDescent="0.25">
      <c r="A20" s="155" t="s">
        <v>3360</v>
      </c>
      <c r="B20" s="103" t="s">
        <v>837</v>
      </c>
      <c r="C20" s="163"/>
      <c r="D20" s="164"/>
      <c r="E20" s="164"/>
    </row>
    <row r="21" spans="1:5" ht="13.2" x14ac:dyDescent="0.25">
      <c r="A21" s="165"/>
      <c r="B21" s="165"/>
      <c r="C21" s="165"/>
      <c r="D21" s="165"/>
      <c r="E21" s="166"/>
    </row>
    <row r="22" spans="1:5" ht="13.2" x14ac:dyDescent="0.25">
      <c r="A22" s="155" t="s">
        <v>3366</v>
      </c>
      <c r="B22" s="103" t="s">
        <v>924</v>
      </c>
      <c r="C22" s="163"/>
      <c r="D22" s="164"/>
      <c r="E22" s="164"/>
    </row>
    <row r="23" spans="1:5" ht="13.2" x14ac:dyDescent="0.25">
      <c r="A23" s="155" t="s">
        <v>3369</v>
      </c>
      <c r="B23" s="103" t="s">
        <v>885</v>
      </c>
      <c r="C23" s="163"/>
      <c r="D23" s="164"/>
      <c r="E23" s="164"/>
    </row>
    <row r="24" spans="1:5" ht="13.2" x14ac:dyDescent="0.25">
      <c r="A24" s="155" t="s">
        <v>3371</v>
      </c>
      <c r="B24" s="103" t="s">
        <v>3373</v>
      </c>
      <c r="C24" s="163"/>
      <c r="D24" s="164"/>
      <c r="E24" s="164"/>
    </row>
    <row r="25" spans="1:5" ht="13.2" x14ac:dyDescent="0.25">
      <c r="A25" s="165"/>
      <c r="B25" s="165"/>
      <c r="C25" s="165"/>
      <c r="D25" s="165"/>
      <c r="E25" s="166"/>
    </row>
    <row r="26" spans="1:5" ht="13.2" x14ac:dyDescent="0.25">
      <c r="A26" s="155" t="s">
        <v>3377</v>
      </c>
      <c r="B26" s="103" t="s">
        <v>3379</v>
      </c>
      <c r="C26" s="163"/>
      <c r="D26" s="164"/>
      <c r="E26" s="164"/>
    </row>
    <row r="27" spans="1:5" ht="13.2" x14ac:dyDescent="0.25">
      <c r="A27" s="155" t="s">
        <v>3382</v>
      </c>
      <c r="B27" s="103" t="s">
        <v>892</v>
      </c>
      <c r="C27" s="163"/>
      <c r="D27" s="164"/>
      <c r="E27" s="164"/>
    </row>
    <row r="28" spans="1:5" ht="13.2" x14ac:dyDescent="0.25">
      <c r="A28" s="155" t="s">
        <v>3385</v>
      </c>
      <c r="B28" s="103" t="s">
        <v>2886</v>
      </c>
      <c r="C28" s="163"/>
      <c r="D28" s="164"/>
      <c r="E28" s="164"/>
    </row>
    <row r="29" spans="1:5" ht="13.2" x14ac:dyDescent="0.25">
      <c r="A29" s="165"/>
      <c r="B29" s="165"/>
      <c r="C29" s="165"/>
      <c r="D29" s="165"/>
      <c r="E29" s="166"/>
    </row>
    <row r="30" spans="1:5" ht="13.2" x14ac:dyDescent="0.25">
      <c r="A30" s="155" t="s">
        <v>3389</v>
      </c>
      <c r="B30" s="103" t="s">
        <v>1442</v>
      </c>
      <c r="C30" s="163" t="s">
        <v>1022</v>
      </c>
      <c r="D30" s="164"/>
      <c r="E30" s="164"/>
    </row>
    <row r="31" spans="1:5" ht="13.2" x14ac:dyDescent="0.25">
      <c r="A31" s="155" t="s">
        <v>3393</v>
      </c>
      <c r="B31" s="103" t="s">
        <v>3395</v>
      </c>
      <c r="C31" s="163"/>
      <c r="D31" s="164"/>
      <c r="E31" s="164"/>
    </row>
    <row r="32" spans="1:5" ht="13.2" x14ac:dyDescent="0.25">
      <c r="A32" s="155" t="s">
        <v>3398</v>
      </c>
      <c r="B32" s="103" t="s">
        <v>1198</v>
      </c>
      <c r="C32" s="163"/>
      <c r="D32" s="164"/>
      <c r="E32" s="164"/>
    </row>
    <row r="33" spans="1:5" ht="13.2" x14ac:dyDescent="0.25">
      <c r="A33" s="165"/>
      <c r="B33" s="165"/>
      <c r="C33" s="165"/>
      <c r="D33" s="165"/>
      <c r="E33" s="166"/>
    </row>
    <row r="34" spans="1:5" ht="13.2" x14ac:dyDescent="0.25">
      <c r="A34" s="155" t="s">
        <v>3403</v>
      </c>
      <c r="B34" s="103" t="s">
        <v>3405</v>
      </c>
      <c r="C34" s="163"/>
      <c r="D34" s="164"/>
      <c r="E34" s="164"/>
    </row>
    <row r="35" spans="1:5" ht="13.2" x14ac:dyDescent="0.25">
      <c r="A35" s="155" t="s">
        <v>3408</v>
      </c>
      <c r="B35" s="103" t="s">
        <v>3409</v>
      </c>
      <c r="C35" s="163"/>
      <c r="D35" s="164"/>
      <c r="E35" s="164"/>
    </row>
    <row r="36" spans="1:5" ht="13.2" x14ac:dyDescent="0.25">
      <c r="A36" s="155" t="s">
        <v>3412</v>
      </c>
      <c r="B36" s="103" t="s">
        <v>3413</v>
      </c>
      <c r="C36" s="163"/>
      <c r="D36" s="164"/>
      <c r="E36" s="164"/>
    </row>
    <row r="37" spans="1:5" ht="13.2" x14ac:dyDescent="0.25">
      <c r="A37" s="155" t="s">
        <v>3416</v>
      </c>
      <c r="B37" s="103" t="s">
        <v>3413</v>
      </c>
      <c r="C37" s="163"/>
      <c r="D37" s="164"/>
      <c r="E37" s="164"/>
    </row>
    <row r="38" spans="1:5" ht="13.2" x14ac:dyDescent="0.25">
      <c r="A38" s="155" t="s">
        <v>3419</v>
      </c>
      <c r="B38" s="103" t="s">
        <v>3405</v>
      </c>
      <c r="C38" s="163"/>
      <c r="D38" s="164"/>
      <c r="E38" s="164"/>
    </row>
    <row r="39" spans="1:5" ht="13.2" x14ac:dyDescent="0.25">
      <c r="A39" s="165"/>
      <c r="B39" s="165"/>
      <c r="C39" s="165"/>
      <c r="D39" s="165"/>
      <c r="E39" s="166"/>
    </row>
    <row r="40" spans="1:5" ht="13.2" x14ac:dyDescent="0.25">
      <c r="A40" s="155" t="s">
        <v>3423</v>
      </c>
      <c r="B40" s="103" t="s">
        <v>350</v>
      </c>
      <c r="C40" s="163"/>
      <c r="D40" s="164" t="s">
        <v>925</v>
      </c>
      <c r="E40" s="164"/>
    </row>
    <row r="41" spans="1:5" ht="13.2" x14ac:dyDescent="0.25">
      <c r="A41" s="155" t="s">
        <v>3426</v>
      </c>
      <c r="B41" s="103" t="s">
        <v>350</v>
      </c>
      <c r="C41" s="163"/>
      <c r="D41" s="164" t="s">
        <v>925</v>
      </c>
      <c r="E41" s="164"/>
    </row>
    <row r="42" spans="1:5" ht="13.2" x14ac:dyDescent="0.25">
      <c r="A42" s="155" t="s">
        <v>3430</v>
      </c>
      <c r="B42" s="103" t="s">
        <v>350</v>
      </c>
      <c r="C42" s="163"/>
      <c r="D42" s="164" t="s">
        <v>925</v>
      </c>
      <c r="E42" s="164"/>
    </row>
    <row r="43" spans="1:5" ht="13.2" x14ac:dyDescent="0.25">
      <c r="A43" s="155" t="s">
        <v>3433</v>
      </c>
      <c r="B43" s="103" t="s">
        <v>350</v>
      </c>
      <c r="C43" s="163"/>
      <c r="D43" s="164" t="s">
        <v>925</v>
      </c>
      <c r="E43" s="164"/>
    </row>
    <row r="44" spans="1:5" ht="13.2" x14ac:dyDescent="0.25">
      <c r="A44" s="155" t="s">
        <v>3437</v>
      </c>
      <c r="B44" s="103" t="s">
        <v>350</v>
      </c>
      <c r="C44" s="163"/>
      <c r="D44" s="164" t="s">
        <v>925</v>
      </c>
      <c r="E44" s="164"/>
    </row>
    <row r="45" spans="1:5" ht="13.2" x14ac:dyDescent="0.25">
      <c r="A45" s="155" t="s">
        <v>3441</v>
      </c>
      <c r="B45" s="103" t="s">
        <v>350</v>
      </c>
      <c r="C45" s="163"/>
      <c r="D45" s="164" t="s">
        <v>925</v>
      </c>
      <c r="E45" s="164"/>
    </row>
    <row r="46" spans="1:5" ht="13.2" x14ac:dyDescent="0.25">
      <c r="A46" s="165"/>
      <c r="B46" s="165"/>
      <c r="C46" s="165"/>
      <c r="D46" s="165"/>
      <c r="E46" s="166"/>
    </row>
    <row r="47" spans="1:5" ht="13.2" x14ac:dyDescent="0.25">
      <c r="A47" s="155" t="s">
        <v>3446</v>
      </c>
      <c r="B47" s="103" t="s">
        <v>1265</v>
      </c>
      <c r="C47" s="163"/>
      <c r="D47" s="164"/>
      <c r="E47" s="164"/>
    </row>
    <row r="48" spans="1:5" ht="13.2" x14ac:dyDescent="0.25">
      <c r="A48" s="155" t="s">
        <v>3449</v>
      </c>
      <c r="B48" s="103"/>
      <c r="C48" s="163"/>
      <c r="D48" s="164"/>
      <c r="E48" s="164"/>
    </row>
    <row r="49" spans="1:5" ht="13.2" x14ac:dyDescent="0.25">
      <c r="A49" s="155" t="s">
        <v>3453</v>
      </c>
      <c r="B49" s="103"/>
      <c r="C49" s="163"/>
      <c r="D49" s="164"/>
      <c r="E49" s="164"/>
    </row>
    <row r="50" spans="1:5" ht="13.2" x14ac:dyDescent="0.25">
      <c r="A50" s="165"/>
      <c r="B50" s="165"/>
      <c r="C50" s="165"/>
      <c r="D50" s="165"/>
      <c r="E50" s="166"/>
    </row>
    <row r="51" spans="1:5" ht="13.2" x14ac:dyDescent="0.25">
      <c r="A51" s="155" t="s">
        <v>3458</v>
      </c>
      <c r="B51" s="103" t="s">
        <v>1089</v>
      </c>
      <c r="C51" s="163"/>
      <c r="D51" s="164"/>
      <c r="E51" s="164"/>
    </row>
    <row r="52" spans="1:5" ht="13.2" x14ac:dyDescent="0.25">
      <c r="A52" s="155" t="s">
        <v>3461</v>
      </c>
      <c r="B52" s="103" t="s">
        <v>1324</v>
      </c>
      <c r="C52" s="163"/>
      <c r="D52" s="164"/>
      <c r="E52" s="164"/>
    </row>
    <row r="53" spans="1:5" ht="13.2" x14ac:dyDescent="0.25">
      <c r="A53" s="155" t="s">
        <v>3464</v>
      </c>
      <c r="B53" s="103" t="s">
        <v>1093</v>
      </c>
      <c r="C53" s="163"/>
      <c r="D53" s="164"/>
      <c r="E53" s="164"/>
    </row>
    <row r="54" spans="1:5" ht="13.2" x14ac:dyDescent="0.25">
      <c r="A54" s="165"/>
      <c r="B54" s="165"/>
      <c r="C54" s="165"/>
      <c r="D54" s="165"/>
      <c r="E54" s="168"/>
    </row>
    <row r="55" spans="1:5" ht="15.75" customHeight="1" x14ac:dyDescent="0.3">
      <c r="A55" s="169" t="s">
        <v>979</v>
      </c>
      <c r="B55" s="170" t="s">
        <v>984</v>
      </c>
      <c r="C55" s="171" t="s">
        <v>987</v>
      </c>
      <c r="D55" s="164"/>
      <c r="E55" s="164"/>
    </row>
    <row r="56" spans="1:5" ht="13.2" x14ac:dyDescent="0.25">
      <c r="A56" s="164" t="s">
        <v>3471</v>
      </c>
      <c r="B56" s="155" t="s">
        <v>994</v>
      </c>
      <c r="C56" s="172">
        <v>1001</v>
      </c>
      <c r="D56" s="164"/>
      <c r="E56" s="164"/>
    </row>
    <row r="57" spans="1:5" ht="13.2" x14ac:dyDescent="0.25">
      <c r="A57" s="164" t="s">
        <v>999</v>
      </c>
      <c r="B57" s="155" t="s">
        <v>1001</v>
      </c>
      <c r="C57" s="172">
        <v>1003</v>
      </c>
      <c r="D57" s="164"/>
      <c r="E57" s="164"/>
    </row>
    <row r="58" spans="1:5" ht="13.2" x14ac:dyDescent="0.25">
      <c r="A58" s="155"/>
      <c r="B58" s="155"/>
      <c r="C58" s="172"/>
      <c r="D58" s="164"/>
      <c r="E58" s="164"/>
    </row>
  </sheetData>
  <hyperlinks>
    <hyperlink ref="A1" location="Index!A1" display="Go back to Index" xr:uid="{00000000-0004-0000-2400-000000000000}"/>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00FF00"/>
    <outlinePr summaryBelow="0" summaryRight="0"/>
  </sheetPr>
  <dimension ref="A1:E71"/>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69.44140625" customWidth="1"/>
    <col min="2" max="2" width="60.6640625" customWidth="1"/>
  </cols>
  <sheetData>
    <row r="1" spans="1:5" ht="15.75" customHeight="1" x14ac:dyDescent="0.3">
      <c r="A1" s="157" t="s">
        <v>1</v>
      </c>
      <c r="B1" s="158" t="s">
        <v>795</v>
      </c>
      <c r="C1" s="159" t="s">
        <v>796</v>
      </c>
      <c r="D1" s="160" t="s">
        <v>3</v>
      </c>
      <c r="E1" s="161" t="s">
        <v>797</v>
      </c>
    </row>
    <row r="2" spans="1:5" ht="13.2" x14ac:dyDescent="0.25">
      <c r="A2" s="155" t="s">
        <v>3331</v>
      </c>
      <c r="B2" s="103" t="s">
        <v>800</v>
      </c>
      <c r="C2" s="163"/>
      <c r="D2" s="164"/>
      <c r="E2" s="164" t="s">
        <v>3335</v>
      </c>
    </row>
    <row r="3" spans="1:5" ht="13.2" x14ac:dyDescent="0.25">
      <c r="A3" s="155" t="s">
        <v>3337</v>
      </c>
      <c r="B3" s="103" t="s">
        <v>820</v>
      </c>
      <c r="C3" s="163"/>
      <c r="D3" s="164"/>
      <c r="E3" s="164"/>
    </row>
    <row r="4" spans="1:5" ht="13.2" x14ac:dyDescent="0.25">
      <c r="A4" s="155" t="s">
        <v>3341</v>
      </c>
      <c r="B4" s="103" t="s">
        <v>800</v>
      </c>
      <c r="C4" s="163"/>
      <c r="D4" s="164"/>
      <c r="E4" s="164"/>
    </row>
    <row r="5" spans="1:5" ht="13.2" x14ac:dyDescent="0.25">
      <c r="A5" s="155" t="s">
        <v>3344</v>
      </c>
      <c r="B5" s="103" t="s">
        <v>820</v>
      </c>
      <c r="C5" s="163"/>
      <c r="D5" s="164"/>
      <c r="E5" s="164"/>
    </row>
    <row r="6" spans="1:5" ht="13.2" x14ac:dyDescent="0.25">
      <c r="A6" s="155" t="s">
        <v>3349</v>
      </c>
      <c r="B6" s="103" t="s">
        <v>2002</v>
      </c>
      <c r="C6" s="163"/>
      <c r="D6" s="164"/>
      <c r="E6" s="164"/>
    </row>
    <row r="7" spans="1:5" ht="13.2" x14ac:dyDescent="0.25">
      <c r="A7" s="155" t="s">
        <v>3351</v>
      </c>
      <c r="B7" s="103" t="s">
        <v>3120</v>
      </c>
      <c r="C7" s="163"/>
      <c r="D7" s="164"/>
      <c r="E7" s="164" t="s">
        <v>3354</v>
      </c>
    </row>
    <row r="8" spans="1:5" ht="13.2" x14ac:dyDescent="0.25">
      <c r="A8" s="155" t="s">
        <v>3355</v>
      </c>
      <c r="B8" s="103" t="s">
        <v>1324</v>
      </c>
      <c r="C8" s="163"/>
      <c r="D8" s="164"/>
      <c r="E8" s="164"/>
    </row>
    <row r="9" spans="1:5" ht="13.2" x14ac:dyDescent="0.25">
      <c r="A9" s="155" t="s">
        <v>3358</v>
      </c>
      <c r="B9" s="103" t="s">
        <v>800</v>
      </c>
      <c r="C9" s="163"/>
      <c r="D9" s="164"/>
      <c r="E9" s="164"/>
    </row>
    <row r="10" spans="1:5" ht="13.2" x14ac:dyDescent="0.25">
      <c r="A10" s="155" t="s">
        <v>3361</v>
      </c>
      <c r="B10" s="103" t="s">
        <v>3362</v>
      </c>
      <c r="C10" s="163"/>
      <c r="D10" s="164"/>
      <c r="E10" s="164"/>
    </row>
    <row r="11" spans="1:5" ht="13.2" x14ac:dyDescent="0.25">
      <c r="A11" s="155" t="s">
        <v>3364</v>
      </c>
      <c r="B11" s="103" t="s">
        <v>1324</v>
      </c>
      <c r="C11" s="163"/>
      <c r="D11" s="164"/>
      <c r="E11" s="164"/>
    </row>
    <row r="12" spans="1:5" ht="13.2" x14ac:dyDescent="0.25">
      <c r="A12" s="155" t="s">
        <v>3368</v>
      </c>
      <c r="B12" s="103" t="s">
        <v>844</v>
      </c>
      <c r="C12" s="163"/>
      <c r="D12" s="164"/>
      <c r="E12" s="164" t="s">
        <v>3370</v>
      </c>
    </row>
    <row r="13" spans="1:5" ht="13.2" x14ac:dyDescent="0.25">
      <c r="A13" s="155" t="s">
        <v>3374</v>
      </c>
      <c r="B13" s="103" t="s">
        <v>1364</v>
      </c>
      <c r="C13" s="163"/>
      <c r="D13" s="164"/>
      <c r="E13" s="164"/>
    </row>
    <row r="14" spans="1:5" ht="13.2" x14ac:dyDescent="0.25">
      <c r="A14" s="155" t="s">
        <v>3376</v>
      </c>
      <c r="B14" s="103" t="s">
        <v>800</v>
      </c>
      <c r="C14" s="163"/>
      <c r="D14" s="164"/>
      <c r="E14" s="164"/>
    </row>
    <row r="15" spans="1:5" ht="13.2" x14ac:dyDescent="0.25">
      <c r="A15" s="155" t="s">
        <v>3380</v>
      </c>
      <c r="B15" s="103" t="s">
        <v>808</v>
      </c>
      <c r="C15" s="163"/>
      <c r="D15" s="164"/>
      <c r="E15" s="164"/>
    </row>
    <row r="16" spans="1:5" ht="13.2" x14ac:dyDescent="0.25">
      <c r="A16" s="155" t="s">
        <v>3383</v>
      </c>
      <c r="B16" s="103" t="s">
        <v>1285</v>
      </c>
      <c r="C16" s="163"/>
      <c r="D16" s="164"/>
      <c r="E16" s="164"/>
    </row>
    <row r="17" spans="1:5" ht="13.2" x14ac:dyDescent="0.25">
      <c r="A17" s="155" t="s">
        <v>3386</v>
      </c>
      <c r="B17" s="103" t="s">
        <v>3387</v>
      </c>
      <c r="C17" s="163"/>
      <c r="D17" s="164"/>
      <c r="E17" s="164" t="s">
        <v>3390</v>
      </c>
    </row>
    <row r="18" spans="1:5" ht="13.2" x14ac:dyDescent="0.25">
      <c r="A18" s="155" t="s">
        <v>3391</v>
      </c>
      <c r="B18" s="103"/>
      <c r="C18" s="163"/>
      <c r="D18" s="164"/>
      <c r="E18" s="164"/>
    </row>
    <row r="19" spans="1:5" ht="13.2" x14ac:dyDescent="0.25">
      <c r="A19" s="155" t="s">
        <v>3394</v>
      </c>
      <c r="B19" s="103" t="s">
        <v>3397</v>
      </c>
      <c r="C19" s="163"/>
      <c r="D19" s="164"/>
      <c r="E19" s="164"/>
    </row>
    <row r="20" spans="1:5" ht="13.2" x14ac:dyDescent="0.25">
      <c r="A20" s="155" t="s">
        <v>3399</v>
      </c>
      <c r="B20" s="103" t="s">
        <v>3401</v>
      </c>
      <c r="C20" s="163"/>
      <c r="D20" s="164"/>
      <c r="E20" s="164"/>
    </row>
    <row r="21" spans="1:5" ht="13.2" x14ac:dyDescent="0.25">
      <c r="A21" s="155" t="s">
        <v>3402</v>
      </c>
      <c r="B21" s="103" t="s">
        <v>3404</v>
      </c>
      <c r="C21" s="163"/>
      <c r="D21" s="164"/>
      <c r="E21" s="164"/>
    </row>
    <row r="22" spans="1:5" ht="13.2" x14ac:dyDescent="0.25">
      <c r="A22" s="165"/>
      <c r="B22" s="165"/>
      <c r="C22" s="165"/>
      <c r="D22" s="165"/>
      <c r="E22" s="166"/>
    </row>
    <row r="23" spans="1:5" ht="13.2" x14ac:dyDescent="0.25">
      <c r="A23" s="155" t="s">
        <v>3410</v>
      </c>
      <c r="B23" s="167" t="s">
        <v>853</v>
      </c>
      <c r="C23" s="163"/>
      <c r="D23" s="164"/>
      <c r="E23" s="164"/>
    </row>
    <row r="24" spans="1:5" ht="13.2" x14ac:dyDescent="0.25">
      <c r="A24" s="155" t="s">
        <v>3414</v>
      </c>
      <c r="B24" s="103" t="s">
        <v>2002</v>
      </c>
      <c r="C24" s="163"/>
      <c r="D24" s="164"/>
      <c r="E24" s="164"/>
    </row>
    <row r="25" spans="1:5" ht="13.2" x14ac:dyDescent="0.25">
      <c r="A25" s="155" t="s">
        <v>3417</v>
      </c>
      <c r="B25" s="103" t="s">
        <v>820</v>
      </c>
      <c r="C25" s="163"/>
      <c r="D25" s="164"/>
      <c r="E25" s="164"/>
    </row>
    <row r="26" spans="1:5" ht="13.2" x14ac:dyDescent="0.25">
      <c r="A26" s="155" t="s">
        <v>3421</v>
      </c>
      <c r="B26" s="103" t="s">
        <v>2002</v>
      </c>
      <c r="C26" s="163"/>
      <c r="D26" s="164"/>
      <c r="E26" s="164"/>
    </row>
    <row r="27" spans="1:5" ht="13.2" x14ac:dyDescent="0.25">
      <c r="A27" s="155" t="s">
        <v>3424</v>
      </c>
      <c r="B27" s="103"/>
      <c r="C27" s="163"/>
      <c r="D27" s="164"/>
      <c r="E27" s="164"/>
    </row>
    <row r="28" spans="1:5" ht="13.2" x14ac:dyDescent="0.25">
      <c r="A28" s="155" t="s">
        <v>3427</v>
      </c>
      <c r="B28" s="103"/>
      <c r="C28" s="163"/>
      <c r="D28" s="164"/>
      <c r="E28" s="164"/>
    </row>
    <row r="29" spans="1:5" ht="13.2" x14ac:dyDescent="0.25">
      <c r="A29" s="165"/>
      <c r="B29" s="165"/>
      <c r="C29" s="165"/>
      <c r="D29" s="165"/>
      <c r="E29" s="166"/>
    </row>
    <row r="30" spans="1:5" ht="13.2" x14ac:dyDescent="0.25">
      <c r="A30" s="155" t="s">
        <v>3431</v>
      </c>
      <c r="B30" s="103"/>
      <c r="C30" s="163"/>
      <c r="D30" s="164"/>
      <c r="E30" s="164" t="s">
        <v>1016</v>
      </c>
    </row>
    <row r="31" spans="1:5" ht="13.2" x14ac:dyDescent="0.25">
      <c r="A31" s="155" t="s">
        <v>3434</v>
      </c>
      <c r="B31" s="103"/>
      <c r="C31" s="163"/>
      <c r="D31" s="164"/>
      <c r="E31" s="164" t="s">
        <v>1021</v>
      </c>
    </row>
    <row r="32" spans="1:5" ht="13.2" x14ac:dyDescent="0.25">
      <c r="A32" s="155" t="s">
        <v>3436</v>
      </c>
      <c r="B32" s="103"/>
      <c r="C32" s="163"/>
      <c r="D32" s="164"/>
      <c r="E32" s="164" t="s">
        <v>1026</v>
      </c>
    </row>
    <row r="33" spans="1:5" ht="13.2" x14ac:dyDescent="0.25">
      <c r="A33" s="155" t="s">
        <v>3440</v>
      </c>
      <c r="B33" s="103"/>
      <c r="C33" s="163"/>
      <c r="D33" s="164"/>
      <c r="E33" s="164"/>
    </row>
    <row r="34" spans="1:5" ht="13.2" x14ac:dyDescent="0.25">
      <c r="A34" s="155" t="s">
        <v>3444</v>
      </c>
      <c r="B34" s="103"/>
      <c r="C34" s="163"/>
      <c r="D34" s="164"/>
      <c r="E34" s="164" t="s">
        <v>1030</v>
      </c>
    </row>
    <row r="35" spans="1:5" ht="13.2" x14ac:dyDescent="0.25">
      <c r="A35" s="155" t="s">
        <v>3447</v>
      </c>
      <c r="B35" s="103"/>
      <c r="C35" s="163"/>
      <c r="D35" s="164"/>
      <c r="E35" s="164" t="s">
        <v>1034</v>
      </c>
    </row>
    <row r="36" spans="1:5" ht="13.2" x14ac:dyDescent="0.25">
      <c r="A36" s="165"/>
      <c r="B36" s="165"/>
      <c r="C36" s="165"/>
      <c r="D36" s="165"/>
      <c r="E36" s="166"/>
    </row>
    <row r="37" spans="1:5" ht="13.2" x14ac:dyDescent="0.25">
      <c r="A37" s="155" t="s">
        <v>3451</v>
      </c>
      <c r="B37" s="103" t="s">
        <v>3454</v>
      </c>
      <c r="C37" s="163"/>
      <c r="D37" s="164"/>
      <c r="E37" s="164"/>
    </row>
    <row r="38" spans="1:5" ht="13.2" x14ac:dyDescent="0.25">
      <c r="A38" s="155" t="s">
        <v>3456</v>
      </c>
      <c r="B38" s="103" t="s">
        <v>924</v>
      </c>
      <c r="C38" s="163"/>
      <c r="D38" s="164"/>
      <c r="E38" s="164"/>
    </row>
    <row r="39" spans="1:5" ht="13.2" x14ac:dyDescent="0.25">
      <c r="A39" s="155" t="s">
        <v>3459</v>
      </c>
      <c r="B39" s="103" t="s">
        <v>885</v>
      </c>
      <c r="C39" s="163"/>
      <c r="D39" s="164"/>
      <c r="E39" s="164"/>
    </row>
    <row r="40" spans="1:5" ht="13.2" x14ac:dyDescent="0.25">
      <c r="A40" s="165"/>
      <c r="B40" s="165"/>
      <c r="C40" s="165"/>
      <c r="D40" s="165"/>
      <c r="E40" s="166"/>
    </row>
    <row r="41" spans="1:5" ht="13.2" x14ac:dyDescent="0.25">
      <c r="A41" s="155" t="s">
        <v>3465</v>
      </c>
      <c r="B41" s="103" t="s">
        <v>2588</v>
      </c>
      <c r="C41" s="163"/>
      <c r="D41" s="164"/>
      <c r="E41" s="164"/>
    </row>
    <row r="42" spans="1:5" ht="13.2" x14ac:dyDescent="0.25">
      <c r="A42" s="155" t="s">
        <v>3467</v>
      </c>
      <c r="B42" s="103" t="s">
        <v>3468</v>
      </c>
      <c r="C42" s="163"/>
      <c r="D42" s="164"/>
      <c r="E42" s="164"/>
    </row>
    <row r="43" spans="1:5" ht="13.2" x14ac:dyDescent="0.25">
      <c r="A43" s="155" t="s">
        <v>3470</v>
      </c>
      <c r="B43" s="103" t="s">
        <v>885</v>
      </c>
      <c r="C43" s="163"/>
      <c r="D43" s="164"/>
      <c r="E43" s="164"/>
    </row>
    <row r="44" spans="1:5" ht="13.2" x14ac:dyDescent="0.25">
      <c r="A44" s="165"/>
      <c r="B44" s="165"/>
      <c r="C44" s="165"/>
      <c r="D44" s="165"/>
      <c r="E44" s="166"/>
    </row>
    <row r="45" spans="1:5" ht="13.2" x14ac:dyDescent="0.25">
      <c r="A45" s="155" t="s">
        <v>3472</v>
      </c>
      <c r="B45" s="103"/>
      <c r="C45" s="163"/>
      <c r="D45" s="164" t="s">
        <v>925</v>
      </c>
      <c r="E45" s="164"/>
    </row>
    <row r="46" spans="1:5" ht="13.2" x14ac:dyDescent="0.25">
      <c r="A46" s="155" t="s">
        <v>3473</v>
      </c>
      <c r="B46" s="103"/>
      <c r="C46" s="163"/>
      <c r="D46" s="164" t="s">
        <v>925</v>
      </c>
      <c r="E46" s="164"/>
    </row>
    <row r="47" spans="1:5" ht="13.2" x14ac:dyDescent="0.25">
      <c r="A47" s="155" t="s">
        <v>3474</v>
      </c>
      <c r="B47" s="103"/>
      <c r="C47" s="163"/>
      <c r="D47" s="164" t="s">
        <v>925</v>
      </c>
      <c r="E47" s="164"/>
    </row>
    <row r="48" spans="1:5" ht="13.2" x14ac:dyDescent="0.25">
      <c r="A48" s="155" t="s">
        <v>3476</v>
      </c>
      <c r="B48" s="103"/>
      <c r="C48" s="163"/>
      <c r="D48" s="164" t="s">
        <v>925</v>
      </c>
      <c r="E48" s="164"/>
    </row>
    <row r="49" spans="1:5" ht="13.2" x14ac:dyDescent="0.25">
      <c r="A49" s="155" t="s">
        <v>3477</v>
      </c>
      <c r="B49" s="103"/>
      <c r="C49" s="163"/>
      <c r="D49" s="164" t="s">
        <v>925</v>
      </c>
      <c r="E49" s="164"/>
    </row>
    <row r="50" spans="1:5" ht="13.2" x14ac:dyDescent="0.25">
      <c r="A50" s="155" t="s">
        <v>3478</v>
      </c>
      <c r="B50" s="103"/>
      <c r="C50" s="163"/>
      <c r="D50" s="164" t="s">
        <v>925</v>
      </c>
      <c r="E50" s="164"/>
    </row>
    <row r="51" spans="1:5" ht="13.2" x14ac:dyDescent="0.25">
      <c r="A51" s="155" t="s">
        <v>3479</v>
      </c>
      <c r="B51" s="103"/>
      <c r="C51" s="163"/>
      <c r="D51" s="164" t="s">
        <v>925</v>
      </c>
      <c r="E51" s="164"/>
    </row>
    <row r="52" spans="1:5" ht="13.2" x14ac:dyDescent="0.25">
      <c r="A52" s="165"/>
      <c r="B52" s="165"/>
      <c r="C52" s="165"/>
      <c r="D52" s="165"/>
      <c r="E52" s="166"/>
    </row>
    <row r="53" spans="1:5" ht="13.2" x14ac:dyDescent="0.25">
      <c r="A53" s="155" t="s">
        <v>3480</v>
      </c>
      <c r="B53" s="103"/>
      <c r="C53" s="163"/>
      <c r="D53" s="164"/>
      <c r="E53" s="164"/>
    </row>
    <row r="54" spans="1:5" ht="13.2" x14ac:dyDescent="0.25">
      <c r="A54" s="155" t="s">
        <v>3481</v>
      </c>
      <c r="B54" s="103"/>
      <c r="C54" s="163"/>
      <c r="D54" s="164"/>
      <c r="E54" s="164"/>
    </row>
    <row r="55" spans="1:5" ht="13.2" x14ac:dyDescent="0.25">
      <c r="A55" s="155" t="s">
        <v>3482</v>
      </c>
      <c r="B55" s="103"/>
      <c r="C55" s="163"/>
      <c r="D55" s="164"/>
      <c r="E55" s="164"/>
    </row>
    <row r="56" spans="1:5" ht="13.2" x14ac:dyDescent="0.25">
      <c r="A56" s="165"/>
      <c r="B56" s="165"/>
      <c r="C56" s="165"/>
      <c r="D56" s="165"/>
      <c r="E56" s="166"/>
    </row>
    <row r="57" spans="1:5" ht="13.2" x14ac:dyDescent="0.25">
      <c r="A57" s="155" t="s">
        <v>3486</v>
      </c>
      <c r="B57" s="103" t="s">
        <v>803</v>
      </c>
      <c r="C57" s="163"/>
      <c r="D57" s="164"/>
      <c r="E57" s="164"/>
    </row>
    <row r="58" spans="1:5" ht="13.2" x14ac:dyDescent="0.25">
      <c r="A58" s="155" t="s">
        <v>3487</v>
      </c>
      <c r="B58" s="103" t="s">
        <v>2002</v>
      </c>
      <c r="C58" s="163"/>
      <c r="D58" s="164"/>
      <c r="E58" s="164"/>
    </row>
    <row r="59" spans="1:5" ht="13.2" x14ac:dyDescent="0.25">
      <c r="A59" s="155" t="s">
        <v>3491</v>
      </c>
      <c r="B59" s="103" t="s">
        <v>820</v>
      </c>
      <c r="C59" s="163"/>
      <c r="D59" s="164"/>
      <c r="E59" s="164"/>
    </row>
    <row r="60" spans="1:5" ht="13.2" x14ac:dyDescent="0.25">
      <c r="A60" s="165"/>
      <c r="B60" s="165"/>
      <c r="C60" s="165"/>
      <c r="D60" s="165"/>
      <c r="E60" s="166"/>
    </row>
    <row r="61" spans="1:5" ht="13.2" x14ac:dyDescent="0.25">
      <c r="A61" s="155" t="s">
        <v>3495</v>
      </c>
      <c r="B61" s="103" t="s">
        <v>2605</v>
      </c>
      <c r="C61" s="163"/>
      <c r="D61" s="164"/>
      <c r="E61" s="164"/>
    </row>
    <row r="62" spans="1:5" ht="13.2" x14ac:dyDescent="0.25">
      <c r="A62" s="155" t="s">
        <v>3498</v>
      </c>
      <c r="B62" s="103" t="s">
        <v>2089</v>
      </c>
      <c r="C62" s="163"/>
      <c r="D62" s="164"/>
      <c r="E62" s="164"/>
    </row>
    <row r="63" spans="1:5" ht="13.2" x14ac:dyDescent="0.25">
      <c r="A63" s="155" t="s">
        <v>3502</v>
      </c>
      <c r="B63" s="103" t="s">
        <v>3505</v>
      </c>
      <c r="C63" s="163"/>
      <c r="D63" s="164"/>
      <c r="E63" s="164"/>
    </row>
    <row r="64" spans="1:5" ht="13.2" x14ac:dyDescent="0.25">
      <c r="A64" s="155" t="s">
        <v>3507</v>
      </c>
      <c r="B64" s="103" t="s">
        <v>924</v>
      </c>
      <c r="C64" s="163"/>
      <c r="D64" s="164"/>
      <c r="E64" s="164"/>
    </row>
    <row r="65" spans="1:5" ht="13.2" x14ac:dyDescent="0.25">
      <c r="A65" s="155" t="s">
        <v>3511</v>
      </c>
      <c r="B65" s="103" t="s">
        <v>3468</v>
      </c>
      <c r="C65" s="163"/>
      <c r="D65" s="164"/>
      <c r="E65" s="164"/>
    </row>
    <row r="66" spans="1:5" ht="13.2" x14ac:dyDescent="0.25">
      <c r="A66" s="155" t="s">
        <v>3515</v>
      </c>
      <c r="B66" s="103" t="s">
        <v>3517</v>
      </c>
      <c r="C66" s="163"/>
      <c r="D66" s="164"/>
      <c r="E66" s="164"/>
    </row>
    <row r="67" spans="1:5" ht="13.2" x14ac:dyDescent="0.25">
      <c r="A67" s="165"/>
      <c r="B67" s="165"/>
      <c r="C67" s="165"/>
      <c r="D67" s="165"/>
      <c r="E67" s="168"/>
    </row>
    <row r="68" spans="1:5" ht="15.6" x14ac:dyDescent="0.3">
      <c r="A68" s="169" t="s">
        <v>979</v>
      </c>
      <c r="B68" s="170" t="s">
        <v>984</v>
      </c>
      <c r="C68" s="171" t="s">
        <v>987</v>
      </c>
      <c r="D68" s="164"/>
      <c r="E68" s="164"/>
    </row>
    <row r="69" spans="1:5" ht="13.2" x14ac:dyDescent="0.25">
      <c r="A69" s="164"/>
      <c r="B69" s="155"/>
      <c r="C69" s="172"/>
      <c r="D69" s="164"/>
      <c r="E69" s="164"/>
    </row>
    <row r="70" spans="1:5" ht="13.2" x14ac:dyDescent="0.25">
      <c r="A70" s="164"/>
      <c r="B70" s="155"/>
      <c r="C70" s="172"/>
      <c r="D70" s="164"/>
      <c r="E70" s="164"/>
    </row>
    <row r="71" spans="1:5" ht="13.2" x14ac:dyDescent="0.25">
      <c r="A71" s="155"/>
      <c r="B71" s="155"/>
      <c r="C71" s="172"/>
      <c r="D71" s="164"/>
      <c r="E71" s="164"/>
    </row>
  </sheetData>
  <hyperlinks>
    <hyperlink ref="A1" location="Index!A1" display="Go back to Index" xr:uid="{00000000-0004-0000-2500-000000000000}"/>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00FF00"/>
    <outlinePr summaryBelow="0" summaryRight="0"/>
  </sheetPr>
  <dimension ref="A1:E73"/>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69.109375" customWidth="1"/>
    <col min="2" max="2" width="66.88671875" customWidth="1"/>
    <col min="3" max="3" width="36.109375" customWidth="1"/>
  </cols>
  <sheetData>
    <row r="1" spans="1:5" ht="15.75" customHeight="1" x14ac:dyDescent="0.3">
      <c r="A1" s="157" t="s">
        <v>1</v>
      </c>
      <c r="B1" s="158" t="s">
        <v>795</v>
      </c>
      <c r="C1" s="159" t="s">
        <v>796</v>
      </c>
      <c r="D1" s="160" t="s">
        <v>3</v>
      </c>
      <c r="E1" s="161" t="s">
        <v>797</v>
      </c>
    </row>
    <row r="2" spans="1:5" ht="13.2" x14ac:dyDescent="0.25">
      <c r="A2" s="155" t="s">
        <v>3483</v>
      </c>
      <c r="B2" s="103" t="s">
        <v>800</v>
      </c>
      <c r="C2" s="163"/>
      <c r="D2" s="164"/>
      <c r="E2" s="164" t="s">
        <v>3484</v>
      </c>
    </row>
    <row r="3" spans="1:5" ht="13.2" x14ac:dyDescent="0.25">
      <c r="A3" s="155" t="s">
        <v>3485</v>
      </c>
      <c r="B3" s="103" t="s">
        <v>820</v>
      </c>
      <c r="C3" s="163"/>
      <c r="D3" s="164"/>
      <c r="E3" s="164"/>
    </row>
    <row r="4" spans="1:5" ht="13.2" x14ac:dyDescent="0.25">
      <c r="A4" s="155" t="s">
        <v>3488</v>
      </c>
      <c r="B4" s="103" t="s">
        <v>800</v>
      </c>
      <c r="C4" s="163"/>
      <c r="D4" s="164"/>
      <c r="E4" s="164"/>
    </row>
    <row r="5" spans="1:5" ht="13.2" x14ac:dyDescent="0.25">
      <c r="A5" s="155" t="s">
        <v>3492</v>
      </c>
      <c r="B5" s="103" t="s">
        <v>815</v>
      </c>
      <c r="C5" s="163"/>
      <c r="D5" s="164"/>
      <c r="E5" s="164"/>
    </row>
    <row r="6" spans="1:5" ht="13.2" x14ac:dyDescent="0.25">
      <c r="A6" s="155" t="s">
        <v>3497</v>
      </c>
      <c r="B6" s="103" t="s">
        <v>820</v>
      </c>
      <c r="C6" s="163"/>
      <c r="D6" s="164"/>
      <c r="E6" s="164"/>
    </row>
    <row r="7" spans="1:5" ht="13.2" x14ac:dyDescent="0.25">
      <c r="A7" s="155" t="s">
        <v>3500</v>
      </c>
      <c r="B7" s="103" t="s">
        <v>3501</v>
      </c>
      <c r="C7" s="163"/>
      <c r="D7" s="164"/>
      <c r="E7" s="164" t="s">
        <v>3504</v>
      </c>
    </row>
    <row r="8" spans="1:5" ht="13.2" x14ac:dyDescent="0.25">
      <c r="A8" s="155" t="s">
        <v>3506</v>
      </c>
      <c r="B8" s="103" t="s">
        <v>815</v>
      </c>
      <c r="C8" s="163"/>
      <c r="D8" s="164"/>
      <c r="E8" s="164"/>
    </row>
    <row r="9" spans="1:5" ht="13.2" x14ac:dyDescent="0.25">
      <c r="A9" s="155" t="s">
        <v>3509</v>
      </c>
      <c r="B9" s="103" t="s">
        <v>800</v>
      </c>
      <c r="C9" s="163"/>
      <c r="D9" s="164"/>
      <c r="E9" s="164"/>
    </row>
    <row r="10" spans="1:5" ht="13.2" x14ac:dyDescent="0.25">
      <c r="A10" s="155" t="s">
        <v>3513</v>
      </c>
      <c r="B10" s="103" t="s">
        <v>803</v>
      </c>
      <c r="C10" s="163"/>
      <c r="D10" s="164"/>
      <c r="E10" s="164"/>
    </row>
    <row r="11" spans="1:5" ht="13.2" x14ac:dyDescent="0.25">
      <c r="A11" s="155" t="s">
        <v>3516</v>
      </c>
      <c r="B11" s="103" t="s">
        <v>1324</v>
      </c>
      <c r="C11" s="163"/>
      <c r="D11" s="164"/>
      <c r="E11" s="164"/>
    </row>
    <row r="12" spans="1:5" ht="13.2" x14ac:dyDescent="0.25">
      <c r="A12" s="155" t="s">
        <v>3518</v>
      </c>
      <c r="B12" s="103" t="s">
        <v>3520</v>
      </c>
      <c r="C12" s="163"/>
      <c r="D12" s="164"/>
      <c r="E12" s="164" t="s">
        <v>3521</v>
      </c>
    </row>
    <row r="13" spans="1:5" ht="13.2" x14ac:dyDescent="0.25">
      <c r="A13" s="155" t="s">
        <v>3522</v>
      </c>
      <c r="B13" s="103" t="s">
        <v>815</v>
      </c>
      <c r="C13" s="163"/>
      <c r="D13" s="164"/>
      <c r="E13" s="164"/>
    </row>
    <row r="14" spans="1:5" ht="13.2" x14ac:dyDescent="0.25">
      <c r="A14" s="155" t="s">
        <v>3524</v>
      </c>
      <c r="B14" s="103" t="s">
        <v>800</v>
      </c>
      <c r="C14" s="163"/>
      <c r="D14" s="164"/>
      <c r="E14" s="164"/>
    </row>
    <row r="15" spans="1:5" ht="13.2" x14ac:dyDescent="0.25">
      <c r="A15" s="155" t="s">
        <v>3527</v>
      </c>
      <c r="B15" s="103" t="s">
        <v>803</v>
      </c>
      <c r="C15" s="163"/>
      <c r="D15" s="164"/>
      <c r="E15" s="164"/>
    </row>
    <row r="16" spans="1:5" ht="13.2" x14ac:dyDescent="0.25">
      <c r="A16" s="155" t="s">
        <v>3530</v>
      </c>
      <c r="B16" s="103" t="s">
        <v>803</v>
      </c>
      <c r="C16" s="163"/>
      <c r="D16" s="164"/>
      <c r="E16" s="164"/>
    </row>
    <row r="17" spans="1:5" ht="13.2" x14ac:dyDescent="0.25">
      <c r="A17" s="155" t="s">
        <v>3532</v>
      </c>
      <c r="B17" s="103" t="s">
        <v>3533</v>
      </c>
      <c r="C17" s="163" t="s">
        <v>3534</v>
      </c>
      <c r="D17" s="164"/>
      <c r="E17" s="164"/>
    </row>
    <row r="18" spans="1:5" ht="13.2" x14ac:dyDescent="0.25">
      <c r="A18" s="155" t="s">
        <v>3536</v>
      </c>
      <c r="B18" s="103" t="s">
        <v>3537</v>
      </c>
      <c r="C18" s="163"/>
      <c r="D18" s="164"/>
      <c r="E18" s="164" t="s">
        <v>3539</v>
      </c>
    </row>
    <row r="19" spans="1:5" ht="13.2" x14ac:dyDescent="0.25">
      <c r="A19" s="155" t="s">
        <v>3540</v>
      </c>
      <c r="B19" s="103" t="s">
        <v>1223</v>
      </c>
      <c r="C19" s="163"/>
      <c r="D19" s="164"/>
      <c r="E19" s="164"/>
    </row>
    <row r="20" spans="1:5" ht="13.2" x14ac:dyDescent="0.25">
      <c r="A20" s="155" t="s">
        <v>3543</v>
      </c>
      <c r="B20" s="103" t="s">
        <v>3544</v>
      </c>
      <c r="C20" s="163" t="s">
        <v>3546</v>
      </c>
      <c r="D20" s="164"/>
      <c r="E20" s="164"/>
    </row>
    <row r="21" spans="1:5" ht="13.2" x14ac:dyDescent="0.25">
      <c r="A21" s="155" t="s">
        <v>3547</v>
      </c>
      <c r="B21" s="103" t="s">
        <v>3120</v>
      </c>
      <c r="C21" s="163" t="s">
        <v>3550</v>
      </c>
      <c r="D21" s="164"/>
      <c r="E21" s="164"/>
    </row>
    <row r="22" spans="1:5" ht="13.2" x14ac:dyDescent="0.25">
      <c r="A22" s="155" t="s">
        <v>3552</v>
      </c>
      <c r="B22" s="103" t="s">
        <v>3553</v>
      </c>
      <c r="C22" s="163" t="s">
        <v>3555</v>
      </c>
      <c r="D22" s="164"/>
      <c r="E22" s="164"/>
    </row>
    <row r="23" spans="1:5" ht="13.2" x14ac:dyDescent="0.25">
      <c r="A23" s="155" t="s">
        <v>3559</v>
      </c>
      <c r="B23" s="103" t="s">
        <v>3560</v>
      </c>
      <c r="C23" s="163"/>
      <c r="D23" s="164"/>
      <c r="E23" s="164"/>
    </row>
    <row r="24" spans="1:5" ht="13.2" x14ac:dyDescent="0.25">
      <c r="A24" s="155" t="s">
        <v>3562</v>
      </c>
      <c r="B24" s="103" t="s">
        <v>3563</v>
      </c>
      <c r="C24" s="163" t="s">
        <v>3564</v>
      </c>
      <c r="D24" s="164"/>
      <c r="E24" s="164"/>
    </row>
    <row r="25" spans="1:5" ht="13.2" x14ac:dyDescent="0.25">
      <c r="A25" s="165"/>
      <c r="B25" s="165"/>
      <c r="C25" s="165"/>
      <c r="D25" s="165"/>
      <c r="E25" s="166"/>
    </row>
    <row r="26" spans="1:5" ht="13.2" x14ac:dyDescent="0.25">
      <c r="A26" s="155" t="s">
        <v>3566</v>
      </c>
      <c r="B26" s="167" t="s">
        <v>853</v>
      </c>
      <c r="C26" s="163"/>
      <c r="D26" s="164"/>
      <c r="E26" s="164"/>
    </row>
    <row r="27" spans="1:5" ht="13.2" x14ac:dyDescent="0.25">
      <c r="A27" s="155" t="s">
        <v>3568</v>
      </c>
      <c r="B27" s="103" t="s">
        <v>815</v>
      </c>
      <c r="C27" s="163"/>
      <c r="D27" s="164"/>
      <c r="E27" s="164"/>
    </row>
    <row r="28" spans="1:5" ht="13.2" x14ac:dyDescent="0.25">
      <c r="A28" s="155" t="s">
        <v>3570</v>
      </c>
      <c r="B28" s="103" t="s">
        <v>820</v>
      </c>
      <c r="C28" s="163"/>
      <c r="D28" s="164"/>
      <c r="E28" s="164"/>
    </row>
    <row r="29" spans="1:5" ht="13.2" x14ac:dyDescent="0.25">
      <c r="A29" s="165"/>
      <c r="B29" s="165"/>
      <c r="C29" s="165"/>
      <c r="D29" s="165"/>
      <c r="E29" s="166"/>
    </row>
    <row r="30" spans="1:5" ht="13.2" x14ac:dyDescent="0.25">
      <c r="A30" s="155" t="s">
        <v>3574</v>
      </c>
      <c r="B30" s="103"/>
      <c r="C30" s="163"/>
      <c r="D30" s="164"/>
      <c r="E30" s="164" t="s">
        <v>1398</v>
      </c>
    </row>
    <row r="31" spans="1:5" ht="13.2" x14ac:dyDescent="0.25">
      <c r="A31" s="155" t="s">
        <v>3577</v>
      </c>
      <c r="B31" s="103"/>
      <c r="C31" s="163"/>
      <c r="D31" s="164"/>
      <c r="E31" s="164" t="s">
        <v>1403</v>
      </c>
    </row>
    <row r="32" spans="1:5" ht="13.2" x14ac:dyDescent="0.25">
      <c r="A32" s="155" t="s">
        <v>3579</v>
      </c>
      <c r="B32" s="103"/>
      <c r="C32" s="163"/>
      <c r="D32" s="164"/>
      <c r="E32" s="164" t="s">
        <v>1405</v>
      </c>
    </row>
    <row r="33" spans="1:5" ht="13.2" x14ac:dyDescent="0.25">
      <c r="A33" s="155" t="s">
        <v>3583</v>
      </c>
      <c r="B33" s="103"/>
      <c r="C33" s="163"/>
      <c r="D33" s="164"/>
      <c r="E33" s="164" t="s">
        <v>1409</v>
      </c>
    </row>
    <row r="34" spans="1:5" ht="13.2" x14ac:dyDescent="0.25">
      <c r="A34" s="155" t="s">
        <v>3585</v>
      </c>
      <c r="B34" s="103"/>
      <c r="C34" s="163"/>
      <c r="D34" s="164"/>
      <c r="E34" s="164" t="s">
        <v>1414</v>
      </c>
    </row>
    <row r="35" spans="1:5" ht="13.2" x14ac:dyDescent="0.25">
      <c r="A35" s="165"/>
      <c r="B35" s="165"/>
      <c r="C35" s="165"/>
      <c r="D35" s="165"/>
      <c r="E35" s="166"/>
    </row>
    <row r="36" spans="1:5" ht="13.2" x14ac:dyDescent="0.25">
      <c r="A36" s="155" t="s">
        <v>3588</v>
      </c>
      <c r="B36" s="103" t="s">
        <v>1870</v>
      </c>
      <c r="C36" s="163"/>
      <c r="D36" s="164"/>
      <c r="E36" s="164"/>
    </row>
    <row r="37" spans="1:5" ht="13.2" x14ac:dyDescent="0.25">
      <c r="A37" s="155" t="s">
        <v>3590</v>
      </c>
      <c r="B37" s="103" t="s">
        <v>924</v>
      </c>
      <c r="C37" s="163"/>
      <c r="D37" s="164"/>
      <c r="E37" s="164"/>
    </row>
    <row r="38" spans="1:5" ht="13.2" x14ac:dyDescent="0.25">
      <c r="A38" s="155" t="s">
        <v>3591</v>
      </c>
      <c r="B38" s="103" t="s">
        <v>885</v>
      </c>
      <c r="C38" s="163"/>
      <c r="D38" s="164"/>
      <c r="E38" s="164"/>
    </row>
    <row r="39" spans="1:5" ht="13.2" x14ac:dyDescent="0.25">
      <c r="A39" s="165"/>
      <c r="B39" s="165"/>
      <c r="C39" s="165"/>
      <c r="D39" s="165"/>
      <c r="E39" s="166"/>
    </row>
    <row r="40" spans="1:5" ht="13.2" x14ac:dyDescent="0.25">
      <c r="A40" s="155" t="s">
        <v>3594</v>
      </c>
      <c r="B40" s="103" t="s">
        <v>3595</v>
      </c>
      <c r="C40" s="163"/>
      <c r="D40" s="164"/>
      <c r="E40" s="164"/>
    </row>
    <row r="41" spans="1:5" ht="13.2" x14ac:dyDescent="0.25">
      <c r="A41" s="155" t="s">
        <v>3597</v>
      </c>
      <c r="B41" s="103" t="s">
        <v>3599</v>
      </c>
      <c r="C41" s="163"/>
      <c r="D41" s="164"/>
      <c r="E41" s="164"/>
    </row>
    <row r="42" spans="1:5" ht="13.2" x14ac:dyDescent="0.25">
      <c r="A42" s="155" t="s">
        <v>3601</v>
      </c>
      <c r="B42" s="103" t="s">
        <v>3602</v>
      </c>
      <c r="C42" s="163"/>
      <c r="D42" s="164"/>
      <c r="E42" s="164"/>
    </row>
    <row r="43" spans="1:5" ht="13.2" x14ac:dyDescent="0.25">
      <c r="A43" s="165"/>
      <c r="B43" s="165"/>
      <c r="C43" s="165"/>
      <c r="D43" s="165"/>
      <c r="E43" s="166"/>
    </row>
    <row r="44" spans="1:5" ht="13.2" x14ac:dyDescent="0.25">
      <c r="A44" s="155" t="s">
        <v>3606</v>
      </c>
      <c r="B44" s="103" t="s">
        <v>350</v>
      </c>
      <c r="C44" s="163"/>
      <c r="D44" s="164" t="s">
        <v>925</v>
      </c>
      <c r="E44" s="164"/>
    </row>
    <row r="45" spans="1:5" ht="13.2" x14ac:dyDescent="0.25">
      <c r="A45" s="155" t="s">
        <v>3608</v>
      </c>
      <c r="B45" s="103" t="s">
        <v>350</v>
      </c>
      <c r="C45" s="163"/>
      <c r="D45" s="164" t="s">
        <v>925</v>
      </c>
      <c r="E45" s="164"/>
    </row>
    <row r="46" spans="1:5" ht="13.2" x14ac:dyDescent="0.25">
      <c r="A46" s="155" t="s">
        <v>3611</v>
      </c>
      <c r="B46" s="103" t="s">
        <v>350</v>
      </c>
      <c r="C46" s="163"/>
      <c r="D46" s="164" t="s">
        <v>925</v>
      </c>
      <c r="E46" s="164"/>
    </row>
    <row r="47" spans="1:5" ht="13.2" x14ac:dyDescent="0.25">
      <c r="A47" s="155" t="s">
        <v>3614</v>
      </c>
      <c r="B47" s="103" t="s">
        <v>350</v>
      </c>
      <c r="C47" s="163"/>
      <c r="D47" s="164" t="s">
        <v>925</v>
      </c>
      <c r="E47" s="164"/>
    </row>
    <row r="48" spans="1:5" ht="13.2" x14ac:dyDescent="0.25">
      <c r="A48" s="155" t="s">
        <v>3615</v>
      </c>
      <c r="B48" s="103" t="s">
        <v>350</v>
      </c>
      <c r="C48" s="163"/>
      <c r="D48" s="164" t="s">
        <v>925</v>
      </c>
      <c r="E48" s="164"/>
    </row>
    <row r="49" spans="1:5" ht="13.2" x14ac:dyDescent="0.25">
      <c r="A49" s="155" t="s">
        <v>3617</v>
      </c>
      <c r="B49" s="103" t="s">
        <v>350</v>
      </c>
      <c r="C49" s="163"/>
      <c r="D49" s="164" t="s">
        <v>925</v>
      </c>
      <c r="E49" s="164"/>
    </row>
    <row r="50" spans="1:5" ht="13.2" x14ac:dyDescent="0.25">
      <c r="A50" s="155" t="s">
        <v>3621</v>
      </c>
      <c r="B50" s="103" t="s">
        <v>350</v>
      </c>
      <c r="C50" s="163"/>
      <c r="D50" s="164" t="s">
        <v>925</v>
      </c>
      <c r="E50" s="164"/>
    </row>
    <row r="51" spans="1:5" ht="13.2" x14ac:dyDescent="0.25">
      <c r="A51" s="155" t="s">
        <v>3623</v>
      </c>
      <c r="B51" s="103" t="s">
        <v>350</v>
      </c>
      <c r="C51" s="163"/>
      <c r="D51" s="164" t="s">
        <v>925</v>
      </c>
      <c r="E51" s="164"/>
    </row>
    <row r="52" spans="1:5" ht="13.2" x14ac:dyDescent="0.25">
      <c r="A52" s="155" t="s">
        <v>3625</v>
      </c>
      <c r="B52" s="103" t="s">
        <v>350</v>
      </c>
      <c r="C52" s="163"/>
      <c r="D52" s="164" t="s">
        <v>925</v>
      </c>
      <c r="E52" s="164"/>
    </row>
    <row r="53" spans="1:5" ht="13.2" x14ac:dyDescent="0.25">
      <c r="A53" s="155" t="s">
        <v>3629</v>
      </c>
      <c r="B53" s="103" t="s">
        <v>350</v>
      </c>
      <c r="C53" s="163"/>
      <c r="D53" s="164" t="s">
        <v>925</v>
      </c>
      <c r="E53" s="164"/>
    </row>
    <row r="54" spans="1:5" ht="13.2" x14ac:dyDescent="0.25">
      <c r="A54" s="155" t="s">
        <v>3634</v>
      </c>
      <c r="B54" s="103" t="s">
        <v>350</v>
      </c>
      <c r="C54" s="163"/>
      <c r="D54" s="164" t="s">
        <v>925</v>
      </c>
      <c r="E54" s="164"/>
    </row>
    <row r="55" spans="1:5" ht="13.2" x14ac:dyDescent="0.25">
      <c r="A55" s="165"/>
      <c r="B55" s="165"/>
      <c r="C55" s="165"/>
      <c r="D55" s="165"/>
      <c r="E55" s="166"/>
    </row>
    <row r="56" spans="1:5" ht="13.2" x14ac:dyDescent="0.25">
      <c r="A56" s="155" t="s">
        <v>3636</v>
      </c>
      <c r="B56" s="103"/>
      <c r="C56" s="163"/>
      <c r="D56" s="164"/>
      <c r="E56" s="164"/>
    </row>
    <row r="57" spans="1:5" ht="13.2" x14ac:dyDescent="0.25">
      <c r="A57" s="155" t="s">
        <v>3640</v>
      </c>
      <c r="B57" s="103"/>
      <c r="C57" s="163"/>
      <c r="D57" s="164"/>
      <c r="E57" s="164"/>
    </row>
    <row r="58" spans="1:5" ht="13.2" x14ac:dyDescent="0.25">
      <c r="A58" s="155" t="s">
        <v>3643</v>
      </c>
      <c r="B58" s="103" t="s">
        <v>1268</v>
      </c>
      <c r="C58" s="163"/>
      <c r="D58" s="164"/>
      <c r="E58" s="164"/>
    </row>
    <row r="59" spans="1:5" ht="13.2" x14ac:dyDescent="0.25">
      <c r="A59" s="165"/>
      <c r="B59" s="165"/>
      <c r="C59" s="165"/>
      <c r="D59" s="165"/>
      <c r="E59" s="166"/>
    </row>
    <row r="60" spans="1:5" ht="13.2" x14ac:dyDescent="0.25">
      <c r="A60" s="155" t="s">
        <v>3648</v>
      </c>
      <c r="B60" s="103" t="s">
        <v>1870</v>
      </c>
      <c r="C60" s="163"/>
      <c r="D60" s="164"/>
      <c r="E60" s="164"/>
    </row>
    <row r="61" spans="1:5" ht="13.2" x14ac:dyDescent="0.25">
      <c r="A61" s="155" t="s">
        <v>3653</v>
      </c>
      <c r="B61" s="103" t="s">
        <v>3654</v>
      </c>
      <c r="C61" s="163"/>
      <c r="D61" s="164"/>
      <c r="E61" s="164"/>
    </row>
    <row r="62" spans="1:5" ht="13.2" x14ac:dyDescent="0.25">
      <c r="A62" s="155" t="s">
        <v>3658</v>
      </c>
      <c r="B62" s="103" t="s">
        <v>3654</v>
      </c>
      <c r="C62" s="163"/>
      <c r="D62" s="164"/>
      <c r="E62" s="164"/>
    </row>
    <row r="63" spans="1:5" ht="13.2" x14ac:dyDescent="0.25">
      <c r="A63" s="155" t="s">
        <v>3663</v>
      </c>
      <c r="B63" s="103" t="s">
        <v>924</v>
      </c>
      <c r="C63" s="163"/>
      <c r="D63" s="164"/>
      <c r="E63" s="164"/>
    </row>
    <row r="64" spans="1:5" ht="13.2" x14ac:dyDescent="0.25">
      <c r="A64" s="155" t="s">
        <v>3669</v>
      </c>
      <c r="B64" s="103" t="s">
        <v>1128</v>
      </c>
      <c r="C64" s="163"/>
      <c r="D64" s="164"/>
      <c r="E64" s="164"/>
    </row>
    <row r="65" spans="1:5" ht="13.2" x14ac:dyDescent="0.25">
      <c r="A65" s="155" t="s">
        <v>3671</v>
      </c>
      <c r="B65" s="103" t="s">
        <v>1324</v>
      </c>
      <c r="C65" s="163"/>
      <c r="D65" s="164"/>
      <c r="E65" s="164"/>
    </row>
    <row r="66" spans="1:5" ht="13.2" x14ac:dyDescent="0.25">
      <c r="A66" s="155" t="s">
        <v>3674</v>
      </c>
      <c r="B66" s="103" t="s">
        <v>885</v>
      </c>
      <c r="C66" s="163"/>
      <c r="D66" s="164"/>
      <c r="E66" s="164"/>
    </row>
    <row r="67" spans="1:5" ht="13.2" x14ac:dyDescent="0.25">
      <c r="A67" s="155" t="s">
        <v>3677</v>
      </c>
      <c r="B67" s="103" t="s">
        <v>1364</v>
      </c>
      <c r="C67" s="163" t="s">
        <v>1541</v>
      </c>
      <c r="D67" s="164"/>
      <c r="E67" s="164"/>
    </row>
    <row r="68" spans="1:5" ht="13.2" x14ac:dyDescent="0.25">
      <c r="A68" s="155" t="s">
        <v>3680</v>
      </c>
      <c r="B68" s="103" t="s">
        <v>885</v>
      </c>
      <c r="C68" s="163"/>
      <c r="D68" s="164"/>
      <c r="E68" s="164"/>
    </row>
    <row r="69" spans="1:5" ht="13.2" x14ac:dyDescent="0.25">
      <c r="A69" s="173"/>
      <c r="B69" s="173"/>
      <c r="C69" s="173"/>
      <c r="D69" s="174"/>
      <c r="E69" s="175"/>
    </row>
    <row r="70" spans="1:5" ht="15.6" x14ac:dyDescent="0.3">
      <c r="A70" s="184" t="s">
        <v>979</v>
      </c>
      <c r="B70" s="185" t="s">
        <v>984</v>
      </c>
      <c r="C70" s="185" t="s">
        <v>987</v>
      </c>
      <c r="D70" s="179"/>
      <c r="E70" s="179"/>
    </row>
    <row r="71" spans="1:5" ht="13.2" x14ac:dyDescent="0.25">
      <c r="A71" s="186" t="s">
        <v>3687</v>
      </c>
      <c r="B71" s="186" t="s">
        <v>3688</v>
      </c>
      <c r="C71" s="188">
        <v>1001</v>
      </c>
      <c r="D71" s="179"/>
      <c r="E71" s="179"/>
    </row>
    <row r="72" spans="1:5" ht="13.2" x14ac:dyDescent="0.25">
      <c r="A72" s="186" t="s">
        <v>1045</v>
      </c>
      <c r="B72" s="186" t="s">
        <v>1554</v>
      </c>
      <c r="C72" s="188">
        <v>1003</v>
      </c>
      <c r="D72" s="179"/>
      <c r="E72" s="179"/>
    </row>
    <row r="73" spans="1:5" ht="13.2" x14ac:dyDescent="0.25">
      <c r="A73" s="186"/>
      <c r="B73" s="186"/>
      <c r="C73" s="188"/>
      <c r="D73" s="179"/>
      <c r="E73" s="179"/>
    </row>
  </sheetData>
  <hyperlinks>
    <hyperlink ref="A1" location="Index!A1" display="Go back to Index" xr:uid="{00000000-0004-0000-26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E599"/>
    <outlinePr summaryBelow="0" summaryRight="0"/>
  </sheetPr>
  <dimension ref="A1:C126"/>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84.44140625" customWidth="1"/>
    <col min="2" max="3" width="141.44140625" customWidth="1"/>
  </cols>
  <sheetData>
    <row r="1" spans="1:3" ht="15.75" customHeight="1" x14ac:dyDescent="0.3">
      <c r="A1" s="6" t="s">
        <v>1</v>
      </c>
      <c r="B1" s="113" t="s">
        <v>3</v>
      </c>
      <c r="C1" s="115"/>
    </row>
    <row r="2" spans="1:3" ht="15.75" customHeight="1" x14ac:dyDescent="0.3">
      <c r="A2" s="244" t="s">
        <v>385</v>
      </c>
      <c r="B2" s="243"/>
      <c r="C2" s="117"/>
    </row>
    <row r="3" spans="1:3" ht="13.2" x14ac:dyDescent="0.25">
      <c r="A3" s="119" t="s">
        <v>387</v>
      </c>
      <c r="B3" s="121" t="s">
        <v>391</v>
      </c>
      <c r="C3" s="125"/>
    </row>
    <row r="4" spans="1:3" ht="13.2" x14ac:dyDescent="0.25">
      <c r="A4" s="119" t="s">
        <v>398</v>
      </c>
      <c r="B4" s="121" t="s">
        <v>399</v>
      </c>
      <c r="C4" s="126"/>
    </row>
    <row r="5" spans="1:3" ht="13.2" x14ac:dyDescent="0.25">
      <c r="A5" s="119" t="s">
        <v>403</v>
      </c>
      <c r="B5" s="121" t="s">
        <v>404</v>
      </c>
      <c r="C5" s="125"/>
    </row>
    <row r="6" spans="1:3" ht="13.2" x14ac:dyDescent="0.25">
      <c r="A6" s="119" t="s">
        <v>406</v>
      </c>
      <c r="B6" s="121" t="s">
        <v>407</v>
      </c>
      <c r="C6" s="126"/>
    </row>
    <row r="7" spans="1:3" ht="13.2" x14ac:dyDescent="0.25">
      <c r="A7" s="119" t="s">
        <v>409</v>
      </c>
      <c r="B7" s="121" t="s">
        <v>411</v>
      </c>
      <c r="C7" s="125"/>
    </row>
    <row r="8" spans="1:3" ht="13.2" x14ac:dyDescent="0.25">
      <c r="A8" s="70" t="s">
        <v>412</v>
      </c>
      <c r="B8" s="121" t="s">
        <v>413</v>
      </c>
      <c r="C8" s="125"/>
    </row>
    <row r="9" spans="1:3" ht="13.2" x14ac:dyDescent="0.25">
      <c r="A9" s="119" t="s">
        <v>415</v>
      </c>
      <c r="B9" s="121" t="s">
        <v>416</v>
      </c>
      <c r="C9" s="125"/>
    </row>
    <row r="10" spans="1:3" ht="13.2" x14ac:dyDescent="0.25">
      <c r="A10" s="119" t="s">
        <v>417</v>
      </c>
      <c r="B10" s="121" t="s">
        <v>419</v>
      </c>
      <c r="C10" s="126"/>
    </row>
    <row r="11" spans="1:3" ht="13.2" x14ac:dyDescent="0.25">
      <c r="A11" s="119" t="s">
        <v>420</v>
      </c>
      <c r="B11" s="121" t="s">
        <v>421</v>
      </c>
      <c r="C11" s="125"/>
    </row>
    <row r="12" spans="1:3" ht="13.2" x14ac:dyDescent="0.25">
      <c r="A12" s="119" t="s">
        <v>422</v>
      </c>
      <c r="B12" s="121" t="s">
        <v>424</v>
      </c>
      <c r="C12" s="125"/>
    </row>
    <row r="13" spans="1:3" ht="13.2" x14ac:dyDescent="0.25">
      <c r="A13" s="70" t="s">
        <v>425</v>
      </c>
      <c r="B13" s="121" t="s">
        <v>426</v>
      </c>
      <c r="C13" s="125"/>
    </row>
    <row r="14" spans="1:3" ht="13.2" x14ac:dyDescent="0.25">
      <c r="A14" s="119" t="s">
        <v>427</v>
      </c>
      <c r="B14" s="121" t="s">
        <v>428</v>
      </c>
      <c r="C14" s="125"/>
    </row>
    <row r="15" spans="1:3" ht="13.2" x14ac:dyDescent="0.25">
      <c r="A15" s="119" t="s">
        <v>429</v>
      </c>
      <c r="B15" s="121" t="s">
        <v>430</v>
      </c>
      <c r="C15" s="125"/>
    </row>
    <row r="16" spans="1:3" ht="13.2" x14ac:dyDescent="0.25">
      <c r="A16" s="119" t="s">
        <v>431</v>
      </c>
      <c r="B16" s="121" t="s">
        <v>432</v>
      </c>
      <c r="C16" s="125"/>
    </row>
    <row r="17" spans="1:3" ht="13.2" x14ac:dyDescent="0.25">
      <c r="A17" s="119" t="s">
        <v>433</v>
      </c>
      <c r="B17" s="121" t="s">
        <v>434</v>
      </c>
      <c r="C17" s="125"/>
    </row>
    <row r="18" spans="1:3" ht="13.2" x14ac:dyDescent="0.25">
      <c r="A18" s="119" t="s">
        <v>435</v>
      </c>
      <c r="B18" s="121" t="s">
        <v>436</v>
      </c>
      <c r="C18" s="125"/>
    </row>
    <row r="19" spans="1:3" ht="13.2" x14ac:dyDescent="0.25">
      <c r="A19" s="119" t="s">
        <v>437</v>
      </c>
      <c r="B19" s="121" t="s">
        <v>438</v>
      </c>
      <c r="C19" s="125"/>
    </row>
    <row r="20" spans="1:3" ht="13.2" x14ac:dyDescent="0.25">
      <c r="A20" s="119" t="s">
        <v>439</v>
      </c>
      <c r="B20" s="121" t="s">
        <v>440</v>
      </c>
      <c r="C20" s="125"/>
    </row>
    <row r="21" spans="1:3" ht="13.2" x14ac:dyDescent="0.25">
      <c r="A21" s="119" t="s">
        <v>441</v>
      </c>
      <c r="B21" s="121" t="s">
        <v>442</v>
      </c>
      <c r="C21" s="125"/>
    </row>
    <row r="22" spans="1:3" ht="13.2" x14ac:dyDescent="0.25">
      <c r="A22" s="119" t="s">
        <v>443</v>
      </c>
      <c r="B22" s="128" t="s">
        <v>444</v>
      </c>
      <c r="C22" s="125"/>
    </row>
    <row r="23" spans="1:3" ht="15.75" customHeight="1" x14ac:dyDescent="0.3">
      <c r="A23" s="244" t="s">
        <v>445</v>
      </c>
      <c r="B23" s="243"/>
      <c r="C23" s="117"/>
    </row>
    <row r="24" spans="1:3" ht="13.2" x14ac:dyDescent="0.25">
      <c r="A24" s="119" t="s">
        <v>446</v>
      </c>
      <c r="B24" s="130"/>
      <c r="C24" s="125"/>
    </row>
    <row r="25" spans="1:3" ht="13.2" x14ac:dyDescent="0.25">
      <c r="A25" s="119" t="s">
        <v>450</v>
      </c>
      <c r="B25" s="130"/>
      <c r="C25" s="125"/>
    </row>
    <row r="26" spans="1:3" ht="13.2" x14ac:dyDescent="0.25">
      <c r="A26" s="119" t="s">
        <v>451</v>
      </c>
      <c r="B26" s="130"/>
      <c r="C26" s="125"/>
    </row>
    <row r="27" spans="1:3" ht="13.2" x14ac:dyDescent="0.25">
      <c r="A27" s="119" t="s">
        <v>452</v>
      </c>
      <c r="B27" s="130"/>
      <c r="C27" s="125"/>
    </row>
    <row r="28" spans="1:3" ht="13.2" x14ac:dyDescent="0.25">
      <c r="A28" s="119" t="s">
        <v>453</v>
      </c>
      <c r="B28" s="130"/>
      <c r="C28" s="125"/>
    </row>
    <row r="29" spans="1:3" ht="13.2" x14ac:dyDescent="0.25">
      <c r="A29" s="119" t="s">
        <v>455</v>
      </c>
      <c r="B29" s="130"/>
      <c r="C29" s="125"/>
    </row>
    <row r="30" spans="1:3" ht="13.2" x14ac:dyDescent="0.25">
      <c r="A30" s="119" t="s">
        <v>458</v>
      </c>
      <c r="B30" s="121" t="s">
        <v>459</v>
      </c>
      <c r="C30" s="125"/>
    </row>
    <row r="31" spans="1:3" ht="13.2" x14ac:dyDescent="0.25">
      <c r="A31" s="119" t="s">
        <v>460</v>
      </c>
      <c r="B31" s="121" t="s">
        <v>461</v>
      </c>
      <c r="C31" s="125"/>
    </row>
    <row r="32" spans="1:3" ht="13.2" x14ac:dyDescent="0.25">
      <c r="A32" s="119" t="s">
        <v>463</v>
      </c>
      <c r="B32" s="121" t="s">
        <v>465</v>
      </c>
      <c r="C32" s="125"/>
    </row>
    <row r="33" spans="1:3" ht="13.2" x14ac:dyDescent="0.25">
      <c r="A33" s="119" t="s">
        <v>468</v>
      </c>
      <c r="B33" s="121" t="s">
        <v>471</v>
      </c>
      <c r="C33" s="125"/>
    </row>
    <row r="34" spans="1:3" ht="13.2" x14ac:dyDescent="0.25">
      <c r="A34" s="119" t="s">
        <v>474</v>
      </c>
      <c r="B34" s="130"/>
      <c r="C34" s="125"/>
    </row>
    <row r="35" spans="1:3" ht="13.2" x14ac:dyDescent="0.25">
      <c r="A35" s="119" t="s">
        <v>480</v>
      </c>
      <c r="B35" s="121" t="s">
        <v>481</v>
      </c>
      <c r="C35" s="125"/>
    </row>
    <row r="36" spans="1:3" ht="13.2" x14ac:dyDescent="0.25">
      <c r="A36" s="119" t="s">
        <v>482</v>
      </c>
      <c r="B36" s="121" t="s">
        <v>484</v>
      </c>
      <c r="C36" s="125"/>
    </row>
    <row r="37" spans="1:3" ht="13.2" x14ac:dyDescent="0.25">
      <c r="A37" s="119" t="s">
        <v>487</v>
      </c>
      <c r="B37" s="121" t="s">
        <v>488</v>
      </c>
      <c r="C37" s="125"/>
    </row>
    <row r="38" spans="1:3" ht="13.2" x14ac:dyDescent="0.25">
      <c r="A38" s="119" t="s">
        <v>491</v>
      </c>
      <c r="B38" s="121" t="s">
        <v>494</v>
      </c>
      <c r="C38" s="125"/>
    </row>
    <row r="39" spans="1:3" ht="13.2" x14ac:dyDescent="0.25">
      <c r="A39" s="119" t="s">
        <v>497</v>
      </c>
      <c r="B39" s="130"/>
      <c r="C39" s="125"/>
    </row>
    <row r="40" spans="1:3" ht="13.2" x14ac:dyDescent="0.25">
      <c r="A40" s="119" t="s">
        <v>501</v>
      </c>
      <c r="B40" s="121" t="s">
        <v>504</v>
      </c>
      <c r="C40" s="125"/>
    </row>
    <row r="41" spans="1:3" ht="13.2" x14ac:dyDescent="0.25">
      <c r="A41" s="119" t="s">
        <v>507</v>
      </c>
      <c r="B41" s="121" t="s">
        <v>509</v>
      </c>
      <c r="C41" s="125"/>
    </row>
    <row r="42" spans="1:3" ht="13.2" x14ac:dyDescent="0.25">
      <c r="A42" s="119" t="s">
        <v>511</v>
      </c>
      <c r="B42" s="121" t="s">
        <v>514</v>
      </c>
      <c r="C42" s="125"/>
    </row>
    <row r="43" spans="1:3" ht="13.2" x14ac:dyDescent="0.25">
      <c r="A43" s="119" t="s">
        <v>517</v>
      </c>
      <c r="B43" s="121" t="s">
        <v>520</v>
      </c>
      <c r="C43" s="125"/>
    </row>
    <row r="44" spans="1:3" ht="13.2" x14ac:dyDescent="0.25">
      <c r="A44" s="119" t="s">
        <v>523</v>
      </c>
      <c r="B44" s="121" t="s">
        <v>526</v>
      </c>
      <c r="C44" s="125"/>
    </row>
    <row r="45" spans="1:3" ht="13.2" x14ac:dyDescent="0.25">
      <c r="A45" s="119" t="s">
        <v>529</v>
      </c>
      <c r="B45" s="121" t="s">
        <v>531</v>
      </c>
      <c r="C45" s="125"/>
    </row>
    <row r="46" spans="1:3" ht="13.2" x14ac:dyDescent="0.25">
      <c r="A46" s="119" t="s">
        <v>539</v>
      </c>
      <c r="B46" s="121" t="s">
        <v>541</v>
      </c>
      <c r="C46" s="125"/>
    </row>
    <row r="47" spans="1:3" ht="13.2" x14ac:dyDescent="0.25">
      <c r="A47" s="119" t="s">
        <v>544</v>
      </c>
      <c r="B47" s="121" t="s">
        <v>546</v>
      </c>
      <c r="C47" s="125"/>
    </row>
    <row r="48" spans="1:3" ht="13.2" x14ac:dyDescent="0.25">
      <c r="A48" s="119" t="s">
        <v>549</v>
      </c>
      <c r="B48" s="121" t="s">
        <v>551</v>
      </c>
      <c r="C48" s="125"/>
    </row>
    <row r="49" spans="1:3" ht="13.2" x14ac:dyDescent="0.25">
      <c r="A49" s="119" t="s">
        <v>554</v>
      </c>
      <c r="B49" s="121" t="s">
        <v>556</v>
      </c>
      <c r="C49" s="125"/>
    </row>
    <row r="50" spans="1:3" ht="13.2" x14ac:dyDescent="0.25">
      <c r="A50" s="119" t="s">
        <v>560</v>
      </c>
      <c r="B50" s="121" t="s">
        <v>562</v>
      </c>
      <c r="C50" s="125"/>
    </row>
    <row r="51" spans="1:3" ht="13.2" x14ac:dyDescent="0.25">
      <c r="A51" s="119" t="s">
        <v>564</v>
      </c>
      <c r="B51" s="121" t="s">
        <v>566</v>
      </c>
      <c r="C51" s="125"/>
    </row>
    <row r="52" spans="1:3" ht="13.2" x14ac:dyDescent="0.25">
      <c r="A52" s="119" t="s">
        <v>569</v>
      </c>
      <c r="B52" s="130"/>
      <c r="C52" s="125"/>
    </row>
    <row r="53" spans="1:3" ht="13.2" x14ac:dyDescent="0.25">
      <c r="A53" s="119" t="s">
        <v>573</v>
      </c>
      <c r="B53" s="130"/>
      <c r="C53" s="125"/>
    </row>
    <row r="54" spans="1:3" ht="13.2" x14ac:dyDescent="0.25">
      <c r="A54" s="119" t="s">
        <v>576</v>
      </c>
      <c r="B54" s="130"/>
      <c r="C54" s="125"/>
    </row>
    <row r="55" spans="1:3" ht="13.2" x14ac:dyDescent="0.25">
      <c r="A55" s="119" t="s">
        <v>579</v>
      </c>
      <c r="B55" s="130"/>
      <c r="C55" s="125"/>
    </row>
    <row r="56" spans="1:3" ht="13.2" x14ac:dyDescent="0.25">
      <c r="A56" s="119" t="s">
        <v>582</v>
      </c>
      <c r="B56" s="121" t="s">
        <v>586</v>
      </c>
      <c r="C56" s="125"/>
    </row>
    <row r="57" spans="1:3" ht="13.2" x14ac:dyDescent="0.25">
      <c r="A57" s="119" t="s">
        <v>588</v>
      </c>
      <c r="B57" s="121" t="s">
        <v>590</v>
      </c>
      <c r="C57" s="125"/>
    </row>
    <row r="58" spans="1:3" ht="13.2" x14ac:dyDescent="0.25">
      <c r="A58" s="119" t="s">
        <v>592</v>
      </c>
      <c r="B58" s="121" t="s">
        <v>594</v>
      </c>
      <c r="C58" s="125"/>
    </row>
    <row r="59" spans="1:3" ht="13.2" x14ac:dyDescent="0.25">
      <c r="A59" s="140" t="s">
        <v>595</v>
      </c>
      <c r="B59" s="130"/>
      <c r="C59" s="125"/>
    </row>
    <row r="60" spans="1:3" ht="15.75" customHeight="1" x14ac:dyDescent="0.3">
      <c r="A60" s="244" t="s">
        <v>599</v>
      </c>
      <c r="B60" s="243"/>
      <c r="C60" s="117"/>
    </row>
    <row r="61" spans="1:3" ht="13.2" x14ac:dyDescent="0.25">
      <c r="A61" s="119" t="s">
        <v>601</v>
      </c>
      <c r="B61" s="27" t="s">
        <v>350</v>
      </c>
      <c r="C61" s="125"/>
    </row>
    <row r="62" spans="1:3" ht="13.2" x14ac:dyDescent="0.25">
      <c r="A62" s="119" t="s">
        <v>603</v>
      </c>
      <c r="B62" s="27" t="s">
        <v>350</v>
      </c>
      <c r="C62" s="141"/>
    </row>
    <row r="63" spans="1:3" ht="13.2" x14ac:dyDescent="0.25">
      <c r="A63" s="119" t="s">
        <v>607</v>
      </c>
      <c r="B63" s="27" t="s">
        <v>350</v>
      </c>
      <c r="C63" s="141"/>
    </row>
    <row r="64" spans="1:3" ht="13.2" x14ac:dyDescent="0.25">
      <c r="A64" s="119" t="s">
        <v>610</v>
      </c>
      <c r="B64" s="27" t="s">
        <v>350</v>
      </c>
      <c r="C64" s="141"/>
    </row>
    <row r="65" spans="1:3" ht="13.2" x14ac:dyDescent="0.25">
      <c r="A65" s="119" t="s">
        <v>612</v>
      </c>
      <c r="B65" s="27" t="s">
        <v>350</v>
      </c>
      <c r="C65" s="141"/>
    </row>
    <row r="66" spans="1:3" ht="13.2" x14ac:dyDescent="0.25">
      <c r="A66" s="119" t="s">
        <v>614</v>
      </c>
      <c r="B66" s="27" t="s">
        <v>350</v>
      </c>
      <c r="C66" s="141"/>
    </row>
    <row r="67" spans="1:3" ht="13.2" x14ac:dyDescent="0.25">
      <c r="A67" s="119" t="s">
        <v>616</v>
      </c>
      <c r="B67" s="27" t="s">
        <v>350</v>
      </c>
      <c r="C67" s="141"/>
    </row>
    <row r="68" spans="1:3" ht="13.2" x14ac:dyDescent="0.25">
      <c r="A68" s="119" t="s">
        <v>618</v>
      </c>
      <c r="B68" s="27" t="s">
        <v>350</v>
      </c>
      <c r="C68" s="141"/>
    </row>
    <row r="69" spans="1:3" ht="13.2" x14ac:dyDescent="0.25">
      <c r="A69" s="119" t="s">
        <v>621</v>
      </c>
      <c r="B69" s="27" t="s">
        <v>350</v>
      </c>
      <c r="C69" s="141"/>
    </row>
    <row r="70" spans="1:3" ht="13.2" x14ac:dyDescent="0.25">
      <c r="A70" s="119" t="s">
        <v>622</v>
      </c>
      <c r="B70" s="27" t="s">
        <v>350</v>
      </c>
      <c r="C70" s="141"/>
    </row>
    <row r="71" spans="1:3" ht="13.2" x14ac:dyDescent="0.25">
      <c r="A71" s="119" t="s">
        <v>623</v>
      </c>
      <c r="B71" s="27" t="s">
        <v>350</v>
      </c>
      <c r="C71" s="141"/>
    </row>
    <row r="72" spans="1:3" ht="13.2" x14ac:dyDescent="0.25">
      <c r="A72" s="119" t="s">
        <v>624</v>
      </c>
      <c r="B72" s="27" t="s">
        <v>350</v>
      </c>
      <c r="C72" s="141"/>
    </row>
    <row r="73" spans="1:3" ht="13.2" x14ac:dyDescent="0.25">
      <c r="A73" s="119" t="s">
        <v>625</v>
      </c>
      <c r="B73" s="27" t="s">
        <v>350</v>
      </c>
      <c r="C73" s="141"/>
    </row>
    <row r="74" spans="1:3" ht="13.2" x14ac:dyDescent="0.25">
      <c r="A74" s="119" t="s">
        <v>627</v>
      </c>
      <c r="B74" s="27" t="s">
        <v>350</v>
      </c>
      <c r="C74" s="141"/>
    </row>
    <row r="75" spans="1:3" ht="13.2" x14ac:dyDescent="0.25">
      <c r="A75" s="119" t="s">
        <v>631</v>
      </c>
      <c r="B75" s="27" t="s">
        <v>350</v>
      </c>
      <c r="C75" s="141"/>
    </row>
    <row r="76" spans="1:3" ht="13.2" x14ac:dyDescent="0.25">
      <c r="A76" s="119" t="s">
        <v>634</v>
      </c>
      <c r="B76" s="27" t="s">
        <v>350</v>
      </c>
      <c r="C76" s="141"/>
    </row>
    <row r="77" spans="1:3" ht="13.2" x14ac:dyDescent="0.25">
      <c r="A77" s="119" t="s">
        <v>635</v>
      </c>
      <c r="B77" s="27" t="s">
        <v>350</v>
      </c>
      <c r="C77" s="141"/>
    </row>
    <row r="78" spans="1:3" ht="13.2" x14ac:dyDescent="0.25">
      <c r="A78" s="119" t="s">
        <v>637</v>
      </c>
      <c r="B78" s="27" t="s">
        <v>350</v>
      </c>
      <c r="C78" s="141"/>
    </row>
    <row r="79" spans="1:3" ht="13.2" x14ac:dyDescent="0.25">
      <c r="A79" s="119" t="s">
        <v>641</v>
      </c>
      <c r="B79" s="27" t="s">
        <v>350</v>
      </c>
      <c r="C79" s="141"/>
    </row>
    <row r="80" spans="1:3" ht="13.2" x14ac:dyDescent="0.25">
      <c r="A80" s="119" t="s">
        <v>644</v>
      </c>
      <c r="B80" s="27" t="s">
        <v>350</v>
      </c>
      <c r="C80" s="141"/>
    </row>
    <row r="81" spans="1:3" ht="13.2" x14ac:dyDescent="0.25">
      <c r="A81" s="119" t="s">
        <v>648</v>
      </c>
      <c r="B81" s="27" t="s">
        <v>350</v>
      </c>
      <c r="C81" s="141"/>
    </row>
    <row r="82" spans="1:3" ht="13.2" x14ac:dyDescent="0.25">
      <c r="A82" s="119" t="s">
        <v>650</v>
      </c>
      <c r="B82" s="27" t="s">
        <v>350</v>
      </c>
      <c r="C82" s="141"/>
    </row>
    <row r="83" spans="1:3" ht="13.2" x14ac:dyDescent="0.25">
      <c r="A83" s="119" t="s">
        <v>654</v>
      </c>
      <c r="B83" s="27" t="s">
        <v>350</v>
      </c>
      <c r="C83" s="141"/>
    </row>
    <row r="84" spans="1:3" ht="13.2" x14ac:dyDescent="0.25">
      <c r="A84" s="119" t="s">
        <v>657</v>
      </c>
      <c r="B84" s="27" t="s">
        <v>350</v>
      </c>
      <c r="C84" s="141"/>
    </row>
    <row r="85" spans="1:3" ht="13.2" x14ac:dyDescent="0.25">
      <c r="A85" s="119" t="s">
        <v>660</v>
      </c>
      <c r="B85" s="27" t="s">
        <v>350</v>
      </c>
      <c r="C85" s="141"/>
    </row>
    <row r="86" spans="1:3" ht="13.2" x14ac:dyDescent="0.25">
      <c r="A86" s="119" t="s">
        <v>664</v>
      </c>
      <c r="B86" s="27" t="s">
        <v>350</v>
      </c>
      <c r="C86" s="141"/>
    </row>
    <row r="87" spans="1:3" ht="13.2" x14ac:dyDescent="0.25">
      <c r="A87" s="119" t="s">
        <v>668</v>
      </c>
      <c r="B87" s="27" t="s">
        <v>350</v>
      </c>
      <c r="C87" s="141"/>
    </row>
    <row r="88" spans="1:3" ht="13.2" x14ac:dyDescent="0.25">
      <c r="A88" s="119" t="s">
        <v>673</v>
      </c>
      <c r="B88" s="27" t="s">
        <v>350</v>
      </c>
      <c r="C88" s="141"/>
    </row>
    <row r="89" spans="1:3" ht="13.2" x14ac:dyDescent="0.25">
      <c r="A89" s="119" t="s">
        <v>677</v>
      </c>
      <c r="B89" s="27" t="s">
        <v>350</v>
      </c>
      <c r="C89" s="141"/>
    </row>
    <row r="90" spans="1:3" ht="13.2" x14ac:dyDescent="0.25">
      <c r="A90" s="119" t="s">
        <v>681</v>
      </c>
      <c r="B90" s="27" t="s">
        <v>350</v>
      </c>
      <c r="C90" s="141"/>
    </row>
    <row r="91" spans="1:3" ht="13.2" x14ac:dyDescent="0.25">
      <c r="A91" s="119" t="s">
        <v>683</v>
      </c>
      <c r="B91" s="27" t="s">
        <v>350</v>
      </c>
      <c r="C91" s="141"/>
    </row>
    <row r="92" spans="1:3" ht="13.2" x14ac:dyDescent="0.25">
      <c r="A92" s="119" t="s">
        <v>688</v>
      </c>
      <c r="B92" s="27" t="s">
        <v>350</v>
      </c>
      <c r="C92" s="141"/>
    </row>
    <row r="93" spans="1:3" ht="13.2" x14ac:dyDescent="0.25">
      <c r="A93" s="119" t="s">
        <v>691</v>
      </c>
      <c r="B93" s="27" t="s">
        <v>350</v>
      </c>
      <c r="C93" s="141"/>
    </row>
    <row r="94" spans="1:3" ht="13.2" x14ac:dyDescent="0.25">
      <c r="A94" s="119" t="s">
        <v>696</v>
      </c>
      <c r="B94" s="27" t="s">
        <v>350</v>
      </c>
      <c r="C94" s="141"/>
    </row>
    <row r="95" spans="1:3" ht="13.2" x14ac:dyDescent="0.25">
      <c r="A95" s="119" t="s">
        <v>700</v>
      </c>
      <c r="B95" s="27" t="s">
        <v>350</v>
      </c>
      <c r="C95" s="141"/>
    </row>
    <row r="96" spans="1:3" ht="13.2" x14ac:dyDescent="0.25">
      <c r="A96" s="119" t="s">
        <v>705</v>
      </c>
      <c r="B96" s="27" t="s">
        <v>350</v>
      </c>
      <c r="C96" s="141"/>
    </row>
    <row r="97" spans="1:3" ht="13.2" x14ac:dyDescent="0.25">
      <c r="A97" s="119" t="s">
        <v>706</v>
      </c>
      <c r="B97" s="27" t="s">
        <v>350</v>
      </c>
      <c r="C97" s="141"/>
    </row>
    <row r="98" spans="1:3" ht="13.2" x14ac:dyDescent="0.25">
      <c r="A98" s="119" t="s">
        <v>709</v>
      </c>
      <c r="B98" s="27" t="s">
        <v>350</v>
      </c>
      <c r="C98" s="141"/>
    </row>
    <row r="99" spans="1:3" ht="13.2" x14ac:dyDescent="0.25">
      <c r="A99" s="119" t="s">
        <v>712</v>
      </c>
      <c r="B99" s="27" t="s">
        <v>350</v>
      </c>
      <c r="C99" s="141"/>
    </row>
    <row r="100" spans="1:3" ht="13.2" x14ac:dyDescent="0.25">
      <c r="A100" s="119" t="s">
        <v>715</v>
      </c>
      <c r="B100" s="27" t="s">
        <v>350</v>
      </c>
      <c r="C100" s="141"/>
    </row>
    <row r="101" spans="1:3" ht="13.2" x14ac:dyDescent="0.25">
      <c r="A101" s="119" t="s">
        <v>718</v>
      </c>
      <c r="B101" s="27" t="s">
        <v>350</v>
      </c>
      <c r="C101" s="141"/>
    </row>
    <row r="102" spans="1:3" ht="13.2" x14ac:dyDescent="0.25">
      <c r="A102" s="119" t="s">
        <v>721</v>
      </c>
      <c r="B102" s="27" t="s">
        <v>350</v>
      </c>
      <c r="C102" s="141"/>
    </row>
    <row r="103" spans="1:3" ht="13.2" x14ac:dyDescent="0.25">
      <c r="A103" s="119" t="s">
        <v>727</v>
      </c>
      <c r="B103" s="27" t="s">
        <v>350</v>
      </c>
      <c r="C103" s="141"/>
    </row>
    <row r="104" spans="1:3" ht="13.2" x14ac:dyDescent="0.25">
      <c r="A104" s="119" t="s">
        <v>729</v>
      </c>
      <c r="B104" s="27" t="s">
        <v>350</v>
      </c>
      <c r="C104" s="141"/>
    </row>
    <row r="105" spans="1:3" ht="13.2" x14ac:dyDescent="0.25">
      <c r="A105" s="119" t="s">
        <v>731</v>
      </c>
      <c r="B105" s="27" t="s">
        <v>350</v>
      </c>
      <c r="C105" s="141"/>
    </row>
    <row r="106" spans="1:3" ht="13.2" x14ac:dyDescent="0.25">
      <c r="A106" s="119" t="s">
        <v>732</v>
      </c>
      <c r="B106" s="27" t="s">
        <v>350</v>
      </c>
      <c r="C106" s="141"/>
    </row>
    <row r="107" spans="1:3" ht="13.2" x14ac:dyDescent="0.25">
      <c r="A107" s="119" t="s">
        <v>733</v>
      </c>
      <c r="B107" s="27" t="s">
        <v>350</v>
      </c>
      <c r="C107" s="141"/>
    </row>
    <row r="108" spans="1:3" ht="13.2" x14ac:dyDescent="0.25">
      <c r="A108" s="119" t="s">
        <v>734</v>
      </c>
      <c r="B108" s="27" t="s">
        <v>350</v>
      </c>
      <c r="C108" s="141"/>
    </row>
    <row r="109" spans="1:3" ht="13.2" x14ac:dyDescent="0.25">
      <c r="A109" s="119" t="s">
        <v>736</v>
      </c>
      <c r="B109" s="27" t="s">
        <v>350</v>
      </c>
      <c r="C109" s="141"/>
    </row>
    <row r="110" spans="1:3" ht="13.2" x14ac:dyDescent="0.25">
      <c r="A110" s="119" t="s">
        <v>738</v>
      </c>
      <c r="B110" s="27" t="s">
        <v>350</v>
      </c>
      <c r="C110" s="141"/>
    </row>
    <row r="111" spans="1:3" ht="13.2" x14ac:dyDescent="0.25">
      <c r="A111" s="119" t="s">
        <v>740</v>
      </c>
      <c r="B111" s="27" t="s">
        <v>350</v>
      </c>
      <c r="C111" s="141"/>
    </row>
    <row r="112" spans="1:3" ht="13.2" x14ac:dyDescent="0.25">
      <c r="A112" s="119" t="s">
        <v>743</v>
      </c>
      <c r="B112" s="27" t="s">
        <v>350</v>
      </c>
      <c r="C112" s="141"/>
    </row>
    <row r="113" spans="1:3" ht="13.2" x14ac:dyDescent="0.25">
      <c r="A113" s="119" t="s">
        <v>745</v>
      </c>
      <c r="B113" s="27" t="s">
        <v>350</v>
      </c>
      <c r="C113" s="141"/>
    </row>
    <row r="114" spans="1:3" ht="13.2" x14ac:dyDescent="0.25">
      <c r="A114" s="140" t="s">
        <v>747</v>
      </c>
      <c r="B114" s="27" t="s">
        <v>350</v>
      </c>
      <c r="C114" s="141"/>
    </row>
    <row r="115" spans="1:3" ht="17.399999999999999" x14ac:dyDescent="0.3">
      <c r="A115" s="244" t="s">
        <v>750</v>
      </c>
      <c r="B115" s="243"/>
      <c r="C115" s="117"/>
    </row>
    <row r="116" spans="1:3" ht="13.2" x14ac:dyDescent="0.25">
      <c r="A116" s="119" t="s">
        <v>753</v>
      </c>
      <c r="B116" s="121" t="s">
        <v>755</v>
      </c>
      <c r="C116" s="125"/>
    </row>
    <row r="117" spans="1:3" ht="13.2" x14ac:dyDescent="0.25">
      <c r="A117" s="119" t="s">
        <v>756</v>
      </c>
      <c r="B117" s="121" t="s">
        <v>556</v>
      </c>
      <c r="C117" s="125"/>
    </row>
    <row r="118" spans="1:3" ht="13.2" x14ac:dyDescent="0.25">
      <c r="A118" s="119" t="s">
        <v>758</v>
      </c>
      <c r="B118" s="121" t="s">
        <v>760</v>
      </c>
      <c r="C118" s="125"/>
    </row>
    <row r="119" spans="1:3" ht="13.2" x14ac:dyDescent="0.25">
      <c r="A119" s="119" t="s">
        <v>762</v>
      </c>
      <c r="B119" s="121" t="s">
        <v>764</v>
      </c>
      <c r="C119" s="125"/>
    </row>
    <row r="120" spans="1:3" ht="13.2" x14ac:dyDescent="0.25">
      <c r="A120" s="119" t="s">
        <v>766</v>
      </c>
      <c r="B120" s="121" t="s">
        <v>768</v>
      </c>
      <c r="C120" s="125"/>
    </row>
    <row r="121" spans="1:3" ht="13.2" x14ac:dyDescent="0.25">
      <c r="A121" s="119" t="s">
        <v>769</v>
      </c>
      <c r="B121" s="121" t="s">
        <v>770</v>
      </c>
      <c r="C121" s="125"/>
    </row>
    <row r="122" spans="1:3" ht="13.2" x14ac:dyDescent="0.25">
      <c r="A122" s="119" t="s">
        <v>771</v>
      </c>
      <c r="B122" s="130"/>
      <c r="C122" s="125"/>
    </row>
    <row r="123" spans="1:3" ht="13.2" x14ac:dyDescent="0.25">
      <c r="A123" s="119" t="s">
        <v>772</v>
      </c>
      <c r="B123" s="130"/>
      <c r="C123" s="125"/>
    </row>
    <row r="124" spans="1:3" ht="13.2" x14ac:dyDescent="0.25">
      <c r="A124" s="119" t="s">
        <v>773</v>
      </c>
      <c r="B124" s="130"/>
      <c r="C124" s="125"/>
    </row>
    <row r="125" spans="1:3" ht="13.2" x14ac:dyDescent="0.25">
      <c r="A125" s="119" t="s">
        <v>776</v>
      </c>
      <c r="B125" s="130"/>
      <c r="C125" s="125"/>
    </row>
    <row r="126" spans="1:3" ht="13.2" x14ac:dyDescent="0.25">
      <c r="A126" s="119" t="s">
        <v>778</v>
      </c>
      <c r="B126" s="130"/>
      <c r="C126" s="125"/>
    </row>
  </sheetData>
  <mergeCells count="4">
    <mergeCell ref="A2:B2"/>
    <mergeCell ref="A23:B23"/>
    <mergeCell ref="A60:B60"/>
    <mergeCell ref="A115:B115"/>
  </mergeCells>
  <hyperlinks>
    <hyperlink ref="A1" location="Index!A1" display="Go back to Index" xr:uid="{00000000-0004-0000-0300-000000000000}"/>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00FF00"/>
    <outlinePr summaryBelow="0" summaryRight="0"/>
  </sheetPr>
  <dimension ref="A1:E70"/>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68.33203125" customWidth="1"/>
    <col min="2" max="2" width="49.5546875" customWidth="1"/>
    <col min="3" max="3" width="27.33203125" customWidth="1"/>
  </cols>
  <sheetData>
    <row r="1" spans="1:5" ht="15.75" customHeight="1" x14ac:dyDescent="0.3">
      <c r="A1" s="157" t="s">
        <v>1</v>
      </c>
      <c r="B1" s="158" t="s">
        <v>795</v>
      </c>
      <c r="C1" s="159" t="s">
        <v>796</v>
      </c>
      <c r="D1" s="160" t="s">
        <v>3</v>
      </c>
      <c r="E1" s="161" t="s">
        <v>797</v>
      </c>
    </row>
    <row r="2" spans="1:5" ht="13.2" x14ac:dyDescent="0.25">
      <c r="A2" s="155" t="s">
        <v>3489</v>
      </c>
      <c r="B2" s="103" t="s">
        <v>3490</v>
      </c>
      <c r="C2" s="163"/>
      <c r="D2" s="164"/>
      <c r="E2" s="164" t="s">
        <v>3493</v>
      </c>
    </row>
    <row r="3" spans="1:5" ht="13.2" x14ac:dyDescent="0.25">
      <c r="A3" s="155" t="s">
        <v>3494</v>
      </c>
      <c r="B3" s="103" t="s">
        <v>815</v>
      </c>
      <c r="C3" s="163"/>
      <c r="D3" s="164"/>
      <c r="E3" s="164"/>
    </row>
    <row r="4" spans="1:5" ht="13.2" x14ac:dyDescent="0.25">
      <c r="A4" s="155" t="s">
        <v>3496</v>
      </c>
      <c r="B4" s="103" t="s">
        <v>800</v>
      </c>
      <c r="C4" s="163"/>
      <c r="D4" s="164"/>
      <c r="E4" s="164"/>
    </row>
    <row r="5" spans="1:5" ht="13.2" x14ac:dyDescent="0.25">
      <c r="A5" s="155" t="s">
        <v>3499</v>
      </c>
      <c r="B5" s="103" t="s">
        <v>820</v>
      </c>
      <c r="C5" s="163"/>
      <c r="D5" s="164"/>
      <c r="E5" s="164"/>
    </row>
    <row r="6" spans="1:5" ht="13.2" x14ac:dyDescent="0.25">
      <c r="A6" s="155" t="s">
        <v>3503</v>
      </c>
      <c r="B6" s="103" t="s">
        <v>820</v>
      </c>
      <c r="C6" s="163"/>
      <c r="D6" s="164"/>
      <c r="E6" s="164"/>
    </row>
    <row r="7" spans="1:5" ht="13.2" x14ac:dyDescent="0.25">
      <c r="A7" s="155" t="s">
        <v>3508</v>
      </c>
      <c r="B7" s="103" t="s">
        <v>800</v>
      </c>
      <c r="C7" s="163"/>
      <c r="D7" s="164"/>
      <c r="E7" s="164" t="s">
        <v>3510</v>
      </c>
    </row>
    <row r="8" spans="1:5" ht="13.2" x14ac:dyDescent="0.25">
      <c r="A8" s="155" t="s">
        <v>3512</v>
      </c>
      <c r="B8" s="103" t="s">
        <v>803</v>
      </c>
      <c r="C8" s="163"/>
      <c r="D8" s="164"/>
      <c r="E8" s="164"/>
    </row>
    <row r="9" spans="1:5" ht="13.2" x14ac:dyDescent="0.25">
      <c r="A9" s="155" t="s">
        <v>3514</v>
      </c>
      <c r="B9" s="103" t="s">
        <v>800</v>
      </c>
      <c r="C9" s="163"/>
      <c r="D9" s="164"/>
      <c r="E9" s="164"/>
    </row>
    <row r="10" spans="1:5" ht="13.2" x14ac:dyDescent="0.25">
      <c r="A10" s="155" t="s">
        <v>3519</v>
      </c>
      <c r="B10" s="103" t="s">
        <v>837</v>
      </c>
      <c r="C10" s="163"/>
      <c r="D10" s="164"/>
      <c r="E10" s="164"/>
    </row>
    <row r="11" spans="1:5" ht="13.2" x14ac:dyDescent="0.25">
      <c r="A11" s="155" t="s">
        <v>3523</v>
      </c>
      <c r="B11" s="103" t="s">
        <v>803</v>
      </c>
      <c r="C11" s="163"/>
      <c r="D11" s="164"/>
      <c r="E11" s="164"/>
    </row>
    <row r="12" spans="1:5" ht="13.2" x14ac:dyDescent="0.25">
      <c r="A12" s="155" t="s">
        <v>3525</v>
      </c>
      <c r="B12" s="103" t="s">
        <v>3526</v>
      </c>
      <c r="C12" s="163"/>
      <c r="D12" s="164"/>
      <c r="E12" s="164" t="s">
        <v>3528</v>
      </c>
    </row>
    <row r="13" spans="1:5" ht="13.2" x14ac:dyDescent="0.25">
      <c r="A13" s="155" t="s">
        <v>3529</v>
      </c>
      <c r="B13" s="103" t="s">
        <v>1324</v>
      </c>
      <c r="C13" s="163"/>
      <c r="D13" s="164"/>
      <c r="E13" s="164"/>
    </row>
    <row r="14" spans="1:5" ht="13.2" x14ac:dyDescent="0.25">
      <c r="A14" s="155" t="s">
        <v>3531</v>
      </c>
      <c r="B14" s="103" t="s">
        <v>800</v>
      </c>
      <c r="C14" s="163"/>
      <c r="D14" s="164"/>
      <c r="E14" s="164"/>
    </row>
    <row r="15" spans="1:5" ht="13.2" x14ac:dyDescent="0.25">
      <c r="A15" s="155" t="s">
        <v>3535</v>
      </c>
      <c r="B15" s="103" t="s">
        <v>1324</v>
      </c>
      <c r="C15" s="163"/>
      <c r="D15" s="164"/>
      <c r="E15" s="164"/>
    </row>
    <row r="16" spans="1:5" ht="13.2" x14ac:dyDescent="0.25">
      <c r="A16" s="155" t="s">
        <v>3538</v>
      </c>
      <c r="B16" s="103" t="s">
        <v>808</v>
      </c>
      <c r="C16" s="163"/>
      <c r="D16" s="164"/>
      <c r="E16" s="164"/>
    </row>
    <row r="17" spans="1:5" ht="13.2" x14ac:dyDescent="0.25">
      <c r="A17" s="155" t="s">
        <v>3541</v>
      </c>
      <c r="B17" s="103" t="s">
        <v>3542</v>
      </c>
      <c r="C17" s="163" t="s">
        <v>841</v>
      </c>
      <c r="D17" s="164"/>
      <c r="E17" s="164"/>
    </row>
    <row r="18" spans="1:5" ht="13.2" x14ac:dyDescent="0.25">
      <c r="A18" s="155" t="s">
        <v>3545</v>
      </c>
      <c r="B18" s="103" t="s">
        <v>800</v>
      </c>
      <c r="C18" s="163"/>
      <c r="D18" s="164"/>
      <c r="E18" s="164" t="s">
        <v>3548</v>
      </c>
    </row>
    <row r="19" spans="1:5" ht="13.2" x14ac:dyDescent="0.25">
      <c r="A19" s="155" t="s">
        <v>3549</v>
      </c>
      <c r="B19" s="103" t="s">
        <v>3551</v>
      </c>
      <c r="C19" s="163"/>
      <c r="D19" s="164"/>
      <c r="E19" s="164"/>
    </row>
    <row r="20" spans="1:5" ht="13.2" x14ac:dyDescent="0.25">
      <c r="A20" s="155" t="s">
        <v>3554</v>
      </c>
      <c r="B20" s="103" t="s">
        <v>3556</v>
      </c>
      <c r="C20" s="163" t="s">
        <v>3557</v>
      </c>
      <c r="D20" s="164"/>
      <c r="E20" s="164"/>
    </row>
    <row r="21" spans="1:5" ht="13.2" x14ac:dyDescent="0.25">
      <c r="A21" s="165"/>
      <c r="B21" s="165"/>
      <c r="C21" s="165"/>
      <c r="D21" s="165"/>
      <c r="E21" s="166"/>
    </row>
    <row r="22" spans="1:5" ht="13.2" x14ac:dyDescent="0.25">
      <c r="A22" s="155" t="s">
        <v>3561</v>
      </c>
      <c r="B22" s="167" t="s">
        <v>853</v>
      </c>
      <c r="C22" s="163"/>
      <c r="D22" s="164"/>
      <c r="E22" s="164"/>
    </row>
    <row r="23" spans="1:5" ht="13.2" x14ac:dyDescent="0.25">
      <c r="A23" s="155" t="s">
        <v>3565</v>
      </c>
      <c r="B23" s="103" t="s">
        <v>1324</v>
      </c>
      <c r="C23" s="163"/>
      <c r="D23" s="164"/>
      <c r="E23" s="164"/>
    </row>
    <row r="24" spans="1:5" ht="13.2" x14ac:dyDescent="0.25">
      <c r="A24" s="155" t="s">
        <v>3567</v>
      </c>
      <c r="B24" s="103" t="s">
        <v>820</v>
      </c>
      <c r="C24" s="163"/>
      <c r="D24" s="164"/>
      <c r="E24" s="164"/>
    </row>
    <row r="25" spans="1:5" ht="13.2" x14ac:dyDescent="0.25">
      <c r="A25" s="155" t="s">
        <v>3569</v>
      </c>
      <c r="B25" s="103" t="s">
        <v>803</v>
      </c>
      <c r="C25" s="163"/>
      <c r="D25" s="164"/>
      <c r="E25" s="164"/>
    </row>
    <row r="26" spans="1:5" ht="13.2" x14ac:dyDescent="0.25">
      <c r="A26" s="165"/>
      <c r="B26" s="165"/>
      <c r="C26" s="165"/>
      <c r="D26" s="165"/>
      <c r="E26" s="166"/>
    </row>
    <row r="27" spans="1:5" ht="13.2" x14ac:dyDescent="0.25">
      <c r="A27" s="155" t="s">
        <v>3571</v>
      </c>
      <c r="B27" s="103"/>
      <c r="C27" s="163"/>
      <c r="D27" s="164"/>
      <c r="E27" s="164" t="s">
        <v>1483</v>
      </c>
    </row>
    <row r="28" spans="1:5" ht="13.2" x14ac:dyDescent="0.25">
      <c r="A28" s="155" t="s">
        <v>3573</v>
      </c>
      <c r="B28" s="103"/>
      <c r="C28" s="163"/>
      <c r="D28" s="164"/>
      <c r="E28" s="164" t="s">
        <v>1485</v>
      </c>
    </row>
    <row r="29" spans="1:5" ht="13.2" x14ac:dyDescent="0.25">
      <c r="A29" s="155" t="s">
        <v>3576</v>
      </c>
      <c r="B29" s="103"/>
      <c r="C29" s="163"/>
      <c r="D29" s="164"/>
      <c r="E29" s="164" t="s">
        <v>1488</v>
      </c>
    </row>
    <row r="30" spans="1:5" ht="13.2" x14ac:dyDescent="0.25">
      <c r="A30" s="155" t="s">
        <v>3578</v>
      </c>
      <c r="B30" s="103"/>
      <c r="C30" s="163"/>
      <c r="D30" s="164"/>
      <c r="E30" s="164" t="s">
        <v>1491</v>
      </c>
    </row>
    <row r="31" spans="1:5" ht="13.2" x14ac:dyDescent="0.25">
      <c r="A31" s="155" t="s">
        <v>3581</v>
      </c>
      <c r="B31" s="103"/>
      <c r="C31" s="163"/>
      <c r="D31" s="164"/>
      <c r="E31" s="164" t="s">
        <v>1495</v>
      </c>
    </row>
    <row r="32" spans="1:5" ht="13.2" x14ac:dyDescent="0.25">
      <c r="A32" s="165"/>
      <c r="B32" s="165"/>
      <c r="C32" s="165"/>
      <c r="D32" s="165"/>
      <c r="E32" s="166"/>
    </row>
    <row r="33" spans="1:5" ht="13.2" x14ac:dyDescent="0.25">
      <c r="A33" s="155" t="s">
        <v>3584</v>
      </c>
      <c r="B33" s="103" t="s">
        <v>2612</v>
      </c>
      <c r="C33" s="163"/>
      <c r="D33" s="164"/>
      <c r="E33" s="164"/>
    </row>
    <row r="34" spans="1:5" ht="13.2" x14ac:dyDescent="0.25">
      <c r="A34" s="155" t="s">
        <v>3586</v>
      </c>
      <c r="B34" s="103" t="s">
        <v>3587</v>
      </c>
      <c r="C34" s="163"/>
      <c r="D34" s="164"/>
      <c r="E34" s="164"/>
    </row>
    <row r="35" spans="1:5" ht="13.2" x14ac:dyDescent="0.25">
      <c r="A35" s="155" t="s">
        <v>3589</v>
      </c>
      <c r="B35" s="103" t="s">
        <v>2022</v>
      </c>
      <c r="C35" s="163"/>
      <c r="D35" s="164"/>
      <c r="E35" s="164"/>
    </row>
    <row r="36" spans="1:5" ht="13.2" x14ac:dyDescent="0.25">
      <c r="A36" s="165"/>
      <c r="B36" s="165"/>
      <c r="C36" s="165"/>
      <c r="D36" s="165"/>
      <c r="E36" s="166"/>
    </row>
    <row r="37" spans="1:5" ht="13.2" x14ac:dyDescent="0.25">
      <c r="A37" s="155" t="s">
        <v>3592</v>
      </c>
      <c r="B37" s="103" t="s">
        <v>1653</v>
      </c>
      <c r="C37" s="163"/>
      <c r="D37" s="164"/>
      <c r="E37" s="164"/>
    </row>
    <row r="38" spans="1:5" ht="13.2" x14ac:dyDescent="0.25">
      <c r="A38" s="155" t="s">
        <v>3593</v>
      </c>
      <c r="B38" s="103" t="s">
        <v>1649</v>
      </c>
      <c r="C38" s="163"/>
      <c r="D38" s="164"/>
      <c r="E38" s="164"/>
    </row>
    <row r="39" spans="1:5" ht="13.2" x14ac:dyDescent="0.25">
      <c r="A39" s="155" t="s">
        <v>3596</v>
      </c>
      <c r="B39" s="103" t="s">
        <v>3598</v>
      </c>
      <c r="C39" s="163" t="s">
        <v>1022</v>
      </c>
      <c r="D39" s="164"/>
      <c r="E39" s="164"/>
    </row>
    <row r="40" spans="1:5" ht="13.2" x14ac:dyDescent="0.25">
      <c r="A40" s="165"/>
      <c r="B40" s="165"/>
      <c r="C40" s="165"/>
      <c r="D40" s="165"/>
      <c r="E40" s="166"/>
    </row>
    <row r="41" spans="1:5" ht="13.2" x14ac:dyDescent="0.25">
      <c r="A41" s="155" t="s">
        <v>3603</v>
      </c>
      <c r="B41" s="103" t="s">
        <v>350</v>
      </c>
      <c r="C41" s="163"/>
      <c r="D41" s="164" t="s">
        <v>925</v>
      </c>
      <c r="E41" s="164"/>
    </row>
    <row r="42" spans="1:5" ht="13.2" x14ac:dyDescent="0.25">
      <c r="A42" s="155" t="s">
        <v>3605</v>
      </c>
      <c r="B42" s="103" t="s">
        <v>350</v>
      </c>
      <c r="C42" s="163"/>
      <c r="D42" s="164" t="s">
        <v>925</v>
      </c>
      <c r="E42" s="164"/>
    </row>
    <row r="43" spans="1:5" ht="13.2" x14ac:dyDescent="0.25">
      <c r="A43" s="155" t="s">
        <v>3607</v>
      </c>
      <c r="B43" s="103" t="s">
        <v>350</v>
      </c>
      <c r="C43" s="163"/>
      <c r="D43" s="164" t="s">
        <v>925</v>
      </c>
      <c r="E43" s="164"/>
    </row>
    <row r="44" spans="1:5" ht="13.2" x14ac:dyDescent="0.25">
      <c r="A44" s="155" t="s">
        <v>3609</v>
      </c>
      <c r="B44" s="103" t="s">
        <v>350</v>
      </c>
      <c r="C44" s="163"/>
      <c r="D44" s="164" t="s">
        <v>925</v>
      </c>
      <c r="E44" s="164"/>
    </row>
    <row r="45" spans="1:5" ht="13.2" x14ac:dyDescent="0.25">
      <c r="A45" s="155" t="s">
        <v>3613</v>
      </c>
      <c r="B45" s="103" t="s">
        <v>350</v>
      </c>
      <c r="C45" s="163"/>
      <c r="D45" s="164" t="s">
        <v>925</v>
      </c>
      <c r="E45" s="164"/>
    </row>
    <row r="46" spans="1:5" ht="13.2" x14ac:dyDescent="0.25">
      <c r="A46" s="155" t="s">
        <v>3616</v>
      </c>
      <c r="B46" s="103" t="s">
        <v>350</v>
      </c>
      <c r="C46" s="163"/>
      <c r="D46" s="164" t="s">
        <v>925</v>
      </c>
      <c r="E46" s="164"/>
    </row>
    <row r="47" spans="1:5" ht="13.2" x14ac:dyDescent="0.25">
      <c r="A47" s="165"/>
      <c r="B47" s="165"/>
      <c r="C47" s="165"/>
      <c r="D47" s="165"/>
      <c r="E47" s="166"/>
    </row>
    <row r="48" spans="1:5" ht="13.2" x14ac:dyDescent="0.25">
      <c r="A48" s="155" t="s">
        <v>3619</v>
      </c>
      <c r="B48" s="103"/>
      <c r="C48" s="163"/>
      <c r="D48" s="164"/>
      <c r="E48" s="164"/>
    </row>
    <row r="49" spans="1:5" ht="13.2" x14ac:dyDescent="0.25">
      <c r="A49" s="155" t="s">
        <v>3622</v>
      </c>
      <c r="B49" s="103"/>
      <c r="C49" s="163"/>
      <c r="D49" s="164"/>
      <c r="E49" s="164"/>
    </row>
    <row r="50" spans="1:5" ht="13.2" x14ac:dyDescent="0.25">
      <c r="A50" s="155" t="s">
        <v>3624</v>
      </c>
      <c r="B50" s="103"/>
      <c r="C50" s="163"/>
      <c r="D50" s="164"/>
      <c r="E50" s="164"/>
    </row>
    <row r="51" spans="1:5" ht="13.2" x14ac:dyDescent="0.25">
      <c r="A51" s="165"/>
      <c r="B51" s="165"/>
      <c r="C51" s="165"/>
      <c r="D51" s="165"/>
      <c r="E51" s="166"/>
    </row>
    <row r="52" spans="1:5" ht="13.2" x14ac:dyDescent="0.25">
      <c r="A52" s="155" t="s">
        <v>3628</v>
      </c>
      <c r="B52" s="103" t="s">
        <v>3630</v>
      </c>
      <c r="C52" s="163"/>
      <c r="D52" s="164"/>
      <c r="E52" s="164"/>
    </row>
    <row r="53" spans="1:5" ht="13.2" x14ac:dyDescent="0.25">
      <c r="A53" s="155" t="s">
        <v>3633</v>
      </c>
      <c r="B53" s="103" t="s">
        <v>2394</v>
      </c>
      <c r="C53" s="163"/>
      <c r="D53" s="164"/>
      <c r="E53" s="164"/>
    </row>
    <row r="54" spans="1:5" ht="13.2" x14ac:dyDescent="0.25">
      <c r="A54" s="155" t="s">
        <v>3635</v>
      </c>
      <c r="B54" s="103" t="s">
        <v>1898</v>
      </c>
      <c r="C54" s="163"/>
      <c r="D54" s="164"/>
      <c r="E54" s="164"/>
    </row>
    <row r="55" spans="1:5" ht="13.2" x14ac:dyDescent="0.25">
      <c r="A55" s="165"/>
      <c r="B55" s="165"/>
      <c r="C55" s="165"/>
      <c r="D55" s="165"/>
      <c r="E55" s="166"/>
    </row>
    <row r="56" spans="1:5" ht="13.2" x14ac:dyDescent="0.25">
      <c r="A56" s="155" t="s">
        <v>3639</v>
      </c>
      <c r="B56" s="103" t="s">
        <v>3641</v>
      </c>
      <c r="C56" s="163"/>
      <c r="D56" s="164"/>
      <c r="E56" s="164"/>
    </row>
    <row r="57" spans="1:5" ht="13.2" x14ac:dyDescent="0.25">
      <c r="A57" s="155" t="s">
        <v>3642</v>
      </c>
      <c r="B57" s="103" t="s">
        <v>3644</v>
      </c>
      <c r="C57" s="163"/>
      <c r="D57" s="164"/>
      <c r="E57" s="164"/>
    </row>
    <row r="58" spans="1:5" ht="13.2" x14ac:dyDescent="0.25">
      <c r="A58" s="155" t="s">
        <v>3647</v>
      </c>
      <c r="B58" s="103" t="s">
        <v>2886</v>
      </c>
      <c r="C58" s="163"/>
      <c r="D58" s="164"/>
      <c r="E58" s="164"/>
    </row>
    <row r="59" spans="1:5" ht="13.2" x14ac:dyDescent="0.25">
      <c r="A59" s="155" t="s">
        <v>3651</v>
      </c>
      <c r="B59" s="103" t="s">
        <v>3652</v>
      </c>
      <c r="C59" s="163"/>
      <c r="D59" s="164"/>
      <c r="E59" s="164"/>
    </row>
    <row r="60" spans="1:5" ht="13.2" x14ac:dyDescent="0.25">
      <c r="A60" s="165"/>
      <c r="B60" s="165"/>
      <c r="C60" s="165"/>
      <c r="D60" s="165"/>
      <c r="E60" s="166"/>
    </row>
    <row r="61" spans="1:5" ht="13.2" x14ac:dyDescent="0.25">
      <c r="A61" s="155" t="s">
        <v>3657</v>
      </c>
      <c r="B61" s="103" t="s">
        <v>3659</v>
      </c>
      <c r="C61" s="163"/>
      <c r="D61" s="164"/>
      <c r="E61" s="164"/>
    </row>
    <row r="62" spans="1:5" ht="13.2" x14ac:dyDescent="0.25">
      <c r="A62" s="155" t="s">
        <v>3662</v>
      </c>
      <c r="B62" s="103" t="s">
        <v>3664</v>
      </c>
      <c r="C62" s="163"/>
      <c r="D62" s="164"/>
      <c r="E62" s="164"/>
    </row>
    <row r="63" spans="1:5" ht="13.2" x14ac:dyDescent="0.25">
      <c r="A63" s="155" t="s">
        <v>3665</v>
      </c>
      <c r="B63" s="103" t="s">
        <v>3667</v>
      </c>
      <c r="C63" s="163"/>
      <c r="D63" s="164"/>
      <c r="E63" s="164"/>
    </row>
    <row r="64" spans="1:5" ht="13.2" x14ac:dyDescent="0.25">
      <c r="A64" s="155" t="s">
        <v>3670</v>
      </c>
      <c r="B64" s="103"/>
      <c r="C64" s="163"/>
      <c r="D64" s="164"/>
      <c r="E64" s="164"/>
    </row>
    <row r="65" spans="1:5" ht="13.2" x14ac:dyDescent="0.25">
      <c r="A65" s="173"/>
      <c r="B65" s="173"/>
      <c r="C65" s="173"/>
      <c r="D65" s="174"/>
      <c r="E65" s="175"/>
    </row>
    <row r="66" spans="1:5" ht="15.6" x14ac:dyDescent="0.3">
      <c r="A66" s="184" t="s">
        <v>979</v>
      </c>
      <c r="B66" s="185" t="s">
        <v>984</v>
      </c>
      <c r="C66" s="185" t="s">
        <v>987</v>
      </c>
      <c r="D66" s="179"/>
      <c r="E66" s="179"/>
    </row>
    <row r="67" spans="1:5" ht="13.2" x14ac:dyDescent="0.25">
      <c r="A67" s="186" t="s">
        <v>999</v>
      </c>
      <c r="B67" s="186" t="s">
        <v>1693</v>
      </c>
      <c r="C67" s="188">
        <v>1001</v>
      </c>
      <c r="D67" s="179"/>
      <c r="E67" s="179"/>
    </row>
    <row r="68" spans="1:5" ht="13.2" x14ac:dyDescent="0.25">
      <c r="A68" s="186" t="s">
        <v>1458</v>
      </c>
      <c r="B68" s="186" t="s">
        <v>1698</v>
      </c>
      <c r="C68" s="188">
        <v>1002</v>
      </c>
      <c r="D68" s="179"/>
      <c r="E68" s="179"/>
    </row>
    <row r="69" spans="1:5" ht="13.2" x14ac:dyDescent="0.25">
      <c r="A69" s="186" t="s">
        <v>3683</v>
      </c>
      <c r="B69" s="186" t="s">
        <v>3684</v>
      </c>
      <c r="C69" s="188">
        <v>1002</v>
      </c>
      <c r="D69" s="179"/>
      <c r="E69" s="179"/>
    </row>
    <row r="70" spans="1:5" ht="13.2" x14ac:dyDescent="0.25">
      <c r="A70" s="186"/>
      <c r="B70" s="186"/>
      <c r="C70" s="188"/>
      <c r="D70" s="179"/>
      <c r="E70" s="179"/>
    </row>
  </sheetData>
  <hyperlinks>
    <hyperlink ref="A1" location="Index!A1" display="Go back to Index" xr:uid="{00000000-0004-0000-2700-000000000000}"/>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741B47"/>
    <outlinePr summaryBelow="0" summaryRight="0"/>
  </sheetPr>
  <dimension ref="A1:F139"/>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90.44140625" customWidth="1"/>
    <col min="2" max="2" width="120.33203125" customWidth="1"/>
    <col min="3" max="3" width="12.6640625" customWidth="1"/>
    <col min="4" max="4" width="8.88671875" customWidth="1"/>
    <col min="5" max="5" width="9" customWidth="1"/>
    <col min="6" max="6" width="11.6640625" customWidth="1"/>
  </cols>
  <sheetData>
    <row r="1" spans="1:6" ht="15.75" customHeight="1" x14ac:dyDescent="0.3">
      <c r="A1" s="157" t="s">
        <v>1</v>
      </c>
      <c r="B1" s="199" t="s">
        <v>3</v>
      </c>
      <c r="C1" s="200" t="s">
        <v>3558</v>
      </c>
      <c r="D1" s="201" t="s">
        <v>83</v>
      </c>
      <c r="E1" s="202" t="s">
        <v>356</v>
      </c>
      <c r="F1" s="203" t="s">
        <v>360</v>
      </c>
    </row>
    <row r="2" spans="1:6" ht="15.75" customHeight="1" x14ac:dyDescent="0.3">
      <c r="A2" s="204" t="s">
        <v>3572</v>
      </c>
      <c r="B2" s="205" t="s">
        <v>3575</v>
      </c>
      <c r="C2" s="206"/>
      <c r="D2" s="206"/>
      <c r="E2" s="206"/>
      <c r="F2" s="206"/>
    </row>
    <row r="3" spans="1:6" ht="13.2" x14ac:dyDescent="0.25">
      <c r="A3" s="140" t="s">
        <v>3580</v>
      </c>
      <c r="B3" s="38" t="s">
        <v>3582</v>
      </c>
      <c r="C3" s="207" t="b">
        <v>1</v>
      </c>
      <c r="D3" s="208" t="b">
        <v>0</v>
      </c>
      <c r="E3" s="209" t="b">
        <v>0</v>
      </c>
      <c r="F3" s="210" t="b">
        <v>0</v>
      </c>
    </row>
    <row r="4" spans="1:6" ht="13.2" x14ac:dyDescent="0.25">
      <c r="A4" s="140" t="s">
        <v>3600</v>
      </c>
      <c r="B4" s="38" t="s">
        <v>3604</v>
      </c>
      <c r="C4" s="211" t="b">
        <v>0</v>
      </c>
      <c r="D4" s="212" t="b">
        <v>0</v>
      </c>
      <c r="E4" s="209" t="b">
        <v>0</v>
      </c>
      <c r="F4" s="210" t="b">
        <v>1</v>
      </c>
    </row>
    <row r="5" spans="1:6" ht="13.2" x14ac:dyDescent="0.25">
      <c r="A5" s="140" t="s">
        <v>3610</v>
      </c>
      <c r="B5" s="38" t="s">
        <v>3612</v>
      </c>
      <c r="C5" s="213" t="b">
        <v>0</v>
      </c>
      <c r="D5" s="214" t="b">
        <v>0</v>
      </c>
      <c r="E5" s="209" t="b">
        <v>1</v>
      </c>
      <c r="F5" s="215" t="b">
        <v>0</v>
      </c>
    </row>
    <row r="6" spans="1:6" ht="13.2" x14ac:dyDescent="0.25">
      <c r="A6" s="140" t="s">
        <v>3618</v>
      </c>
      <c r="B6" s="38" t="s">
        <v>3620</v>
      </c>
      <c r="C6" s="207" t="b">
        <v>1</v>
      </c>
      <c r="D6" s="212" t="b">
        <v>0</v>
      </c>
      <c r="E6" s="216" t="b">
        <v>0</v>
      </c>
      <c r="F6" s="217" t="b">
        <v>0</v>
      </c>
    </row>
    <row r="7" spans="1:6" ht="13.2" x14ac:dyDescent="0.25">
      <c r="A7" s="140" t="s">
        <v>3626</v>
      </c>
      <c r="B7" s="38" t="s">
        <v>3627</v>
      </c>
      <c r="C7" s="213" t="b">
        <v>0</v>
      </c>
      <c r="D7" s="214" t="b">
        <v>0</v>
      </c>
      <c r="E7" s="209" t="b">
        <v>1</v>
      </c>
      <c r="F7" s="215" t="b">
        <v>0</v>
      </c>
    </row>
    <row r="8" spans="1:6" ht="13.2" x14ac:dyDescent="0.25">
      <c r="A8" s="140" t="s">
        <v>3631</v>
      </c>
      <c r="B8" s="38" t="s">
        <v>3632</v>
      </c>
      <c r="C8" s="207" t="b">
        <v>1</v>
      </c>
      <c r="D8" s="208" t="b">
        <v>1</v>
      </c>
      <c r="E8" s="218" t="b">
        <v>0</v>
      </c>
      <c r="F8" s="215" t="b">
        <v>0</v>
      </c>
    </row>
    <row r="9" spans="1:6" ht="13.2" x14ac:dyDescent="0.25">
      <c r="A9" s="140" t="s">
        <v>3637</v>
      </c>
      <c r="B9" s="38" t="s">
        <v>3638</v>
      </c>
      <c r="C9" s="207" t="b">
        <v>1</v>
      </c>
      <c r="D9" s="208" t="b">
        <v>1</v>
      </c>
      <c r="E9" s="218" t="b">
        <v>0</v>
      </c>
      <c r="F9" s="215" t="b">
        <v>0</v>
      </c>
    </row>
    <row r="10" spans="1:6" ht="13.2" x14ac:dyDescent="0.25">
      <c r="A10" s="140" t="s">
        <v>3645</v>
      </c>
      <c r="B10" s="38" t="s">
        <v>3646</v>
      </c>
      <c r="C10" s="207" t="b">
        <v>0</v>
      </c>
      <c r="D10" s="208" t="b">
        <v>0</v>
      </c>
      <c r="E10" s="209" t="b">
        <v>1</v>
      </c>
      <c r="F10" s="217" t="b">
        <v>0</v>
      </c>
    </row>
    <row r="11" spans="1:6" ht="13.2" x14ac:dyDescent="0.25">
      <c r="A11" s="140" t="s">
        <v>3649</v>
      </c>
      <c r="B11" s="38" t="s">
        <v>3650</v>
      </c>
      <c r="C11" s="207" t="b">
        <v>1</v>
      </c>
      <c r="D11" s="208" t="b">
        <v>1</v>
      </c>
      <c r="E11" s="218" t="b">
        <v>0</v>
      </c>
      <c r="F11" s="215" t="b">
        <v>0</v>
      </c>
    </row>
    <row r="12" spans="1:6" ht="13.2" x14ac:dyDescent="0.25">
      <c r="A12" s="140" t="s">
        <v>3655</v>
      </c>
      <c r="B12" s="38" t="s">
        <v>3656</v>
      </c>
      <c r="C12" s="207" t="b">
        <v>1</v>
      </c>
      <c r="D12" s="214" t="b">
        <v>0</v>
      </c>
      <c r="E12" s="209" t="b">
        <v>1</v>
      </c>
      <c r="F12" s="215" t="b">
        <v>0</v>
      </c>
    </row>
    <row r="13" spans="1:6" ht="13.2" x14ac:dyDescent="0.25">
      <c r="A13" s="140" t="s">
        <v>3660</v>
      </c>
      <c r="B13" s="38" t="s">
        <v>3661</v>
      </c>
      <c r="C13" s="213" t="b">
        <v>0</v>
      </c>
      <c r="D13" s="214" t="b">
        <v>0</v>
      </c>
      <c r="E13" s="209" t="b">
        <v>1</v>
      </c>
      <c r="F13" s="215" t="b">
        <v>0</v>
      </c>
    </row>
    <row r="14" spans="1:6" ht="13.2" x14ac:dyDescent="0.25">
      <c r="A14" s="140" t="s">
        <v>3666</v>
      </c>
      <c r="B14" s="38" t="s">
        <v>3668</v>
      </c>
      <c r="C14" s="207" t="b">
        <v>1</v>
      </c>
      <c r="D14" s="208" t="b">
        <v>1</v>
      </c>
      <c r="E14" s="218" t="b">
        <v>0</v>
      </c>
      <c r="F14" s="215" t="b">
        <v>0</v>
      </c>
    </row>
    <row r="15" spans="1:6" ht="13.2" x14ac:dyDescent="0.25">
      <c r="A15" s="140" t="s">
        <v>3672</v>
      </c>
      <c r="B15" s="38" t="s">
        <v>3673</v>
      </c>
      <c r="C15" s="207" t="b">
        <v>1</v>
      </c>
      <c r="D15" s="208" t="b">
        <v>1</v>
      </c>
      <c r="E15" s="218" t="b">
        <v>0</v>
      </c>
      <c r="F15" s="215" t="b">
        <v>0</v>
      </c>
    </row>
    <row r="16" spans="1:6" ht="13.2" x14ac:dyDescent="0.25">
      <c r="A16" s="140" t="s">
        <v>3675</v>
      </c>
      <c r="B16" s="38" t="s">
        <v>3676</v>
      </c>
      <c r="C16" s="207" t="b">
        <v>1</v>
      </c>
      <c r="D16" s="208" t="b">
        <v>1</v>
      </c>
      <c r="E16" s="218" t="b">
        <v>0</v>
      </c>
      <c r="F16" s="215" t="b">
        <v>0</v>
      </c>
    </row>
    <row r="17" spans="1:6" ht="13.2" x14ac:dyDescent="0.25">
      <c r="A17" s="140" t="s">
        <v>3678</v>
      </c>
      <c r="B17" s="38" t="s">
        <v>3679</v>
      </c>
      <c r="C17" s="207" t="b">
        <v>1</v>
      </c>
      <c r="D17" s="208" t="b">
        <v>1</v>
      </c>
      <c r="E17" s="218" t="b">
        <v>0</v>
      </c>
      <c r="F17" s="215" t="b">
        <v>0</v>
      </c>
    </row>
    <row r="18" spans="1:6" ht="13.2" x14ac:dyDescent="0.25">
      <c r="A18" s="140" t="s">
        <v>3681</v>
      </c>
      <c r="B18" s="38" t="s">
        <v>3682</v>
      </c>
      <c r="C18" s="207" t="b">
        <v>1</v>
      </c>
      <c r="D18" s="208" t="b">
        <v>1</v>
      </c>
      <c r="E18" s="218" t="b">
        <v>0</v>
      </c>
      <c r="F18" s="215" t="b">
        <v>0</v>
      </c>
    </row>
    <row r="19" spans="1:6" ht="13.2" x14ac:dyDescent="0.25">
      <c r="A19" s="140" t="s">
        <v>3685</v>
      </c>
      <c r="B19" s="38" t="s">
        <v>3686</v>
      </c>
      <c r="C19" s="207" t="b">
        <v>1</v>
      </c>
      <c r="D19" s="208" t="b">
        <v>1</v>
      </c>
      <c r="E19" s="218" t="b">
        <v>0</v>
      </c>
      <c r="F19" s="215" t="b">
        <v>0</v>
      </c>
    </row>
    <row r="20" spans="1:6" ht="13.2" x14ac:dyDescent="0.25">
      <c r="A20" s="140" t="s">
        <v>3689</v>
      </c>
      <c r="B20" s="38" t="s">
        <v>3690</v>
      </c>
      <c r="C20" s="207" t="b">
        <v>1</v>
      </c>
      <c r="D20" s="208" t="b">
        <v>1</v>
      </c>
      <c r="E20" s="218" t="b">
        <v>0</v>
      </c>
      <c r="F20" s="215" t="b">
        <v>0</v>
      </c>
    </row>
    <row r="21" spans="1:6" ht="13.2" x14ac:dyDescent="0.25">
      <c r="A21" s="140" t="s">
        <v>3691</v>
      </c>
      <c r="B21" s="38" t="s">
        <v>3692</v>
      </c>
      <c r="C21" s="207" t="b">
        <v>1</v>
      </c>
      <c r="D21" s="208" t="b">
        <v>1</v>
      </c>
      <c r="E21" s="218" t="b">
        <v>0</v>
      </c>
      <c r="F21" s="215" t="b">
        <v>0</v>
      </c>
    </row>
    <row r="22" spans="1:6" ht="13.2" x14ac:dyDescent="0.25">
      <c r="A22" s="140" t="s">
        <v>3693</v>
      </c>
      <c r="B22" s="38" t="s">
        <v>3694</v>
      </c>
      <c r="C22" s="207" t="b">
        <v>1</v>
      </c>
      <c r="D22" s="208" t="b">
        <v>1</v>
      </c>
      <c r="E22" s="218" t="b">
        <v>0</v>
      </c>
      <c r="F22" s="215" t="b">
        <v>0</v>
      </c>
    </row>
    <row r="23" spans="1:6" ht="13.2" x14ac:dyDescent="0.25">
      <c r="A23" s="140" t="s">
        <v>3695</v>
      </c>
      <c r="B23" s="38" t="s">
        <v>3696</v>
      </c>
      <c r="C23" s="207" t="b">
        <v>1</v>
      </c>
      <c r="D23" s="208" t="b">
        <v>1</v>
      </c>
      <c r="E23" s="209" t="b">
        <v>1</v>
      </c>
      <c r="F23" s="210" t="b">
        <v>1</v>
      </c>
    </row>
    <row r="24" spans="1:6" ht="13.2" x14ac:dyDescent="0.25">
      <c r="A24" s="140" t="s">
        <v>3697</v>
      </c>
      <c r="B24" s="38" t="s">
        <v>3698</v>
      </c>
      <c r="C24" s="207" t="b">
        <v>1</v>
      </c>
      <c r="D24" s="208" t="b">
        <v>1</v>
      </c>
      <c r="E24" s="209" t="b">
        <v>1</v>
      </c>
      <c r="F24" s="215" t="b">
        <v>0</v>
      </c>
    </row>
    <row r="25" spans="1:6" ht="13.2" x14ac:dyDescent="0.25">
      <c r="A25" s="140" t="s">
        <v>3699</v>
      </c>
      <c r="B25" s="38" t="s">
        <v>3700</v>
      </c>
      <c r="C25" s="207" t="b">
        <v>1</v>
      </c>
      <c r="D25" s="208" t="b">
        <v>1</v>
      </c>
      <c r="E25" s="218" t="b">
        <v>0</v>
      </c>
      <c r="F25" s="215" t="b">
        <v>0</v>
      </c>
    </row>
    <row r="26" spans="1:6" ht="13.2" x14ac:dyDescent="0.25">
      <c r="A26" s="140" t="s">
        <v>3701</v>
      </c>
      <c r="B26" s="38" t="s">
        <v>3702</v>
      </c>
      <c r="C26" s="207" t="b">
        <v>1</v>
      </c>
      <c r="D26" s="208" t="b">
        <v>1</v>
      </c>
      <c r="E26" s="209" t="b">
        <v>1</v>
      </c>
      <c r="F26" s="215" t="b">
        <v>0</v>
      </c>
    </row>
    <row r="27" spans="1:6" ht="13.2" x14ac:dyDescent="0.25">
      <c r="A27" s="140" t="s">
        <v>3709</v>
      </c>
      <c r="B27" s="38" t="s">
        <v>3710</v>
      </c>
      <c r="C27" s="207" t="b">
        <v>1</v>
      </c>
      <c r="D27" s="208" t="b">
        <v>1</v>
      </c>
      <c r="E27" s="218" t="b">
        <v>0</v>
      </c>
      <c r="F27" s="215" t="b">
        <v>0</v>
      </c>
    </row>
    <row r="28" spans="1:6" ht="26.4" x14ac:dyDescent="0.25">
      <c r="A28" s="140" t="s">
        <v>3711</v>
      </c>
      <c r="B28" s="38" t="s">
        <v>3714</v>
      </c>
      <c r="C28" s="207" t="b">
        <v>1</v>
      </c>
      <c r="D28" s="208" t="b">
        <v>1</v>
      </c>
      <c r="E28" s="209" t="b">
        <v>0</v>
      </c>
      <c r="F28" s="210" t="b">
        <v>1</v>
      </c>
    </row>
    <row r="29" spans="1:6" ht="13.2" x14ac:dyDescent="0.25">
      <c r="A29" s="140" t="s">
        <v>3716</v>
      </c>
      <c r="B29" s="38" t="s">
        <v>3717</v>
      </c>
      <c r="C29" s="207" t="b">
        <v>1</v>
      </c>
      <c r="D29" s="208" t="b">
        <v>1</v>
      </c>
      <c r="E29" s="209" t="b">
        <v>1</v>
      </c>
      <c r="F29" s="210" t="b">
        <v>1</v>
      </c>
    </row>
    <row r="30" spans="1:6" ht="13.2" x14ac:dyDescent="0.25">
      <c r="A30" s="140" t="s">
        <v>3720</v>
      </c>
      <c r="B30" s="38" t="s">
        <v>3723</v>
      </c>
      <c r="C30" s="207" t="b">
        <v>1</v>
      </c>
      <c r="D30" s="208" t="b">
        <v>1</v>
      </c>
      <c r="E30" s="209" t="b">
        <v>1</v>
      </c>
      <c r="F30" s="210" t="b">
        <v>1</v>
      </c>
    </row>
    <row r="31" spans="1:6" ht="26.4" x14ac:dyDescent="0.25">
      <c r="A31" s="140" t="s">
        <v>3724</v>
      </c>
      <c r="B31" s="38" t="s">
        <v>3725</v>
      </c>
      <c r="C31" s="207" t="b">
        <v>1</v>
      </c>
      <c r="D31" s="208" t="b">
        <v>1</v>
      </c>
      <c r="E31" s="218" t="b">
        <v>0</v>
      </c>
      <c r="F31" s="215" t="b">
        <v>0</v>
      </c>
    </row>
    <row r="32" spans="1:6" ht="13.2" x14ac:dyDescent="0.25">
      <c r="A32" s="140" t="s">
        <v>3728</v>
      </c>
      <c r="B32" s="38" t="s">
        <v>3729</v>
      </c>
      <c r="C32" s="207" t="b">
        <v>1</v>
      </c>
      <c r="D32" s="208" t="b">
        <v>1</v>
      </c>
      <c r="E32" s="209" t="b">
        <v>1</v>
      </c>
      <c r="F32" s="210" t="b">
        <v>1</v>
      </c>
    </row>
    <row r="33" spans="1:6" ht="13.2" x14ac:dyDescent="0.25">
      <c r="A33" s="140" t="s">
        <v>3732</v>
      </c>
      <c r="B33" s="38" t="s">
        <v>3733</v>
      </c>
      <c r="C33" s="207" t="b">
        <v>1</v>
      </c>
      <c r="D33" s="208" t="b">
        <v>1</v>
      </c>
      <c r="E33" s="209" t="b">
        <v>1</v>
      </c>
      <c r="F33" s="210" t="b">
        <v>1</v>
      </c>
    </row>
    <row r="34" spans="1:6" ht="13.2" x14ac:dyDescent="0.25">
      <c r="A34" s="140" t="s">
        <v>3735</v>
      </c>
      <c r="B34" s="38" t="s">
        <v>3736</v>
      </c>
      <c r="C34" s="207" t="b">
        <v>1</v>
      </c>
      <c r="D34" s="208" t="b">
        <v>1</v>
      </c>
      <c r="E34" s="218" t="b">
        <v>0</v>
      </c>
      <c r="F34" s="215" t="b">
        <v>0</v>
      </c>
    </row>
    <row r="35" spans="1:6" ht="13.2" x14ac:dyDescent="0.25">
      <c r="A35" s="140" t="s">
        <v>3738</v>
      </c>
      <c r="B35" s="222" t="s">
        <v>3740</v>
      </c>
      <c r="C35" s="207" t="b">
        <v>1</v>
      </c>
      <c r="D35" s="208" t="b">
        <v>1</v>
      </c>
      <c r="E35" s="218" t="b">
        <v>0</v>
      </c>
      <c r="F35" s="215" t="b">
        <v>0</v>
      </c>
    </row>
    <row r="36" spans="1:6" ht="13.2" x14ac:dyDescent="0.25">
      <c r="A36" s="140" t="s">
        <v>3746</v>
      </c>
      <c r="B36" s="38" t="s">
        <v>3747</v>
      </c>
      <c r="C36" s="207" t="b">
        <v>1</v>
      </c>
      <c r="D36" s="208" t="b">
        <v>1</v>
      </c>
      <c r="E36" s="218" t="b">
        <v>0</v>
      </c>
      <c r="F36" s="215" t="b">
        <v>0</v>
      </c>
    </row>
    <row r="37" spans="1:6" ht="13.2" x14ac:dyDescent="0.25">
      <c r="A37" s="140" t="s">
        <v>3748</v>
      </c>
      <c r="B37" s="38" t="s">
        <v>3749</v>
      </c>
      <c r="C37" s="213" t="b">
        <v>0</v>
      </c>
      <c r="D37" s="214" t="b">
        <v>0</v>
      </c>
      <c r="E37" s="209" t="b">
        <v>1</v>
      </c>
      <c r="F37" s="210" t="b">
        <v>1</v>
      </c>
    </row>
    <row r="38" spans="1:6" ht="13.2" x14ac:dyDescent="0.25">
      <c r="A38" s="140" t="s">
        <v>3750</v>
      </c>
      <c r="B38" s="38" t="s">
        <v>3751</v>
      </c>
      <c r="C38" s="213" t="b">
        <v>0</v>
      </c>
      <c r="D38" s="214" t="b">
        <v>0</v>
      </c>
      <c r="E38" s="209" t="b">
        <v>1</v>
      </c>
      <c r="F38" s="210" t="b">
        <v>1</v>
      </c>
    </row>
    <row r="39" spans="1:6" ht="13.2" x14ac:dyDescent="0.25">
      <c r="A39" s="140" t="s">
        <v>3752</v>
      </c>
      <c r="B39" s="38" t="s">
        <v>3753</v>
      </c>
      <c r="C39" s="213" t="b">
        <v>0</v>
      </c>
      <c r="D39" s="214" t="b">
        <v>0</v>
      </c>
      <c r="E39" s="209" t="b">
        <v>1</v>
      </c>
      <c r="F39" s="210" t="b">
        <v>1</v>
      </c>
    </row>
    <row r="40" spans="1:6" ht="13.2" x14ac:dyDescent="0.25">
      <c r="A40" s="140" t="s">
        <v>3754</v>
      </c>
      <c r="B40" s="38" t="s">
        <v>3755</v>
      </c>
      <c r="C40" s="213" t="b">
        <v>0</v>
      </c>
      <c r="D40" s="214" t="b">
        <v>0</v>
      </c>
      <c r="E40" s="209" t="b">
        <v>1</v>
      </c>
      <c r="F40" s="210" t="b">
        <v>1</v>
      </c>
    </row>
    <row r="41" spans="1:6" ht="13.2" x14ac:dyDescent="0.25">
      <c r="A41" s="140" t="s">
        <v>3756</v>
      </c>
      <c r="B41" s="38" t="s">
        <v>3757</v>
      </c>
      <c r="C41" s="213" t="b">
        <v>0</v>
      </c>
      <c r="D41" s="214" t="b">
        <v>0</v>
      </c>
      <c r="E41" s="209" t="b">
        <v>1</v>
      </c>
      <c r="F41" s="210" t="b">
        <v>1</v>
      </c>
    </row>
    <row r="42" spans="1:6" ht="13.2" x14ac:dyDescent="0.25">
      <c r="A42" s="140" t="s">
        <v>3758</v>
      </c>
      <c r="B42" s="38" t="s">
        <v>3759</v>
      </c>
      <c r="C42" s="213" t="b">
        <v>0</v>
      </c>
      <c r="D42" s="214" t="b">
        <v>0</v>
      </c>
      <c r="E42" s="209" t="b">
        <v>1</v>
      </c>
      <c r="F42" s="210" t="b">
        <v>1</v>
      </c>
    </row>
    <row r="43" spans="1:6" ht="13.2" x14ac:dyDescent="0.25">
      <c r="A43" s="140" t="s">
        <v>3760</v>
      </c>
      <c r="B43" s="38" t="s">
        <v>3761</v>
      </c>
      <c r="C43" s="207" t="b">
        <v>1</v>
      </c>
      <c r="D43" s="208" t="b">
        <v>1</v>
      </c>
      <c r="E43" s="218" t="b">
        <v>0</v>
      </c>
      <c r="F43" s="215" t="b">
        <v>0</v>
      </c>
    </row>
    <row r="44" spans="1:6" ht="13.2" x14ac:dyDescent="0.25">
      <c r="A44" s="140" t="s">
        <v>3762</v>
      </c>
      <c r="B44" s="38" t="s">
        <v>3763</v>
      </c>
      <c r="C44" s="207" t="b">
        <v>1</v>
      </c>
      <c r="D44" s="208" t="b">
        <v>1</v>
      </c>
      <c r="E44" s="218" t="b">
        <v>0</v>
      </c>
      <c r="F44" s="215" t="b">
        <v>0</v>
      </c>
    </row>
    <row r="45" spans="1:6" ht="13.2" x14ac:dyDescent="0.25">
      <c r="A45" s="140" t="s">
        <v>3764</v>
      </c>
      <c r="B45" s="38" t="s">
        <v>3765</v>
      </c>
      <c r="C45" s="207" t="b">
        <v>1</v>
      </c>
      <c r="D45" s="208" t="b">
        <v>1</v>
      </c>
      <c r="E45" s="218" t="b">
        <v>0</v>
      </c>
      <c r="F45" s="215" t="b">
        <v>0</v>
      </c>
    </row>
    <row r="46" spans="1:6" ht="13.2" x14ac:dyDescent="0.25">
      <c r="A46" s="140" t="s">
        <v>3766</v>
      </c>
      <c r="B46" s="38" t="s">
        <v>3767</v>
      </c>
      <c r="C46" s="207" t="b">
        <v>1</v>
      </c>
      <c r="D46" s="208" t="b">
        <v>1</v>
      </c>
      <c r="E46" s="218" t="b">
        <v>0</v>
      </c>
      <c r="F46" s="215" t="b">
        <v>0</v>
      </c>
    </row>
    <row r="47" spans="1:6" ht="13.2" x14ac:dyDescent="0.25">
      <c r="A47" s="140" t="s">
        <v>3768</v>
      </c>
      <c r="B47" s="38" t="s">
        <v>3769</v>
      </c>
      <c r="C47" s="207" t="b">
        <v>1</v>
      </c>
      <c r="D47" s="208" t="b">
        <v>1</v>
      </c>
      <c r="E47" s="218" t="b">
        <v>0</v>
      </c>
      <c r="F47" s="215" t="b">
        <v>0</v>
      </c>
    </row>
    <row r="48" spans="1:6" ht="13.2" x14ac:dyDescent="0.25">
      <c r="A48" s="140" t="s">
        <v>3770</v>
      </c>
      <c r="B48" s="38" t="s">
        <v>3771</v>
      </c>
      <c r="C48" s="207" t="b">
        <v>1</v>
      </c>
      <c r="D48" s="208" t="b">
        <v>1</v>
      </c>
      <c r="E48" s="218" t="b">
        <v>0</v>
      </c>
      <c r="F48" s="215" t="b">
        <v>0</v>
      </c>
    </row>
    <row r="49" spans="1:6" ht="13.2" x14ac:dyDescent="0.25">
      <c r="A49" s="140" t="s">
        <v>3772</v>
      </c>
      <c r="B49" s="38" t="s">
        <v>3773</v>
      </c>
      <c r="C49" s="207" t="b">
        <v>1</v>
      </c>
      <c r="D49" s="208" t="b">
        <v>1</v>
      </c>
      <c r="E49" s="218" t="b">
        <v>0</v>
      </c>
      <c r="F49" s="215" t="b">
        <v>0</v>
      </c>
    </row>
    <row r="50" spans="1:6" ht="15.75" customHeight="1" x14ac:dyDescent="0.3">
      <c r="A50" s="224"/>
      <c r="B50" s="225"/>
      <c r="C50" s="226"/>
      <c r="D50" s="226"/>
      <c r="E50" s="227"/>
      <c r="F50" s="227"/>
    </row>
    <row r="51" spans="1:6" ht="15.75" customHeight="1" x14ac:dyDescent="0.3">
      <c r="A51" s="204" t="s">
        <v>3774</v>
      </c>
      <c r="B51" s="228"/>
      <c r="C51" s="229"/>
      <c r="D51" s="230"/>
      <c r="E51" s="231"/>
      <c r="F51" s="232"/>
    </row>
    <row r="52" spans="1:6" ht="13.2" x14ac:dyDescent="0.25">
      <c r="A52" s="140" t="s">
        <v>3775</v>
      </c>
      <c r="B52" s="38" t="s">
        <v>3776</v>
      </c>
      <c r="C52" s="207" t="b">
        <v>1</v>
      </c>
      <c r="D52" s="208" t="b">
        <v>1</v>
      </c>
      <c r="E52" s="218" t="b">
        <v>0</v>
      </c>
      <c r="F52" s="215" t="b">
        <v>0</v>
      </c>
    </row>
    <row r="53" spans="1:6" ht="13.2" x14ac:dyDescent="0.25">
      <c r="A53" s="140" t="s">
        <v>3777</v>
      </c>
      <c r="B53" s="38" t="s">
        <v>3778</v>
      </c>
      <c r="C53" s="213" t="b">
        <v>0</v>
      </c>
      <c r="D53" s="214" t="b">
        <v>0</v>
      </c>
      <c r="E53" s="209" t="b">
        <v>1</v>
      </c>
      <c r="F53" s="215" t="b">
        <v>0</v>
      </c>
    </row>
    <row r="54" spans="1:6" ht="13.2" x14ac:dyDescent="0.25">
      <c r="A54" s="140" t="s">
        <v>3779</v>
      </c>
      <c r="B54" s="38" t="s">
        <v>3780</v>
      </c>
      <c r="C54" s="213" t="b">
        <v>0</v>
      </c>
      <c r="D54" s="214" t="b">
        <v>0</v>
      </c>
      <c r="E54" s="209" t="b">
        <v>1</v>
      </c>
      <c r="F54" s="215" t="b">
        <v>0</v>
      </c>
    </row>
    <row r="55" spans="1:6" ht="13.2" x14ac:dyDescent="0.25">
      <c r="A55" s="140" t="s">
        <v>3781</v>
      </c>
      <c r="B55" s="38" t="s">
        <v>3782</v>
      </c>
      <c r="C55" s="207" t="b">
        <v>1</v>
      </c>
      <c r="D55" s="208" t="b">
        <v>1</v>
      </c>
      <c r="E55" s="209" t="b">
        <v>1</v>
      </c>
      <c r="F55" s="215" t="b">
        <v>0</v>
      </c>
    </row>
    <row r="56" spans="1:6" ht="13.2" x14ac:dyDescent="0.25">
      <c r="A56" s="140" t="s">
        <v>3783</v>
      </c>
      <c r="B56" s="38" t="s">
        <v>3784</v>
      </c>
      <c r="C56" s="207" t="b">
        <v>1</v>
      </c>
      <c r="D56" s="214" t="b">
        <v>0</v>
      </c>
      <c r="E56" s="218" t="b">
        <v>0</v>
      </c>
      <c r="F56" s="215" t="b">
        <v>0</v>
      </c>
    </row>
    <row r="57" spans="1:6" ht="13.2" x14ac:dyDescent="0.25">
      <c r="A57" s="140" t="s">
        <v>3785</v>
      </c>
      <c r="B57" s="38" t="s">
        <v>3786</v>
      </c>
      <c r="C57" s="207" t="b">
        <v>1</v>
      </c>
      <c r="D57" s="208" t="b">
        <v>1</v>
      </c>
      <c r="E57" s="218" t="b">
        <v>0</v>
      </c>
      <c r="F57" s="215" t="b">
        <v>0</v>
      </c>
    </row>
    <row r="58" spans="1:6" ht="13.2" x14ac:dyDescent="0.25">
      <c r="A58" s="140" t="s">
        <v>3787</v>
      </c>
      <c r="B58" s="38" t="s">
        <v>3788</v>
      </c>
      <c r="C58" s="207" t="b">
        <v>1</v>
      </c>
      <c r="D58" s="214" t="b">
        <v>0</v>
      </c>
      <c r="E58" s="218" t="b">
        <v>0</v>
      </c>
      <c r="F58" s="215" t="b">
        <v>0</v>
      </c>
    </row>
    <row r="59" spans="1:6" ht="13.2" x14ac:dyDescent="0.25">
      <c r="A59" s="140" t="s">
        <v>3789</v>
      </c>
      <c r="B59" s="38" t="s">
        <v>3790</v>
      </c>
      <c r="C59" s="207" t="b">
        <v>1</v>
      </c>
      <c r="D59" s="208" t="b">
        <v>1</v>
      </c>
      <c r="E59" s="218" t="b">
        <v>0</v>
      </c>
      <c r="F59" s="215" t="b">
        <v>0</v>
      </c>
    </row>
    <row r="60" spans="1:6" ht="13.2" x14ac:dyDescent="0.25">
      <c r="A60" s="189" t="s">
        <v>3791</v>
      </c>
      <c r="B60" s="233" t="s">
        <v>3792</v>
      </c>
      <c r="C60" s="234" t="b">
        <v>1</v>
      </c>
      <c r="D60" s="235" t="b">
        <v>1</v>
      </c>
      <c r="E60" s="209" t="b">
        <v>1</v>
      </c>
      <c r="F60" s="215" t="b">
        <v>0</v>
      </c>
    </row>
    <row r="61" spans="1:6" ht="17.399999999999999" x14ac:dyDescent="0.3">
      <c r="A61" s="224"/>
      <c r="B61" s="225"/>
      <c r="C61" s="236"/>
      <c r="D61" s="236"/>
      <c r="E61" s="227"/>
      <c r="F61" s="227"/>
    </row>
    <row r="62" spans="1:6" ht="17.399999999999999" x14ac:dyDescent="0.3">
      <c r="A62" s="204" t="s">
        <v>3793</v>
      </c>
      <c r="B62" s="228"/>
      <c r="C62" s="229"/>
      <c r="D62" s="230"/>
      <c r="E62" s="231"/>
      <c r="F62" s="232"/>
    </row>
    <row r="63" spans="1:6" ht="13.2" x14ac:dyDescent="0.25">
      <c r="A63" s="140" t="s">
        <v>3794</v>
      </c>
      <c r="B63" s="222" t="s">
        <v>3795</v>
      </c>
      <c r="C63" s="207" t="b">
        <v>1</v>
      </c>
      <c r="D63" s="214" t="b">
        <v>0</v>
      </c>
      <c r="E63" s="218" t="b">
        <v>0</v>
      </c>
      <c r="F63" s="215" t="b">
        <v>0</v>
      </c>
    </row>
    <row r="64" spans="1:6" ht="13.2" x14ac:dyDescent="0.25">
      <c r="A64" s="140" t="s">
        <v>3796</v>
      </c>
      <c r="B64" s="38" t="s">
        <v>3797</v>
      </c>
      <c r="C64" s="207" t="b">
        <v>1</v>
      </c>
      <c r="D64" s="208" t="b">
        <v>1</v>
      </c>
      <c r="E64" s="218" t="b">
        <v>0</v>
      </c>
      <c r="F64" s="215" t="b">
        <v>0</v>
      </c>
    </row>
    <row r="65" spans="1:6" ht="13.2" x14ac:dyDescent="0.25">
      <c r="A65" s="140" t="s">
        <v>3798</v>
      </c>
      <c r="B65" s="38" t="s">
        <v>3799</v>
      </c>
      <c r="C65" s="213" t="b">
        <v>0</v>
      </c>
      <c r="D65" s="214" t="b">
        <v>0</v>
      </c>
      <c r="E65" s="209" t="b">
        <v>1</v>
      </c>
      <c r="F65" s="215" t="b">
        <v>0</v>
      </c>
    </row>
    <row r="66" spans="1:6" ht="13.2" x14ac:dyDescent="0.25">
      <c r="A66" s="140" t="s">
        <v>3800</v>
      </c>
      <c r="B66" s="38" t="s">
        <v>3801</v>
      </c>
      <c r="C66" s="213" t="b">
        <v>0</v>
      </c>
      <c r="D66" s="214" t="b">
        <v>0</v>
      </c>
      <c r="E66" s="218" t="b">
        <v>0</v>
      </c>
      <c r="F66" s="210" t="b">
        <v>1</v>
      </c>
    </row>
    <row r="67" spans="1:6" ht="13.2" x14ac:dyDescent="0.25">
      <c r="A67" s="140" t="s">
        <v>3802</v>
      </c>
      <c r="B67" s="222" t="s">
        <v>3803</v>
      </c>
      <c r="C67" s="207" t="b">
        <v>1</v>
      </c>
      <c r="D67" s="208" t="b">
        <v>1</v>
      </c>
      <c r="E67" s="209" t="b">
        <v>1</v>
      </c>
      <c r="F67" s="210" t="b">
        <v>0</v>
      </c>
    </row>
    <row r="68" spans="1:6" ht="13.2" x14ac:dyDescent="0.25">
      <c r="A68" s="140" t="s">
        <v>3804</v>
      </c>
      <c r="B68" s="38" t="s">
        <v>3805</v>
      </c>
      <c r="C68" s="207" t="b">
        <v>1</v>
      </c>
      <c r="D68" s="208" t="b">
        <v>1</v>
      </c>
      <c r="E68" s="218" t="b">
        <v>0</v>
      </c>
      <c r="F68" s="215" t="b">
        <v>0</v>
      </c>
    </row>
    <row r="69" spans="1:6" ht="13.2" x14ac:dyDescent="0.25">
      <c r="A69" s="140" t="s">
        <v>3806</v>
      </c>
      <c r="B69" s="38" t="s">
        <v>3807</v>
      </c>
      <c r="C69" s="207" t="b">
        <v>1</v>
      </c>
      <c r="D69" s="214" t="b">
        <v>0</v>
      </c>
      <c r="E69" s="218" t="b">
        <v>0</v>
      </c>
      <c r="F69" s="215" t="b">
        <v>0</v>
      </c>
    </row>
    <row r="70" spans="1:6" ht="13.2" x14ac:dyDescent="0.25">
      <c r="A70" s="140" t="s">
        <v>3808</v>
      </c>
      <c r="B70" s="38" t="s">
        <v>3809</v>
      </c>
      <c r="C70" s="207" t="b">
        <v>1</v>
      </c>
      <c r="D70" s="214" t="b">
        <v>0</v>
      </c>
      <c r="E70" s="218" t="b">
        <v>0</v>
      </c>
      <c r="F70" s="215" t="b">
        <v>0</v>
      </c>
    </row>
    <row r="71" spans="1:6" ht="13.2" x14ac:dyDescent="0.25">
      <c r="A71" s="140" t="s">
        <v>3810</v>
      </c>
      <c r="B71" s="38" t="s">
        <v>3811</v>
      </c>
      <c r="C71" s="207" t="b">
        <v>1</v>
      </c>
      <c r="D71" s="214" t="b">
        <v>0</v>
      </c>
      <c r="E71" s="218" t="b">
        <v>0</v>
      </c>
      <c r="F71" s="215" t="b">
        <v>0</v>
      </c>
    </row>
    <row r="72" spans="1:6" ht="13.2" x14ac:dyDescent="0.25">
      <c r="A72" s="140" t="s">
        <v>3812</v>
      </c>
      <c r="B72" s="38" t="s">
        <v>3813</v>
      </c>
      <c r="C72" s="213" t="b">
        <v>0</v>
      </c>
      <c r="D72" s="214" t="b">
        <v>0</v>
      </c>
      <c r="E72" s="209" t="b">
        <v>1</v>
      </c>
      <c r="F72" s="215" t="b">
        <v>0</v>
      </c>
    </row>
    <row r="73" spans="1:6" ht="13.2" x14ac:dyDescent="0.25">
      <c r="A73" s="140" t="s">
        <v>3814</v>
      </c>
      <c r="B73" s="38" t="s">
        <v>3815</v>
      </c>
      <c r="C73" s="207" t="b">
        <v>1</v>
      </c>
      <c r="D73" s="208" t="b">
        <v>1</v>
      </c>
      <c r="E73" s="218" t="b">
        <v>0</v>
      </c>
      <c r="F73" s="215" t="b">
        <v>0</v>
      </c>
    </row>
    <row r="74" spans="1:6" ht="13.2" x14ac:dyDescent="0.25">
      <c r="A74" s="189" t="s">
        <v>3816</v>
      </c>
      <c r="B74" s="233" t="s">
        <v>3817</v>
      </c>
      <c r="C74" s="207" t="b">
        <v>1</v>
      </c>
      <c r="D74" s="208" t="b">
        <v>1</v>
      </c>
      <c r="E74" s="209" t="b">
        <v>1</v>
      </c>
      <c r="F74" s="210" t="b">
        <v>1</v>
      </c>
    </row>
    <row r="75" spans="1:6" ht="17.399999999999999" x14ac:dyDescent="0.3">
      <c r="A75" s="224"/>
      <c r="B75" s="225"/>
      <c r="C75" s="226"/>
      <c r="D75" s="226"/>
      <c r="E75" s="227"/>
      <c r="F75" s="227"/>
    </row>
    <row r="76" spans="1:6" ht="17.399999999999999" x14ac:dyDescent="0.3">
      <c r="A76" s="204" t="s">
        <v>3818</v>
      </c>
      <c r="B76" s="228"/>
      <c r="C76" s="229"/>
      <c r="D76" s="230"/>
      <c r="E76" s="231"/>
      <c r="F76" s="232"/>
    </row>
    <row r="77" spans="1:6" ht="13.2" x14ac:dyDescent="0.25">
      <c r="A77" s="140" t="s">
        <v>3819</v>
      </c>
      <c r="B77" s="38" t="s">
        <v>3820</v>
      </c>
      <c r="C77" s="207" t="b">
        <v>1</v>
      </c>
      <c r="D77" s="208" t="b">
        <v>1</v>
      </c>
      <c r="E77" s="218" t="b">
        <v>0</v>
      </c>
      <c r="F77" s="215" t="b">
        <v>0</v>
      </c>
    </row>
    <row r="78" spans="1:6" ht="13.2" x14ac:dyDescent="0.25">
      <c r="A78" s="140" t="s">
        <v>3821</v>
      </c>
      <c r="B78" s="38" t="s">
        <v>3822</v>
      </c>
      <c r="C78" s="207" t="b">
        <v>1</v>
      </c>
      <c r="D78" s="214" t="b">
        <v>0</v>
      </c>
      <c r="E78" s="218" t="b">
        <v>0</v>
      </c>
      <c r="F78" s="215" t="b">
        <v>0</v>
      </c>
    </row>
    <row r="79" spans="1:6" ht="13.2" x14ac:dyDescent="0.25">
      <c r="A79" s="140" t="s">
        <v>3823</v>
      </c>
      <c r="B79" s="38" t="s">
        <v>3824</v>
      </c>
      <c r="C79" s="207" t="b">
        <v>1</v>
      </c>
      <c r="D79" s="208" t="b">
        <v>1</v>
      </c>
      <c r="E79" s="218" t="b">
        <v>0</v>
      </c>
      <c r="F79" s="215" t="b">
        <v>0</v>
      </c>
    </row>
    <row r="80" spans="1:6" ht="13.2" x14ac:dyDescent="0.25">
      <c r="A80" s="140" t="s">
        <v>3825</v>
      </c>
      <c r="B80" s="222" t="s">
        <v>3826</v>
      </c>
      <c r="C80" s="213" t="b">
        <v>0</v>
      </c>
      <c r="D80" s="214" t="b">
        <v>0</v>
      </c>
      <c r="E80" s="209" t="b">
        <v>1</v>
      </c>
      <c r="F80" s="215" t="b">
        <v>0</v>
      </c>
    </row>
    <row r="81" spans="1:6" ht="13.2" x14ac:dyDescent="0.25">
      <c r="A81" s="140" t="s">
        <v>3827</v>
      </c>
      <c r="B81" s="38" t="s">
        <v>3828</v>
      </c>
      <c r="C81" s="207" t="b">
        <v>1</v>
      </c>
      <c r="D81" s="214" t="b">
        <v>0</v>
      </c>
      <c r="E81" s="218" t="b">
        <v>0</v>
      </c>
      <c r="F81" s="215" t="b">
        <v>0</v>
      </c>
    </row>
    <row r="82" spans="1:6" ht="13.2" x14ac:dyDescent="0.25">
      <c r="A82" s="140" t="s">
        <v>3829</v>
      </c>
      <c r="B82" s="38" t="s">
        <v>3830</v>
      </c>
      <c r="C82" s="213" t="b">
        <v>0</v>
      </c>
      <c r="D82" s="214" t="b">
        <v>0</v>
      </c>
      <c r="E82" s="209" t="b">
        <v>1</v>
      </c>
      <c r="F82" s="215" t="b">
        <v>0</v>
      </c>
    </row>
    <row r="83" spans="1:6" ht="13.2" x14ac:dyDescent="0.25">
      <c r="A83" s="140" t="s">
        <v>3831</v>
      </c>
      <c r="B83" s="38" t="s">
        <v>3832</v>
      </c>
      <c r="C83" s="207" t="b">
        <v>1</v>
      </c>
      <c r="D83" s="214" t="b">
        <v>0</v>
      </c>
      <c r="E83" s="218" t="b">
        <v>0</v>
      </c>
      <c r="F83" s="215" t="b">
        <v>0</v>
      </c>
    </row>
    <row r="84" spans="1:6" ht="13.2" x14ac:dyDescent="0.25">
      <c r="A84" s="140" t="s">
        <v>3833</v>
      </c>
      <c r="B84" s="38" t="s">
        <v>3834</v>
      </c>
      <c r="C84" s="207" t="b">
        <v>1</v>
      </c>
      <c r="D84" s="208" t="b">
        <v>1</v>
      </c>
      <c r="E84" s="218" t="b">
        <v>0</v>
      </c>
      <c r="F84" s="215" t="b">
        <v>0</v>
      </c>
    </row>
    <row r="85" spans="1:6" ht="13.2" x14ac:dyDescent="0.25">
      <c r="A85" s="140" t="s">
        <v>3835</v>
      </c>
      <c r="B85" s="38" t="s">
        <v>3836</v>
      </c>
      <c r="C85" s="213" t="b">
        <v>0</v>
      </c>
      <c r="D85" s="214" t="b">
        <v>0</v>
      </c>
      <c r="E85" s="209" t="b">
        <v>1</v>
      </c>
      <c r="F85" s="215" t="b">
        <v>0</v>
      </c>
    </row>
    <row r="86" spans="1:6" ht="13.2" x14ac:dyDescent="0.25">
      <c r="A86" s="140" t="s">
        <v>3837</v>
      </c>
      <c r="B86" s="38" t="s">
        <v>3838</v>
      </c>
      <c r="C86" s="207" t="b">
        <v>1</v>
      </c>
      <c r="D86" s="208" t="b">
        <v>1</v>
      </c>
      <c r="E86" s="218" t="b">
        <v>0</v>
      </c>
      <c r="F86" s="215" t="b">
        <v>0</v>
      </c>
    </row>
    <row r="87" spans="1:6" ht="13.2" x14ac:dyDescent="0.25">
      <c r="A87" s="189" t="s">
        <v>3839</v>
      </c>
      <c r="B87" s="233" t="s">
        <v>3840</v>
      </c>
      <c r="C87" s="207" t="b">
        <v>1</v>
      </c>
      <c r="D87" s="208" t="b">
        <v>1</v>
      </c>
      <c r="E87" s="209" t="b">
        <v>1</v>
      </c>
      <c r="F87" s="215" t="b">
        <v>0</v>
      </c>
    </row>
    <row r="88" spans="1:6" ht="17.399999999999999" x14ac:dyDescent="0.3">
      <c r="A88" s="224"/>
      <c r="B88" s="225"/>
      <c r="C88" s="226"/>
      <c r="D88" s="226"/>
      <c r="E88" s="227"/>
      <c r="F88" s="227"/>
    </row>
    <row r="89" spans="1:6" ht="17.399999999999999" x14ac:dyDescent="0.3">
      <c r="A89" s="204" t="s">
        <v>3841</v>
      </c>
      <c r="B89" s="228"/>
      <c r="C89" s="229"/>
      <c r="D89" s="230"/>
      <c r="E89" s="231"/>
      <c r="F89" s="232"/>
    </row>
    <row r="90" spans="1:6" ht="13.2" x14ac:dyDescent="0.25">
      <c r="A90" s="140" t="s">
        <v>3842</v>
      </c>
      <c r="B90" s="38" t="s">
        <v>3843</v>
      </c>
      <c r="C90" s="207" t="b">
        <v>1</v>
      </c>
      <c r="D90" s="208" t="b">
        <v>1</v>
      </c>
      <c r="E90" s="218" t="b">
        <v>0</v>
      </c>
      <c r="F90" s="215" t="b">
        <v>0</v>
      </c>
    </row>
    <row r="91" spans="1:6" ht="13.2" x14ac:dyDescent="0.25">
      <c r="A91" s="140" t="s">
        <v>3844</v>
      </c>
      <c r="B91" s="38" t="s">
        <v>3845</v>
      </c>
      <c r="C91" s="207" t="b">
        <v>1</v>
      </c>
      <c r="D91" s="208" t="b">
        <v>1</v>
      </c>
      <c r="E91" s="218" t="b">
        <v>0</v>
      </c>
      <c r="F91" s="215" t="b">
        <v>0</v>
      </c>
    </row>
    <row r="92" spans="1:6" ht="13.2" x14ac:dyDescent="0.25">
      <c r="A92" s="140" t="s">
        <v>3846</v>
      </c>
      <c r="B92" s="38" t="s">
        <v>3847</v>
      </c>
      <c r="C92" s="207" t="b">
        <v>1</v>
      </c>
      <c r="D92" s="214" t="b">
        <v>0</v>
      </c>
      <c r="E92" s="218" t="b">
        <v>0</v>
      </c>
      <c r="F92" s="215" t="b">
        <v>0</v>
      </c>
    </row>
    <row r="93" spans="1:6" ht="13.2" x14ac:dyDescent="0.25">
      <c r="A93" s="140" t="s">
        <v>3848</v>
      </c>
      <c r="B93" s="38" t="s">
        <v>3849</v>
      </c>
      <c r="C93" s="207" t="b">
        <v>1</v>
      </c>
      <c r="D93" s="214" t="b">
        <v>0</v>
      </c>
      <c r="E93" s="218" t="b">
        <v>0</v>
      </c>
      <c r="F93" s="215" t="b">
        <v>0</v>
      </c>
    </row>
    <row r="94" spans="1:6" ht="26.4" x14ac:dyDescent="0.25">
      <c r="A94" s="140" t="s">
        <v>3850</v>
      </c>
      <c r="B94" s="222" t="s">
        <v>3851</v>
      </c>
      <c r="C94" s="213" t="b">
        <v>0</v>
      </c>
      <c r="D94" s="214" t="b">
        <v>0</v>
      </c>
      <c r="E94" s="209" t="b">
        <v>1</v>
      </c>
      <c r="F94" s="215" t="b">
        <v>0</v>
      </c>
    </row>
    <row r="95" spans="1:6" ht="13.2" x14ac:dyDescent="0.25">
      <c r="A95" s="140" t="s">
        <v>3852</v>
      </c>
      <c r="B95" s="38" t="s">
        <v>3853</v>
      </c>
      <c r="C95" s="207" t="b">
        <v>1</v>
      </c>
      <c r="D95" s="208" t="b">
        <v>1</v>
      </c>
      <c r="E95" s="218" t="b">
        <v>0</v>
      </c>
      <c r="F95" s="215" t="b">
        <v>0</v>
      </c>
    </row>
    <row r="96" spans="1:6" ht="13.2" x14ac:dyDescent="0.25">
      <c r="A96" s="140" t="s">
        <v>3854</v>
      </c>
      <c r="B96" s="38" t="s">
        <v>3855</v>
      </c>
      <c r="C96" s="213" t="b">
        <v>0</v>
      </c>
      <c r="D96" s="214" t="b">
        <v>0</v>
      </c>
      <c r="E96" s="209" t="b">
        <v>1</v>
      </c>
      <c r="F96" s="215" t="b">
        <v>0</v>
      </c>
    </row>
    <row r="97" spans="1:6" ht="13.2" x14ac:dyDescent="0.25">
      <c r="A97" s="140" t="s">
        <v>3856</v>
      </c>
      <c r="B97" s="38" t="s">
        <v>3857</v>
      </c>
      <c r="C97" s="207" t="b">
        <v>1</v>
      </c>
      <c r="D97" s="214" t="b">
        <v>0</v>
      </c>
      <c r="E97" s="209" t="b">
        <v>1</v>
      </c>
      <c r="F97" s="215" t="b">
        <v>0</v>
      </c>
    </row>
    <row r="98" spans="1:6" ht="13.2" x14ac:dyDescent="0.25">
      <c r="A98" s="140" t="s">
        <v>3858</v>
      </c>
      <c r="B98" s="38" t="s">
        <v>3859</v>
      </c>
      <c r="C98" s="213" t="b">
        <v>0</v>
      </c>
      <c r="D98" s="214" t="b">
        <v>0</v>
      </c>
      <c r="E98" s="209" t="b">
        <v>1</v>
      </c>
      <c r="F98" s="215" t="b">
        <v>0</v>
      </c>
    </row>
    <row r="99" spans="1:6" ht="13.2" x14ac:dyDescent="0.25">
      <c r="A99" s="140" t="s">
        <v>3860</v>
      </c>
      <c r="B99" s="38" t="s">
        <v>3861</v>
      </c>
      <c r="C99" s="207" t="b">
        <v>1</v>
      </c>
      <c r="D99" s="208" t="b">
        <v>1</v>
      </c>
      <c r="E99" s="218" t="b">
        <v>0</v>
      </c>
      <c r="F99" s="215" t="b">
        <v>0</v>
      </c>
    </row>
    <row r="100" spans="1:6" ht="13.2" x14ac:dyDescent="0.25">
      <c r="A100" s="189" t="s">
        <v>3862</v>
      </c>
      <c r="B100" s="233" t="s">
        <v>3863</v>
      </c>
      <c r="C100" s="207" t="b">
        <v>1</v>
      </c>
      <c r="D100" s="208" t="b">
        <v>1</v>
      </c>
      <c r="E100" s="209" t="b">
        <v>1</v>
      </c>
      <c r="F100" s="210" t="b">
        <v>1</v>
      </c>
    </row>
    <row r="101" spans="1:6" ht="13.2" x14ac:dyDescent="0.25">
      <c r="B101" s="237"/>
    </row>
    <row r="102" spans="1:6" ht="13.2" x14ac:dyDescent="0.25">
      <c r="A102" s="221" t="s">
        <v>3864</v>
      </c>
      <c r="B102" s="237"/>
    </row>
    <row r="103" spans="1:6" ht="13.2" x14ac:dyDescent="0.25">
      <c r="B103" s="237"/>
    </row>
    <row r="104" spans="1:6" ht="13.2" x14ac:dyDescent="0.25">
      <c r="A104" s="238" t="s">
        <v>3865</v>
      </c>
      <c r="B104" s="237"/>
    </row>
    <row r="105" spans="1:6" ht="13.2" x14ac:dyDescent="0.25">
      <c r="A105" s="186" t="s">
        <v>3866</v>
      </c>
      <c r="B105" s="237"/>
    </row>
    <row r="106" spans="1:6" ht="13.2" x14ac:dyDescent="0.25">
      <c r="A106" s="186" t="s">
        <v>3867</v>
      </c>
      <c r="B106" s="237"/>
    </row>
    <row r="107" spans="1:6" ht="13.2" x14ac:dyDescent="0.25">
      <c r="A107" s="186" t="s">
        <v>3868</v>
      </c>
      <c r="B107" s="237"/>
    </row>
    <row r="108" spans="1:6" ht="13.2" x14ac:dyDescent="0.25">
      <c r="A108" s="186" t="s">
        <v>3869</v>
      </c>
      <c r="B108" s="237"/>
    </row>
    <row r="109" spans="1:6" ht="13.2" x14ac:dyDescent="0.25">
      <c r="A109" s="186" t="s">
        <v>3870</v>
      </c>
      <c r="B109" s="237"/>
    </row>
    <row r="110" spans="1:6" ht="13.2" x14ac:dyDescent="0.25">
      <c r="A110" s="186" t="s">
        <v>3871</v>
      </c>
      <c r="B110" s="237"/>
    </row>
    <row r="111" spans="1:6" ht="13.2" x14ac:dyDescent="0.25">
      <c r="A111" s="186" t="s">
        <v>3872</v>
      </c>
      <c r="B111" s="237"/>
    </row>
    <row r="112" spans="1:6" ht="13.2" x14ac:dyDescent="0.25">
      <c r="A112" s="186" t="s">
        <v>3873</v>
      </c>
      <c r="B112" s="237"/>
    </row>
    <row r="113" spans="1:2" ht="13.2" x14ac:dyDescent="0.25">
      <c r="A113" s="186" t="s">
        <v>3874</v>
      </c>
      <c r="B113" s="237"/>
    </row>
    <row r="114" spans="1:2" ht="13.2" x14ac:dyDescent="0.25">
      <c r="A114" s="186" t="s">
        <v>3875</v>
      </c>
      <c r="B114" s="237"/>
    </row>
    <row r="115" spans="1:2" ht="13.2" x14ac:dyDescent="0.25">
      <c r="A115" s="186" t="s">
        <v>3876</v>
      </c>
      <c r="B115" s="237"/>
    </row>
    <row r="116" spans="1:2" ht="13.2" x14ac:dyDescent="0.25">
      <c r="A116" s="239" t="s">
        <v>3877</v>
      </c>
      <c r="B116" s="237"/>
    </row>
    <row r="117" spans="1:2" ht="13.2" x14ac:dyDescent="0.25">
      <c r="A117" s="186" t="s">
        <v>3878</v>
      </c>
      <c r="B117" s="237"/>
    </row>
    <row r="118" spans="1:2" ht="13.2" x14ac:dyDescent="0.25">
      <c r="A118" s="186" t="s">
        <v>3879</v>
      </c>
      <c r="B118" s="237"/>
    </row>
    <row r="119" spans="1:2" ht="13.2" x14ac:dyDescent="0.25">
      <c r="A119" s="186" t="s">
        <v>3880</v>
      </c>
      <c r="B119" s="237"/>
    </row>
    <row r="120" spans="1:2" ht="13.2" x14ac:dyDescent="0.25">
      <c r="A120" s="186" t="s">
        <v>3881</v>
      </c>
      <c r="B120" s="237"/>
    </row>
    <row r="121" spans="1:2" ht="13.2" x14ac:dyDescent="0.25">
      <c r="A121" s="186" t="s">
        <v>3882</v>
      </c>
      <c r="B121" s="237"/>
    </row>
    <row r="122" spans="1:2" ht="13.2" x14ac:dyDescent="0.25">
      <c r="A122" s="186" t="s">
        <v>3883</v>
      </c>
      <c r="B122" s="237"/>
    </row>
    <row r="123" spans="1:2" ht="13.2" x14ac:dyDescent="0.25">
      <c r="A123" s="186" t="s">
        <v>3884</v>
      </c>
      <c r="B123" s="237"/>
    </row>
    <row r="124" spans="1:2" ht="13.2" x14ac:dyDescent="0.25">
      <c r="A124" s="186" t="s">
        <v>3885</v>
      </c>
      <c r="B124" s="237"/>
    </row>
    <row r="125" spans="1:2" ht="13.2" x14ac:dyDescent="0.25">
      <c r="A125" s="186" t="s">
        <v>3886</v>
      </c>
      <c r="B125" s="237"/>
    </row>
    <row r="126" spans="1:2" ht="13.2" x14ac:dyDescent="0.25">
      <c r="A126" s="186" t="s">
        <v>3887</v>
      </c>
      <c r="B126" s="237"/>
    </row>
    <row r="127" spans="1:2" ht="13.2" x14ac:dyDescent="0.25">
      <c r="A127" s="186" t="s">
        <v>3888</v>
      </c>
      <c r="B127" s="237"/>
    </row>
    <row r="128" spans="1:2" ht="13.2" x14ac:dyDescent="0.25">
      <c r="A128" s="186" t="s">
        <v>3889</v>
      </c>
      <c r="B128" s="237"/>
    </row>
    <row r="129" spans="1:2" ht="13.2" x14ac:dyDescent="0.25">
      <c r="A129" s="186" t="s">
        <v>3890</v>
      </c>
      <c r="B129" s="237"/>
    </row>
    <row r="130" spans="1:2" ht="13.2" x14ac:dyDescent="0.25">
      <c r="A130" s="186" t="s">
        <v>3891</v>
      </c>
      <c r="B130" s="237"/>
    </row>
    <row r="131" spans="1:2" ht="13.2" x14ac:dyDescent="0.25">
      <c r="A131" s="186" t="s">
        <v>3892</v>
      </c>
      <c r="B131" s="237"/>
    </row>
    <row r="132" spans="1:2" ht="13.2" x14ac:dyDescent="0.25">
      <c r="A132" s="186" t="s">
        <v>3893</v>
      </c>
      <c r="B132" s="237"/>
    </row>
    <row r="133" spans="1:2" ht="13.2" x14ac:dyDescent="0.25">
      <c r="A133" s="186" t="s">
        <v>3894</v>
      </c>
      <c r="B133" s="237"/>
    </row>
    <row r="134" spans="1:2" ht="13.2" x14ac:dyDescent="0.25">
      <c r="A134" s="186" t="s">
        <v>3895</v>
      </c>
      <c r="B134" s="237"/>
    </row>
    <row r="135" spans="1:2" ht="13.2" x14ac:dyDescent="0.25">
      <c r="A135" s="186" t="s">
        <v>3896</v>
      </c>
      <c r="B135" s="237"/>
    </row>
    <row r="136" spans="1:2" ht="13.2" x14ac:dyDescent="0.25">
      <c r="A136" s="186" t="s">
        <v>3897</v>
      </c>
      <c r="B136" s="237"/>
    </row>
    <row r="137" spans="1:2" ht="13.2" x14ac:dyDescent="0.25">
      <c r="A137" s="186" t="s">
        <v>3898</v>
      </c>
      <c r="B137" s="237"/>
    </row>
    <row r="138" spans="1:2" ht="13.2" x14ac:dyDescent="0.25">
      <c r="A138" s="186" t="s">
        <v>3899</v>
      </c>
      <c r="B138" s="237"/>
    </row>
    <row r="139" spans="1:2" ht="13.2" x14ac:dyDescent="0.25">
      <c r="A139" s="186" t="s">
        <v>3900</v>
      </c>
      <c r="B139" s="237"/>
    </row>
  </sheetData>
  <hyperlinks>
    <hyperlink ref="A1" location="Index!A1" display="Go back to Index" xr:uid="{00000000-0004-0000-2800-000000000000}"/>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outlinePr summaryBelow="0" summaryRight="0"/>
  </sheetPr>
  <dimension ref="A1:F41"/>
  <sheetViews>
    <sheetView workbookViewId="0">
      <pane ySplit="2" topLeftCell="A3" activePane="bottomLeft" state="frozen"/>
      <selection pane="bottomLeft" activeCell="B4" sqref="B4"/>
    </sheetView>
  </sheetViews>
  <sheetFormatPr defaultColWidth="14.44140625" defaultRowHeight="15.75" customHeight="1" x14ac:dyDescent="0.25"/>
  <cols>
    <col min="1" max="1" width="21.5546875" customWidth="1"/>
    <col min="2" max="2" width="24.44140625" customWidth="1"/>
    <col min="3" max="3" width="68.6640625" customWidth="1"/>
    <col min="4" max="4" width="33.44140625" customWidth="1"/>
    <col min="5" max="5" width="32" customWidth="1"/>
    <col min="6" max="6" width="199.88671875" customWidth="1"/>
  </cols>
  <sheetData>
    <row r="1" spans="1:6" ht="15.75" customHeight="1" x14ac:dyDescent="0.3">
      <c r="A1" s="157" t="s">
        <v>1</v>
      </c>
      <c r="B1" s="219"/>
      <c r="C1" s="219"/>
      <c r="D1" s="219"/>
      <c r="E1" s="219"/>
      <c r="F1" s="219"/>
    </row>
    <row r="2" spans="1:6" ht="13.2" x14ac:dyDescent="0.25">
      <c r="A2" s="219" t="s">
        <v>3703</v>
      </c>
      <c r="B2" s="219" t="s">
        <v>3704</v>
      </c>
      <c r="C2" s="219" t="s">
        <v>3705</v>
      </c>
      <c r="D2" s="219" t="s">
        <v>3706</v>
      </c>
      <c r="E2" s="219" t="s">
        <v>3707</v>
      </c>
      <c r="F2" s="219" t="s">
        <v>3708</v>
      </c>
    </row>
    <row r="3" spans="1:6" ht="13.2" x14ac:dyDescent="0.25">
      <c r="A3" s="220">
        <v>43755.421136655088</v>
      </c>
      <c r="B3" s="221" t="s">
        <v>338</v>
      </c>
      <c r="C3" s="221" t="s">
        <v>3712</v>
      </c>
      <c r="F3" s="221" t="s">
        <v>3713</v>
      </c>
    </row>
    <row r="4" spans="1:6" ht="13.2" x14ac:dyDescent="0.25">
      <c r="A4" s="220">
        <v>43761.162013090274</v>
      </c>
      <c r="B4" s="221" t="s">
        <v>338</v>
      </c>
      <c r="C4" s="221" t="s">
        <v>2464</v>
      </c>
      <c r="D4" s="221" t="s">
        <v>820</v>
      </c>
    </row>
    <row r="5" spans="1:6" ht="13.2" x14ac:dyDescent="0.25">
      <c r="A5" s="220">
        <v>43779.840944976851</v>
      </c>
      <c r="B5" s="221" t="s">
        <v>356</v>
      </c>
      <c r="C5" s="221" t="s">
        <v>321</v>
      </c>
      <c r="F5" s="221" t="s">
        <v>3715</v>
      </c>
    </row>
    <row r="6" spans="1:6" ht="13.2" x14ac:dyDescent="0.25">
      <c r="A6" s="220">
        <v>43817.438239594907</v>
      </c>
      <c r="B6" s="221" t="s">
        <v>371</v>
      </c>
      <c r="C6" s="221" t="s">
        <v>3718</v>
      </c>
      <c r="D6" s="221" t="s">
        <v>3718</v>
      </c>
      <c r="E6" s="221" t="s">
        <v>3718</v>
      </c>
      <c r="F6" s="221" t="s">
        <v>3718</v>
      </c>
    </row>
    <row r="7" spans="1:6" ht="13.2" x14ac:dyDescent="0.25">
      <c r="A7" s="220">
        <v>43857.689357291667</v>
      </c>
      <c r="B7" s="221" t="s">
        <v>352</v>
      </c>
      <c r="C7" s="221" t="s">
        <v>138</v>
      </c>
      <c r="D7" s="221" t="s">
        <v>3719</v>
      </c>
      <c r="F7" s="221" t="s">
        <v>3719</v>
      </c>
    </row>
    <row r="8" spans="1:6" ht="13.2" x14ac:dyDescent="0.25">
      <c r="A8" s="220">
        <v>43901.38242814815</v>
      </c>
      <c r="B8" s="221" t="s">
        <v>155</v>
      </c>
      <c r="C8" s="221">
        <v>999999999999999</v>
      </c>
      <c r="D8" s="221">
        <v>9999999999999</v>
      </c>
      <c r="E8" s="221" t="s">
        <v>3721</v>
      </c>
      <c r="F8" s="221" t="s">
        <v>3722</v>
      </c>
    </row>
    <row r="9" spans="1:6" ht="13.2" x14ac:dyDescent="0.25">
      <c r="A9" s="220">
        <v>43911.399047013889</v>
      </c>
      <c r="B9" s="221" t="s">
        <v>257</v>
      </c>
      <c r="C9" s="221" t="s">
        <v>3209</v>
      </c>
    </row>
    <row r="10" spans="1:6" ht="13.2" x14ac:dyDescent="0.25">
      <c r="A10" s="220">
        <v>43911.39943539352</v>
      </c>
      <c r="B10" s="221" t="s">
        <v>261</v>
      </c>
      <c r="C10" s="221" t="s">
        <v>3213</v>
      </c>
    </row>
    <row r="11" spans="1:6" ht="13.2" x14ac:dyDescent="0.25">
      <c r="A11" s="220">
        <v>43911.405161562499</v>
      </c>
      <c r="B11" s="221" t="s">
        <v>338</v>
      </c>
      <c r="C11" s="221" t="s">
        <v>2450</v>
      </c>
    </row>
    <row r="12" spans="1:6" ht="13.2" x14ac:dyDescent="0.25">
      <c r="A12" s="220">
        <v>43911.405327002314</v>
      </c>
      <c r="B12" s="221" t="s">
        <v>338</v>
      </c>
      <c r="C12" s="221" t="s">
        <v>2456</v>
      </c>
    </row>
    <row r="13" spans="1:6" ht="13.2" x14ac:dyDescent="0.25">
      <c r="A13" s="220">
        <v>43911.405502615744</v>
      </c>
      <c r="B13" s="221" t="s">
        <v>338</v>
      </c>
      <c r="C13" s="221" t="s">
        <v>2458</v>
      </c>
    </row>
    <row r="14" spans="1:6" ht="13.2" x14ac:dyDescent="0.25">
      <c r="A14" s="220">
        <v>43911.437896678239</v>
      </c>
      <c r="B14" s="221" t="s">
        <v>228</v>
      </c>
      <c r="C14" s="221" t="s">
        <v>3162</v>
      </c>
      <c r="D14" s="221" t="s">
        <v>2605</v>
      </c>
    </row>
    <row r="15" spans="1:6" ht="13.2" x14ac:dyDescent="0.25">
      <c r="A15" s="220">
        <v>43911.444497824079</v>
      </c>
      <c r="B15" s="221" t="s">
        <v>228</v>
      </c>
      <c r="C15" s="221" t="s">
        <v>3179</v>
      </c>
      <c r="D15" s="221" t="s">
        <v>3726</v>
      </c>
    </row>
    <row r="16" spans="1:6" ht="13.2" x14ac:dyDescent="0.25">
      <c r="A16" s="220">
        <v>43911.444705740738</v>
      </c>
      <c r="B16" s="221" t="s">
        <v>228</v>
      </c>
      <c r="C16" s="221" t="s">
        <v>3171</v>
      </c>
      <c r="D16" s="221" t="s">
        <v>3727</v>
      </c>
    </row>
    <row r="17" spans="1:4" ht="13.2" x14ac:dyDescent="0.25">
      <c r="A17" s="220">
        <v>43911.445080381949</v>
      </c>
      <c r="B17" s="221" t="s">
        <v>228</v>
      </c>
      <c r="C17" s="221" t="s">
        <v>3174</v>
      </c>
      <c r="D17" s="221" t="s">
        <v>2011</v>
      </c>
    </row>
    <row r="18" spans="1:4" ht="13.2" x14ac:dyDescent="0.25">
      <c r="A18" s="220">
        <v>43911.445337349534</v>
      </c>
      <c r="B18" s="221" t="s">
        <v>228</v>
      </c>
      <c r="C18" s="221" t="s">
        <v>3176</v>
      </c>
      <c r="D18" s="221" t="s">
        <v>924</v>
      </c>
    </row>
    <row r="19" spans="1:4" ht="13.2" x14ac:dyDescent="0.25">
      <c r="A19" s="220">
        <v>43911.446643761577</v>
      </c>
      <c r="B19" s="221" t="s">
        <v>228</v>
      </c>
      <c r="C19" s="221" t="s">
        <v>3210</v>
      </c>
      <c r="D19" s="221" t="s">
        <v>1058</v>
      </c>
    </row>
    <row r="20" spans="1:4" ht="13.2" x14ac:dyDescent="0.25">
      <c r="A20" s="220">
        <v>43911.460368321757</v>
      </c>
      <c r="B20" s="221" t="s">
        <v>341</v>
      </c>
      <c r="C20" s="221" t="s">
        <v>3406</v>
      </c>
      <c r="D20" s="221" t="s">
        <v>3730</v>
      </c>
    </row>
    <row r="21" spans="1:4" ht="13.2" x14ac:dyDescent="0.25">
      <c r="A21" s="220">
        <v>43911.463890775463</v>
      </c>
      <c r="B21" s="221" t="s">
        <v>341</v>
      </c>
      <c r="C21" s="221" t="s">
        <v>3418</v>
      </c>
      <c r="D21" s="221" t="s">
        <v>3731</v>
      </c>
    </row>
    <row r="22" spans="1:4" ht="13.2" x14ac:dyDescent="0.25">
      <c r="A22" s="220">
        <v>43911.464202581017</v>
      </c>
      <c r="B22" s="221" t="s">
        <v>341</v>
      </c>
      <c r="C22" s="221" t="s">
        <v>3422</v>
      </c>
    </row>
    <row r="23" spans="1:4" ht="13.2" x14ac:dyDescent="0.25">
      <c r="A23" s="220">
        <v>43911.642136041672</v>
      </c>
      <c r="B23" s="221" t="s">
        <v>278</v>
      </c>
      <c r="C23" s="221" t="s">
        <v>1931</v>
      </c>
      <c r="D23" s="221" t="s">
        <v>3734</v>
      </c>
    </row>
    <row r="24" spans="1:4" ht="13.2" x14ac:dyDescent="0.25">
      <c r="A24" s="220">
        <v>43911.645106412034</v>
      </c>
      <c r="B24" s="221" t="s">
        <v>278</v>
      </c>
      <c r="C24" s="221" t="s">
        <v>1928</v>
      </c>
      <c r="D24" s="221" t="s">
        <v>2416</v>
      </c>
    </row>
    <row r="25" spans="1:4" ht="13.2" x14ac:dyDescent="0.25">
      <c r="A25" s="220">
        <v>43911.646516805558</v>
      </c>
      <c r="B25" s="221" t="s">
        <v>278</v>
      </c>
      <c r="C25" s="221" t="s">
        <v>1935</v>
      </c>
      <c r="D25" s="221" t="s">
        <v>1268</v>
      </c>
    </row>
    <row r="26" spans="1:4" ht="13.2" x14ac:dyDescent="0.25">
      <c r="A26" s="220">
        <v>43911.65721740741</v>
      </c>
      <c r="B26" s="221" t="s">
        <v>322</v>
      </c>
      <c r="C26" s="221" t="s">
        <v>2446</v>
      </c>
      <c r="D26" s="221" t="s">
        <v>1268</v>
      </c>
    </row>
    <row r="27" spans="1:4" ht="13.2" x14ac:dyDescent="0.25">
      <c r="A27" s="220">
        <v>43911.658295428242</v>
      </c>
      <c r="B27" s="221" t="s">
        <v>322</v>
      </c>
      <c r="C27" s="221" t="s">
        <v>2449</v>
      </c>
      <c r="D27" s="221" t="s">
        <v>1265</v>
      </c>
    </row>
    <row r="28" spans="1:4" ht="13.2" x14ac:dyDescent="0.25">
      <c r="A28" s="220">
        <v>43911.672933726848</v>
      </c>
      <c r="B28" s="221" t="s">
        <v>202</v>
      </c>
      <c r="C28" s="221" t="s">
        <v>3001</v>
      </c>
      <c r="D28" s="221" t="s">
        <v>3737</v>
      </c>
    </row>
    <row r="29" spans="1:4" ht="13.2" x14ac:dyDescent="0.25">
      <c r="A29" s="220">
        <v>43911.673449849535</v>
      </c>
      <c r="B29" s="221" t="s">
        <v>202</v>
      </c>
      <c r="C29" s="221" t="s">
        <v>3007</v>
      </c>
      <c r="D29" s="221" t="s">
        <v>2605</v>
      </c>
    </row>
    <row r="30" spans="1:4" ht="13.2" x14ac:dyDescent="0.25">
      <c r="A30" s="220">
        <v>43911.67553709491</v>
      </c>
      <c r="B30" s="221" t="s">
        <v>202</v>
      </c>
      <c r="C30" s="221" t="s">
        <v>2999</v>
      </c>
      <c r="D30" s="221" t="s">
        <v>908</v>
      </c>
    </row>
    <row r="31" spans="1:4" ht="13.2" x14ac:dyDescent="0.25">
      <c r="A31" s="220">
        <v>43911.675918321758</v>
      </c>
      <c r="B31" s="221" t="s">
        <v>202</v>
      </c>
      <c r="C31" s="221" t="s">
        <v>2991</v>
      </c>
      <c r="D31" s="221" t="s">
        <v>3739</v>
      </c>
    </row>
    <row r="32" spans="1:4" ht="13.2" x14ac:dyDescent="0.25">
      <c r="A32" s="220">
        <v>43911.678467337959</v>
      </c>
      <c r="B32" s="221" t="s">
        <v>202</v>
      </c>
      <c r="C32" s="221" t="s">
        <v>3011</v>
      </c>
      <c r="D32" s="221" t="s">
        <v>3741</v>
      </c>
    </row>
    <row r="33" spans="1:6" ht="13.2" x14ac:dyDescent="0.25">
      <c r="A33" s="220">
        <v>43911.678977719908</v>
      </c>
      <c r="B33" s="221" t="s">
        <v>202</v>
      </c>
      <c r="C33" s="221" t="s">
        <v>3015</v>
      </c>
      <c r="D33" s="221" t="s">
        <v>924</v>
      </c>
    </row>
    <row r="34" spans="1:6" ht="13.2" x14ac:dyDescent="0.25">
      <c r="A34" s="220">
        <v>43911.690847233796</v>
      </c>
      <c r="B34" s="221" t="s">
        <v>225</v>
      </c>
      <c r="C34" s="221" t="s">
        <v>2699</v>
      </c>
      <c r="D34" s="221" t="s">
        <v>1265</v>
      </c>
    </row>
    <row r="35" spans="1:6" ht="13.2" x14ac:dyDescent="0.25">
      <c r="A35" s="220">
        <v>43911.709133657409</v>
      </c>
      <c r="B35" s="221" t="s">
        <v>342</v>
      </c>
      <c r="C35" s="221" t="s">
        <v>3619</v>
      </c>
      <c r="D35" s="221" t="s">
        <v>2178</v>
      </c>
    </row>
    <row r="36" spans="1:6" ht="13.2" x14ac:dyDescent="0.25">
      <c r="A36" s="220">
        <v>43911.710146331017</v>
      </c>
      <c r="B36" s="221" t="s">
        <v>342</v>
      </c>
      <c r="C36" s="221" t="s">
        <v>3624</v>
      </c>
      <c r="D36" s="221" t="s">
        <v>1268</v>
      </c>
    </row>
    <row r="37" spans="1:6" ht="13.2" x14ac:dyDescent="0.25">
      <c r="A37" s="220">
        <v>43911.720397696758</v>
      </c>
      <c r="B37" s="221" t="s">
        <v>202</v>
      </c>
      <c r="C37" s="221" t="s">
        <v>2709</v>
      </c>
      <c r="D37" s="221" t="s">
        <v>3742</v>
      </c>
    </row>
    <row r="38" spans="1:6" ht="13.2" x14ac:dyDescent="0.25">
      <c r="A38" s="220">
        <v>43911.72193644676</v>
      </c>
      <c r="B38" s="221" t="s">
        <v>200</v>
      </c>
      <c r="C38" s="221" t="s">
        <v>2714</v>
      </c>
      <c r="D38" s="221" t="s">
        <v>3743</v>
      </c>
    </row>
    <row r="39" spans="1:6" ht="13.2" x14ac:dyDescent="0.25">
      <c r="A39" s="220">
        <v>43919.520886956016</v>
      </c>
      <c r="B39" s="221" t="s">
        <v>225</v>
      </c>
      <c r="C39" s="221" t="s">
        <v>3744</v>
      </c>
      <c r="F39" s="221" t="s">
        <v>1265</v>
      </c>
    </row>
    <row r="40" spans="1:6" ht="13.2" x14ac:dyDescent="0.25">
      <c r="A40" s="220">
        <v>43919.521009699078</v>
      </c>
      <c r="B40" s="221" t="s">
        <v>225</v>
      </c>
      <c r="C40" s="221" t="s">
        <v>2696</v>
      </c>
      <c r="F40" s="221" t="s">
        <v>3745</v>
      </c>
    </row>
    <row r="41" spans="1:6" ht="13.2" x14ac:dyDescent="0.25">
      <c r="B41" s="223"/>
      <c r="C41" s="223"/>
      <c r="D41" s="223"/>
      <c r="E41" s="223"/>
      <c r="F41" s="223"/>
    </row>
  </sheetData>
  <hyperlinks>
    <hyperlink ref="A1" location="Index!A1" display="Go back to Index" xr:uid="{00000000-0004-0000-29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B45F06"/>
    <outlinePr summaryBelow="0" summaryRight="0"/>
  </sheetPr>
  <dimension ref="A1:B49"/>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121.44140625" customWidth="1"/>
    <col min="2" max="2" width="127.109375" customWidth="1"/>
  </cols>
  <sheetData>
    <row r="1" spans="1:2" ht="15.75" customHeight="1" x14ac:dyDescent="0.3">
      <c r="A1" s="129" t="s">
        <v>1</v>
      </c>
      <c r="B1" s="7" t="s">
        <v>3</v>
      </c>
    </row>
    <row r="2" spans="1:2" ht="15.75" customHeight="1" x14ac:dyDescent="0.3">
      <c r="A2" s="245" t="s">
        <v>448</v>
      </c>
      <c r="B2" s="243"/>
    </row>
    <row r="3" spans="1:2" ht="13.2" x14ac:dyDescent="0.25">
      <c r="A3" s="35" t="s">
        <v>454</v>
      </c>
      <c r="B3" s="133" t="s">
        <v>457</v>
      </c>
    </row>
    <row r="4" spans="1:2" ht="13.2" x14ac:dyDescent="0.25">
      <c r="A4" s="35" t="s">
        <v>470</v>
      </c>
      <c r="B4" s="38" t="s">
        <v>476</v>
      </c>
    </row>
    <row r="5" spans="1:2" ht="26.4" x14ac:dyDescent="0.25">
      <c r="A5" s="35" t="s">
        <v>478</v>
      </c>
      <c r="B5" s="38" t="s">
        <v>483</v>
      </c>
    </row>
    <row r="6" spans="1:2" ht="13.2" x14ac:dyDescent="0.25">
      <c r="A6" s="35" t="s">
        <v>485</v>
      </c>
      <c r="B6" s="38" t="s">
        <v>492</v>
      </c>
    </row>
    <row r="7" spans="1:2" ht="13.2" x14ac:dyDescent="0.25">
      <c r="A7" s="35" t="s">
        <v>496</v>
      </c>
      <c r="B7" s="38" t="s">
        <v>502</v>
      </c>
    </row>
    <row r="8" spans="1:2" ht="13.2" x14ac:dyDescent="0.25">
      <c r="A8" s="35" t="s">
        <v>506</v>
      </c>
      <c r="B8" s="38" t="s">
        <v>513</v>
      </c>
    </row>
    <row r="9" spans="1:2" ht="13.2" x14ac:dyDescent="0.25">
      <c r="A9" s="35" t="s">
        <v>518</v>
      </c>
      <c r="B9" s="27" t="s">
        <v>521</v>
      </c>
    </row>
    <row r="10" spans="1:2" ht="13.2" x14ac:dyDescent="0.25">
      <c r="A10" s="131" t="s">
        <v>525</v>
      </c>
      <c r="B10" s="27"/>
    </row>
    <row r="11" spans="1:2" ht="15.75" customHeight="1" x14ac:dyDescent="0.3">
      <c r="A11" s="135" t="s">
        <v>534</v>
      </c>
      <c r="B11" s="136" t="s">
        <v>548</v>
      </c>
    </row>
    <row r="12" spans="1:2" ht="13.2" x14ac:dyDescent="0.25">
      <c r="A12" s="137" t="s">
        <v>559</v>
      </c>
      <c r="B12" s="138" t="s">
        <v>571</v>
      </c>
    </row>
    <row r="13" spans="1:2" ht="13.2" x14ac:dyDescent="0.25">
      <c r="A13" s="137" t="s">
        <v>584</v>
      </c>
      <c r="B13" s="139" t="s">
        <v>589</v>
      </c>
    </row>
    <row r="14" spans="1:2" ht="13.2" x14ac:dyDescent="0.25">
      <c r="A14" s="137" t="s">
        <v>596</v>
      </c>
      <c r="B14" s="139" t="s">
        <v>597</v>
      </c>
    </row>
    <row r="15" spans="1:2" ht="13.2" x14ac:dyDescent="0.25">
      <c r="A15" s="137" t="s">
        <v>598</v>
      </c>
      <c r="B15" s="139" t="s">
        <v>600</v>
      </c>
    </row>
    <row r="16" spans="1:2" ht="13.2" x14ac:dyDescent="0.25">
      <c r="A16" s="137" t="s">
        <v>602</v>
      </c>
      <c r="B16" s="139" t="s">
        <v>604</v>
      </c>
    </row>
    <row r="17" spans="1:2" ht="13.2" x14ac:dyDescent="0.25">
      <c r="A17" s="137" t="s">
        <v>605</v>
      </c>
      <c r="B17" s="139" t="s">
        <v>606</v>
      </c>
    </row>
    <row r="18" spans="1:2" ht="13.2" x14ac:dyDescent="0.25">
      <c r="A18" s="137" t="s">
        <v>608</v>
      </c>
      <c r="B18" s="139" t="s">
        <v>609</v>
      </c>
    </row>
    <row r="19" spans="1:2" ht="13.2" x14ac:dyDescent="0.25">
      <c r="A19" s="137" t="s">
        <v>611</v>
      </c>
      <c r="B19" s="139" t="s">
        <v>613</v>
      </c>
    </row>
    <row r="20" spans="1:2" ht="13.2" x14ac:dyDescent="0.25">
      <c r="A20" s="137" t="s">
        <v>615</v>
      </c>
      <c r="B20" s="139" t="s">
        <v>617</v>
      </c>
    </row>
    <row r="21" spans="1:2" ht="13.2" x14ac:dyDescent="0.25">
      <c r="A21" s="137" t="s">
        <v>619</v>
      </c>
      <c r="B21" s="142" t="s">
        <v>620</v>
      </c>
    </row>
    <row r="22" spans="1:2" ht="15.75" customHeight="1" x14ac:dyDescent="0.3">
      <c r="A22" s="245" t="s">
        <v>486</v>
      </c>
      <c r="B22" s="243"/>
    </row>
    <row r="23" spans="1:2" ht="13.2" x14ac:dyDescent="0.25">
      <c r="A23" s="35" t="s">
        <v>626</v>
      </c>
      <c r="B23" s="27" t="s">
        <v>628</v>
      </c>
    </row>
    <row r="24" spans="1:2" ht="13.2" x14ac:dyDescent="0.25">
      <c r="A24" s="35" t="s">
        <v>630</v>
      </c>
      <c r="B24" s="27" t="s">
        <v>632</v>
      </c>
    </row>
    <row r="25" spans="1:2" ht="13.2" x14ac:dyDescent="0.25">
      <c r="A25" s="35" t="s">
        <v>633</v>
      </c>
      <c r="B25" s="27" t="s">
        <v>636</v>
      </c>
    </row>
    <row r="26" spans="1:2" ht="13.2" x14ac:dyDescent="0.25">
      <c r="A26" s="35" t="s">
        <v>639</v>
      </c>
      <c r="B26" s="27" t="s">
        <v>640</v>
      </c>
    </row>
    <row r="27" spans="1:2" ht="13.2" x14ac:dyDescent="0.25">
      <c r="A27" s="35" t="s">
        <v>642</v>
      </c>
      <c r="B27" s="27" t="s">
        <v>643</v>
      </c>
    </row>
    <row r="28" spans="1:2" ht="13.2" x14ac:dyDescent="0.25">
      <c r="A28" s="35" t="s">
        <v>646</v>
      </c>
      <c r="B28" s="27" t="s">
        <v>647</v>
      </c>
    </row>
    <row r="29" spans="1:2" ht="26.4" x14ac:dyDescent="0.25">
      <c r="A29" s="35" t="s">
        <v>649</v>
      </c>
      <c r="B29" s="38" t="s">
        <v>651</v>
      </c>
    </row>
    <row r="30" spans="1:2" ht="26.4" x14ac:dyDescent="0.25">
      <c r="A30" s="35" t="s">
        <v>652</v>
      </c>
      <c r="B30" s="38" t="s">
        <v>655</v>
      </c>
    </row>
    <row r="31" spans="1:2" ht="13.2" x14ac:dyDescent="0.25">
      <c r="A31" s="35" t="s">
        <v>656</v>
      </c>
      <c r="B31" s="38" t="s">
        <v>659</v>
      </c>
    </row>
    <row r="32" spans="1:2" ht="13.2" x14ac:dyDescent="0.25">
      <c r="A32" s="35" t="s">
        <v>662</v>
      </c>
      <c r="B32" s="27" t="s">
        <v>663</v>
      </c>
    </row>
    <row r="33" spans="1:2" ht="13.2" x14ac:dyDescent="0.25">
      <c r="A33" s="35" t="s">
        <v>666</v>
      </c>
      <c r="B33" s="27" t="s">
        <v>669</v>
      </c>
    </row>
    <row r="34" spans="1:2" ht="13.2" x14ac:dyDescent="0.25">
      <c r="A34" s="35" t="s">
        <v>671</v>
      </c>
      <c r="B34" s="27" t="s">
        <v>672</v>
      </c>
    </row>
    <row r="35" spans="1:2" ht="13.2" x14ac:dyDescent="0.25">
      <c r="A35" s="35" t="s">
        <v>674</v>
      </c>
      <c r="B35" s="27" t="s">
        <v>675</v>
      </c>
    </row>
    <row r="36" spans="1:2" ht="13.2" x14ac:dyDescent="0.25">
      <c r="A36" s="35" t="s">
        <v>676</v>
      </c>
      <c r="B36" s="27" t="s">
        <v>678</v>
      </c>
    </row>
    <row r="37" spans="1:2" ht="13.2" x14ac:dyDescent="0.25">
      <c r="A37" s="35" t="s">
        <v>680</v>
      </c>
      <c r="B37" s="27" t="s">
        <v>682</v>
      </c>
    </row>
    <row r="38" spans="1:2" ht="13.2" x14ac:dyDescent="0.25">
      <c r="A38" s="35" t="s">
        <v>685</v>
      </c>
      <c r="B38" s="27" t="s">
        <v>686</v>
      </c>
    </row>
    <row r="39" spans="1:2" ht="13.2" x14ac:dyDescent="0.25">
      <c r="A39" s="35" t="s">
        <v>689</v>
      </c>
      <c r="B39" s="27" t="s">
        <v>690</v>
      </c>
    </row>
    <row r="40" spans="1:2" ht="13.2" x14ac:dyDescent="0.25">
      <c r="A40" s="35" t="s">
        <v>693</v>
      </c>
      <c r="B40" s="27" t="s">
        <v>694</v>
      </c>
    </row>
    <row r="41" spans="1:2" ht="13.2" x14ac:dyDescent="0.25">
      <c r="A41" s="35" t="s">
        <v>695</v>
      </c>
      <c r="B41" s="27" t="s">
        <v>697</v>
      </c>
    </row>
    <row r="42" spans="1:2" ht="13.2" x14ac:dyDescent="0.25">
      <c r="A42" s="35" t="s">
        <v>698</v>
      </c>
      <c r="B42" s="38" t="s">
        <v>702</v>
      </c>
    </row>
    <row r="43" spans="1:2" ht="13.2" x14ac:dyDescent="0.25">
      <c r="A43" s="35" t="s">
        <v>703</v>
      </c>
      <c r="B43" s="38" t="s">
        <v>707</v>
      </c>
    </row>
    <row r="44" spans="1:2" ht="13.2" x14ac:dyDescent="0.25">
      <c r="A44" s="35" t="s">
        <v>708</v>
      </c>
      <c r="B44" s="38" t="s">
        <v>710</v>
      </c>
    </row>
    <row r="45" spans="1:2" ht="13.2" x14ac:dyDescent="0.25">
      <c r="A45" s="35" t="s">
        <v>713</v>
      </c>
      <c r="B45" s="27" t="s">
        <v>714</v>
      </c>
    </row>
    <row r="46" spans="1:2" ht="26.4" x14ac:dyDescent="0.25">
      <c r="A46" s="35" t="s">
        <v>716</v>
      </c>
      <c r="B46" s="27" t="s">
        <v>717</v>
      </c>
    </row>
    <row r="47" spans="1:2" ht="13.2" x14ac:dyDescent="0.25">
      <c r="A47" s="35" t="s">
        <v>719</v>
      </c>
      <c r="B47" s="27" t="s">
        <v>636</v>
      </c>
    </row>
    <row r="48" spans="1:2" ht="13.2" x14ac:dyDescent="0.25">
      <c r="A48" s="35" t="s">
        <v>722</v>
      </c>
      <c r="B48" s="27" t="s">
        <v>723</v>
      </c>
    </row>
    <row r="49" spans="1:2" ht="13.2" x14ac:dyDescent="0.25">
      <c r="A49" s="35" t="s">
        <v>725</v>
      </c>
      <c r="B49" s="27" t="s">
        <v>728</v>
      </c>
    </row>
  </sheetData>
  <mergeCells count="2">
    <mergeCell ref="A2:B2"/>
    <mergeCell ref="A22:B22"/>
  </mergeCells>
  <hyperlinks>
    <hyperlink ref="A1" location="Index!A1" display="Go back to Index"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E599"/>
    <outlinePr summaryBelow="0" summaryRight="0"/>
  </sheetPr>
  <dimension ref="A1:B38"/>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114.88671875" customWidth="1"/>
    <col min="2" max="2" width="141.44140625" customWidth="1"/>
  </cols>
  <sheetData>
    <row r="1" spans="1:2" ht="15.75" customHeight="1" x14ac:dyDescent="0.3">
      <c r="A1" s="6" t="s">
        <v>1</v>
      </c>
      <c r="B1" s="7" t="s">
        <v>3</v>
      </c>
    </row>
    <row r="2" spans="1:2" ht="15.75" customHeight="1" x14ac:dyDescent="0.3">
      <c r="A2" s="245" t="s">
        <v>447</v>
      </c>
      <c r="B2" s="243"/>
    </row>
    <row r="3" spans="1:2" ht="13.2" x14ac:dyDescent="0.25">
      <c r="A3" s="131" t="s">
        <v>449</v>
      </c>
      <c r="B3" s="132" t="s">
        <v>456</v>
      </c>
    </row>
    <row r="4" spans="1:2" ht="13.2" x14ac:dyDescent="0.25">
      <c r="A4" s="131" t="s">
        <v>462</v>
      </c>
      <c r="B4" s="132" t="s">
        <v>464</v>
      </c>
    </row>
    <row r="5" spans="1:2" ht="13.2" x14ac:dyDescent="0.25">
      <c r="A5" s="131" t="s">
        <v>466</v>
      </c>
      <c r="B5" s="132" t="s">
        <v>467</v>
      </c>
    </row>
    <row r="6" spans="1:2" ht="13.2" x14ac:dyDescent="0.25">
      <c r="A6" s="131" t="s">
        <v>469</v>
      </c>
      <c r="B6" s="132" t="s">
        <v>472</v>
      </c>
    </row>
    <row r="7" spans="1:2" ht="13.2" x14ac:dyDescent="0.25">
      <c r="A7" s="131" t="s">
        <v>473</v>
      </c>
      <c r="B7" s="132" t="s">
        <v>475</v>
      </c>
    </row>
    <row r="8" spans="1:2" ht="13.2" x14ac:dyDescent="0.25">
      <c r="A8" s="131" t="s">
        <v>477</v>
      </c>
      <c r="B8" s="134" t="s">
        <v>479</v>
      </c>
    </row>
    <row r="9" spans="1:2" ht="15.75" customHeight="1" x14ac:dyDescent="0.3">
      <c r="A9" s="245" t="s">
        <v>486</v>
      </c>
      <c r="B9" s="243"/>
    </row>
    <row r="10" spans="1:2" ht="13.2" x14ac:dyDescent="0.25">
      <c r="A10" s="131" t="s">
        <v>489</v>
      </c>
      <c r="B10" s="132" t="s">
        <v>490</v>
      </c>
    </row>
    <row r="11" spans="1:2" ht="13.2" x14ac:dyDescent="0.25">
      <c r="A11" s="131" t="s">
        <v>493</v>
      </c>
      <c r="B11" s="132" t="s">
        <v>495</v>
      </c>
    </row>
    <row r="12" spans="1:2" ht="13.2" x14ac:dyDescent="0.25">
      <c r="A12" s="131" t="s">
        <v>498</v>
      </c>
      <c r="B12" s="132" t="s">
        <v>499</v>
      </c>
    </row>
    <row r="13" spans="1:2" ht="13.2" x14ac:dyDescent="0.25">
      <c r="A13" s="131" t="s">
        <v>500</v>
      </c>
      <c r="B13" s="132" t="s">
        <v>503</v>
      </c>
    </row>
    <row r="14" spans="1:2" ht="13.2" x14ac:dyDescent="0.25">
      <c r="A14" s="131" t="s">
        <v>505</v>
      </c>
      <c r="B14" s="132" t="s">
        <v>508</v>
      </c>
    </row>
    <row r="15" spans="1:2" ht="13.2" x14ac:dyDescent="0.25">
      <c r="A15" s="131" t="s">
        <v>510</v>
      </c>
      <c r="B15" s="132" t="s">
        <v>512</v>
      </c>
    </row>
    <row r="16" spans="1:2" ht="13.2" x14ac:dyDescent="0.25">
      <c r="A16" s="131" t="s">
        <v>515</v>
      </c>
      <c r="B16" s="132" t="s">
        <v>516</v>
      </c>
    </row>
    <row r="17" spans="1:2" ht="13.2" x14ac:dyDescent="0.25">
      <c r="A17" s="131" t="s">
        <v>519</v>
      </c>
      <c r="B17" s="132" t="s">
        <v>522</v>
      </c>
    </row>
    <row r="18" spans="1:2" ht="13.2" x14ac:dyDescent="0.25">
      <c r="A18" s="131" t="s">
        <v>524</v>
      </c>
      <c r="B18" s="132" t="s">
        <v>527</v>
      </c>
    </row>
    <row r="19" spans="1:2" ht="13.2" x14ac:dyDescent="0.25">
      <c r="A19" s="131" t="s">
        <v>528</v>
      </c>
      <c r="B19" s="132" t="s">
        <v>530</v>
      </c>
    </row>
    <row r="20" spans="1:2" ht="13.2" x14ac:dyDescent="0.25">
      <c r="A20" s="131" t="s">
        <v>532</v>
      </c>
      <c r="B20" s="132" t="s">
        <v>533</v>
      </c>
    </row>
    <row r="21" spans="1:2" ht="13.2" x14ac:dyDescent="0.25">
      <c r="A21" s="131" t="s">
        <v>535</v>
      </c>
      <c r="B21" s="132" t="s">
        <v>536</v>
      </c>
    </row>
    <row r="22" spans="1:2" ht="13.2" x14ac:dyDescent="0.25">
      <c r="A22" s="131" t="s">
        <v>537</v>
      </c>
      <c r="B22" s="132" t="s">
        <v>538</v>
      </c>
    </row>
    <row r="23" spans="1:2" ht="13.2" x14ac:dyDescent="0.25">
      <c r="A23" s="131" t="s">
        <v>540</v>
      </c>
      <c r="B23" s="132" t="s">
        <v>542</v>
      </c>
    </row>
    <row r="24" spans="1:2" ht="13.2" x14ac:dyDescent="0.25">
      <c r="A24" s="131" t="s">
        <v>543</v>
      </c>
      <c r="B24" s="132" t="s">
        <v>545</v>
      </c>
    </row>
    <row r="25" spans="1:2" ht="13.2" x14ac:dyDescent="0.25">
      <c r="A25" s="131" t="s">
        <v>547</v>
      </c>
      <c r="B25" s="132" t="s">
        <v>550</v>
      </c>
    </row>
    <row r="26" spans="1:2" ht="13.2" x14ac:dyDescent="0.25">
      <c r="A26" s="131" t="s">
        <v>552</v>
      </c>
      <c r="B26" s="132" t="s">
        <v>553</v>
      </c>
    </row>
    <row r="27" spans="1:2" ht="13.2" x14ac:dyDescent="0.25">
      <c r="A27" s="131" t="s">
        <v>555</v>
      </c>
      <c r="B27" s="132" t="s">
        <v>557</v>
      </c>
    </row>
    <row r="28" spans="1:2" ht="13.2" x14ac:dyDescent="0.25">
      <c r="A28" s="131" t="s">
        <v>558</v>
      </c>
      <c r="B28" s="132" t="s">
        <v>561</v>
      </c>
    </row>
    <row r="29" spans="1:2" ht="13.2" x14ac:dyDescent="0.25">
      <c r="A29" s="131" t="s">
        <v>563</v>
      </c>
      <c r="B29" s="132" t="s">
        <v>565</v>
      </c>
    </row>
    <row r="30" spans="1:2" ht="13.2" x14ac:dyDescent="0.25">
      <c r="A30" s="131" t="s">
        <v>567</v>
      </c>
      <c r="B30" s="132" t="s">
        <v>568</v>
      </c>
    </row>
    <row r="31" spans="1:2" ht="13.2" x14ac:dyDescent="0.25">
      <c r="A31" s="131" t="s">
        <v>570</v>
      </c>
      <c r="B31" s="132" t="s">
        <v>572</v>
      </c>
    </row>
    <row r="32" spans="1:2" ht="13.2" x14ac:dyDescent="0.25">
      <c r="A32" s="131" t="s">
        <v>574</v>
      </c>
      <c r="B32" s="132" t="s">
        <v>575</v>
      </c>
    </row>
    <row r="33" spans="1:2" ht="13.2" x14ac:dyDescent="0.25">
      <c r="A33" s="131" t="s">
        <v>577</v>
      </c>
      <c r="B33" s="132" t="s">
        <v>578</v>
      </c>
    </row>
    <row r="34" spans="1:2" ht="13.2" x14ac:dyDescent="0.25">
      <c r="A34" s="131" t="s">
        <v>580</v>
      </c>
      <c r="B34" s="132" t="s">
        <v>581</v>
      </c>
    </row>
    <row r="35" spans="1:2" ht="13.2" x14ac:dyDescent="0.25">
      <c r="A35" s="131" t="s">
        <v>583</v>
      </c>
      <c r="B35" s="132" t="s">
        <v>585</v>
      </c>
    </row>
    <row r="36" spans="1:2" ht="13.2" x14ac:dyDescent="0.25">
      <c r="A36" s="131" t="s">
        <v>587</v>
      </c>
      <c r="B36" s="132"/>
    </row>
    <row r="37" spans="1:2" ht="13.2" x14ac:dyDescent="0.25">
      <c r="A37" s="131" t="s">
        <v>591</v>
      </c>
      <c r="B37" s="132"/>
    </row>
    <row r="38" spans="1:2" ht="13.2" x14ac:dyDescent="0.25">
      <c r="A38" s="131" t="s">
        <v>593</v>
      </c>
      <c r="B38" s="132"/>
    </row>
  </sheetData>
  <mergeCells count="2">
    <mergeCell ref="A2:B2"/>
    <mergeCell ref="A9:B9"/>
  </mergeCells>
  <hyperlinks>
    <hyperlink ref="A1" location="Index!A1" display="Go back to Index"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900FF"/>
    <outlinePr summaryBelow="0" summaryRight="0"/>
  </sheetPr>
  <dimension ref="A1:B50"/>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84.44140625" customWidth="1"/>
    <col min="2" max="2" width="141.44140625" customWidth="1"/>
  </cols>
  <sheetData>
    <row r="1" spans="1:2" ht="15.75" customHeight="1" x14ac:dyDescent="0.3">
      <c r="A1" s="6" t="s">
        <v>1</v>
      </c>
      <c r="B1" s="7" t="s">
        <v>3</v>
      </c>
    </row>
    <row r="2" spans="1:2" ht="15.75" customHeight="1" x14ac:dyDescent="0.3">
      <c r="A2" s="245" t="s">
        <v>447</v>
      </c>
      <c r="B2" s="243"/>
    </row>
    <row r="3" spans="1:2" ht="13.2" x14ac:dyDescent="0.25">
      <c r="A3" s="143" t="s">
        <v>629</v>
      </c>
      <c r="B3" s="144" t="s">
        <v>638</v>
      </c>
    </row>
    <row r="4" spans="1:2" ht="13.2" x14ac:dyDescent="0.25">
      <c r="A4" s="145" t="s">
        <v>645</v>
      </c>
      <c r="B4" s="146" t="s">
        <v>653</v>
      </c>
    </row>
    <row r="5" spans="1:2" ht="13.2" x14ac:dyDescent="0.25">
      <c r="A5" s="143" t="s">
        <v>658</v>
      </c>
      <c r="B5" s="144" t="s">
        <v>661</v>
      </c>
    </row>
    <row r="6" spans="1:2" ht="13.2" x14ac:dyDescent="0.25">
      <c r="A6" s="145" t="s">
        <v>645</v>
      </c>
      <c r="B6" s="146" t="s">
        <v>665</v>
      </c>
    </row>
    <row r="7" spans="1:2" ht="13.2" x14ac:dyDescent="0.25">
      <c r="A7" s="143" t="s">
        <v>667</v>
      </c>
      <c r="B7" s="144" t="s">
        <v>670</v>
      </c>
    </row>
    <row r="8" spans="1:2" ht="13.2" x14ac:dyDescent="0.25">
      <c r="A8" s="147" t="s">
        <v>645</v>
      </c>
      <c r="B8" s="148" t="s">
        <v>679</v>
      </c>
    </row>
    <row r="9" spans="1:2" ht="26.4" x14ac:dyDescent="0.25">
      <c r="A9" s="143" t="s">
        <v>684</v>
      </c>
      <c r="B9" s="144" t="s">
        <v>687</v>
      </c>
    </row>
    <row r="10" spans="1:2" ht="13.2" x14ac:dyDescent="0.25">
      <c r="A10" s="145" t="s">
        <v>645</v>
      </c>
      <c r="B10" s="149" t="s">
        <v>692</v>
      </c>
    </row>
    <row r="11" spans="1:2" ht="13.2" x14ac:dyDescent="0.25">
      <c r="A11" s="143" t="s">
        <v>699</v>
      </c>
      <c r="B11" s="144" t="s">
        <v>701</v>
      </c>
    </row>
    <row r="12" spans="1:2" ht="13.2" x14ac:dyDescent="0.25">
      <c r="A12" s="145" t="s">
        <v>645</v>
      </c>
      <c r="B12" s="150" t="s">
        <v>704</v>
      </c>
    </row>
    <row r="13" spans="1:2" ht="26.4" x14ac:dyDescent="0.25">
      <c r="A13" s="151" t="s">
        <v>711</v>
      </c>
      <c r="B13" s="152" t="s">
        <v>720</v>
      </c>
    </row>
    <row r="14" spans="1:2" ht="13.2" x14ac:dyDescent="0.25">
      <c r="A14" s="151" t="s">
        <v>724</v>
      </c>
      <c r="B14" s="152" t="s">
        <v>726</v>
      </c>
    </row>
    <row r="15" spans="1:2" ht="15.75" customHeight="1" x14ac:dyDescent="0.3">
      <c r="A15" s="245" t="s">
        <v>486</v>
      </c>
      <c r="B15" s="243"/>
    </row>
    <row r="16" spans="1:2" ht="13.2" x14ac:dyDescent="0.25">
      <c r="A16" s="153" t="s">
        <v>730</v>
      </c>
      <c r="B16" s="144"/>
    </row>
    <row r="17" spans="1:2" ht="13.2" x14ac:dyDescent="0.25">
      <c r="A17" s="153" t="s">
        <v>735</v>
      </c>
      <c r="B17" s="144"/>
    </row>
    <row r="18" spans="1:2" ht="13.2" x14ac:dyDescent="0.25">
      <c r="A18" s="153" t="s">
        <v>737</v>
      </c>
      <c r="B18" s="144"/>
    </row>
    <row r="19" spans="1:2" ht="13.2" x14ac:dyDescent="0.25">
      <c r="A19" s="153" t="s">
        <v>739</v>
      </c>
      <c r="B19" s="144"/>
    </row>
    <row r="20" spans="1:2" ht="13.2" x14ac:dyDescent="0.25">
      <c r="A20" s="153" t="s">
        <v>741</v>
      </c>
      <c r="B20" s="144"/>
    </row>
    <row r="21" spans="1:2" ht="13.2" x14ac:dyDescent="0.25">
      <c r="A21" s="153" t="s">
        <v>742</v>
      </c>
      <c r="B21" s="144"/>
    </row>
    <row r="22" spans="1:2" ht="13.2" x14ac:dyDescent="0.25">
      <c r="A22" s="153" t="s">
        <v>744</v>
      </c>
      <c r="B22" s="144"/>
    </row>
    <row r="23" spans="1:2" ht="13.2" x14ac:dyDescent="0.25">
      <c r="A23" s="153" t="s">
        <v>746</v>
      </c>
      <c r="B23" s="144"/>
    </row>
    <row r="24" spans="1:2" ht="13.2" x14ac:dyDescent="0.25">
      <c r="A24" s="153" t="s">
        <v>748</v>
      </c>
      <c r="B24" s="144"/>
    </row>
    <row r="25" spans="1:2" ht="13.2" x14ac:dyDescent="0.25">
      <c r="A25" s="153" t="s">
        <v>749</v>
      </c>
      <c r="B25" s="144"/>
    </row>
    <row r="26" spans="1:2" ht="13.2" x14ac:dyDescent="0.25">
      <c r="A26" s="153" t="s">
        <v>751</v>
      </c>
      <c r="B26" s="144"/>
    </row>
    <row r="27" spans="1:2" ht="13.2" x14ac:dyDescent="0.25">
      <c r="A27" s="153" t="s">
        <v>752</v>
      </c>
      <c r="B27" s="144"/>
    </row>
    <row r="28" spans="1:2" ht="13.2" x14ac:dyDescent="0.25">
      <c r="A28" s="153" t="s">
        <v>754</v>
      </c>
      <c r="B28" s="144"/>
    </row>
    <row r="29" spans="1:2" ht="13.2" x14ac:dyDescent="0.25">
      <c r="A29" s="153" t="s">
        <v>757</v>
      </c>
      <c r="B29" s="144"/>
    </row>
    <row r="30" spans="1:2" ht="13.2" x14ac:dyDescent="0.25">
      <c r="A30" s="153" t="s">
        <v>759</v>
      </c>
      <c r="B30" s="144"/>
    </row>
    <row r="31" spans="1:2" ht="13.2" x14ac:dyDescent="0.25">
      <c r="A31" s="153" t="s">
        <v>761</v>
      </c>
      <c r="B31" s="144"/>
    </row>
    <row r="32" spans="1:2" ht="13.2" x14ac:dyDescent="0.25">
      <c r="A32" s="153" t="s">
        <v>763</v>
      </c>
      <c r="B32" s="144"/>
    </row>
    <row r="33" spans="1:2" ht="13.2" x14ac:dyDescent="0.25">
      <c r="A33" s="153" t="s">
        <v>765</v>
      </c>
      <c r="B33" s="144"/>
    </row>
    <row r="34" spans="1:2" ht="13.2" x14ac:dyDescent="0.25">
      <c r="A34" s="153" t="s">
        <v>767</v>
      </c>
      <c r="B34" s="144"/>
    </row>
    <row r="35" spans="1:2" ht="13.2" x14ac:dyDescent="0.25">
      <c r="A35" s="153" t="s">
        <v>774</v>
      </c>
      <c r="B35" s="144"/>
    </row>
    <row r="36" spans="1:2" ht="13.2" x14ac:dyDescent="0.25">
      <c r="A36" s="153" t="s">
        <v>775</v>
      </c>
      <c r="B36" s="144"/>
    </row>
    <row r="37" spans="1:2" ht="13.2" x14ac:dyDescent="0.25">
      <c r="A37" s="153" t="s">
        <v>777</v>
      </c>
      <c r="B37" s="144"/>
    </row>
    <row r="38" spans="1:2" ht="13.2" x14ac:dyDescent="0.25">
      <c r="A38" s="153" t="s">
        <v>779</v>
      </c>
      <c r="B38" s="144"/>
    </row>
    <row r="39" spans="1:2" ht="13.2" x14ac:dyDescent="0.25">
      <c r="A39" s="153" t="s">
        <v>781</v>
      </c>
      <c r="B39" s="144"/>
    </row>
    <row r="40" spans="1:2" ht="13.2" x14ac:dyDescent="0.25">
      <c r="A40" s="153" t="s">
        <v>782</v>
      </c>
      <c r="B40" s="144"/>
    </row>
    <row r="41" spans="1:2" ht="13.2" x14ac:dyDescent="0.25">
      <c r="A41" s="153" t="s">
        <v>783</v>
      </c>
      <c r="B41" s="144"/>
    </row>
    <row r="42" spans="1:2" ht="13.2" x14ac:dyDescent="0.25">
      <c r="A42" s="153" t="s">
        <v>784</v>
      </c>
      <c r="B42" s="144"/>
    </row>
    <row r="43" spans="1:2" ht="13.2" x14ac:dyDescent="0.25">
      <c r="A43" s="153" t="s">
        <v>786</v>
      </c>
      <c r="B43" s="144"/>
    </row>
    <row r="44" spans="1:2" ht="13.2" x14ac:dyDescent="0.25">
      <c r="A44" s="153" t="s">
        <v>787</v>
      </c>
      <c r="B44" s="144"/>
    </row>
    <row r="45" spans="1:2" ht="13.2" x14ac:dyDescent="0.25">
      <c r="A45" s="154" t="s">
        <v>788</v>
      </c>
      <c r="B45" s="153"/>
    </row>
    <row r="46" spans="1:2" ht="13.2" x14ac:dyDescent="0.25">
      <c r="A46" s="154" t="s">
        <v>790</v>
      </c>
      <c r="B46" s="153"/>
    </row>
    <row r="47" spans="1:2" ht="13.2" x14ac:dyDescent="0.25">
      <c r="A47" s="154" t="s">
        <v>791</v>
      </c>
      <c r="B47" s="153"/>
    </row>
    <row r="48" spans="1:2" ht="13.2" x14ac:dyDescent="0.25">
      <c r="A48" s="155" t="s">
        <v>792</v>
      </c>
      <c r="B48" s="156"/>
    </row>
    <row r="49" spans="1:2" ht="13.2" x14ac:dyDescent="0.25">
      <c r="A49" s="155" t="s">
        <v>793</v>
      </c>
      <c r="B49" s="156"/>
    </row>
    <row r="50" spans="1:2" ht="13.2" x14ac:dyDescent="0.25">
      <c r="A50" s="155" t="s">
        <v>794</v>
      </c>
      <c r="B50" s="156"/>
    </row>
  </sheetData>
  <mergeCells count="2">
    <mergeCell ref="A2:B2"/>
    <mergeCell ref="A15:B15"/>
  </mergeCells>
  <hyperlinks>
    <hyperlink ref="A1" location="Index!A1" display="Go back to Index"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3C47D"/>
    <outlinePr summaryBelow="0" summaryRight="0"/>
  </sheetPr>
  <dimension ref="A1:B50"/>
  <sheetViews>
    <sheetView workbookViewId="0">
      <pane ySplit="1" topLeftCell="A2" activePane="bottomLeft" state="frozen"/>
      <selection pane="bottomLeft" activeCell="B3" sqref="B3"/>
    </sheetView>
  </sheetViews>
  <sheetFormatPr defaultColWidth="14.44140625" defaultRowHeight="15.75" customHeight="1" x14ac:dyDescent="0.25"/>
  <cols>
    <col min="1" max="1" width="83.5546875" customWidth="1"/>
    <col min="2" max="2" width="166.6640625" customWidth="1"/>
  </cols>
  <sheetData>
    <row r="1" spans="1:2" ht="15.75" customHeight="1" x14ac:dyDescent="0.3">
      <c r="A1" s="6" t="s">
        <v>1</v>
      </c>
      <c r="B1" s="7" t="s">
        <v>3</v>
      </c>
    </row>
    <row r="2" spans="1:2" ht="15.75" customHeight="1" x14ac:dyDescent="0.3">
      <c r="A2" s="245" t="s">
        <v>447</v>
      </c>
      <c r="B2" s="243"/>
    </row>
    <row r="3" spans="1:2" ht="13.2" x14ac:dyDescent="0.25">
      <c r="A3" s="143"/>
      <c r="B3" s="144"/>
    </row>
    <row r="4" spans="1:2" ht="13.2" x14ac:dyDescent="0.25">
      <c r="A4" s="145" t="s">
        <v>645</v>
      </c>
      <c r="B4" s="146" t="s">
        <v>780</v>
      </c>
    </row>
    <row r="5" spans="1:2" ht="13.2" x14ac:dyDescent="0.25">
      <c r="A5" s="143"/>
      <c r="B5" s="144"/>
    </row>
    <row r="6" spans="1:2" ht="13.2" x14ac:dyDescent="0.25">
      <c r="A6" s="145" t="s">
        <v>645</v>
      </c>
      <c r="B6" s="146" t="s">
        <v>785</v>
      </c>
    </row>
    <row r="7" spans="1:2" ht="13.2" x14ac:dyDescent="0.25">
      <c r="A7" s="143"/>
      <c r="B7" s="144"/>
    </row>
    <row r="8" spans="1:2" ht="13.2" x14ac:dyDescent="0.25">
      <c r="A8" s="147" t="s">
        <v>645</v>
      </c>
      <c r="B8" s="148" t="s">
        <v>679</v>
      </c>
    </row>
    <row r="9" spans="1:2" ht="13.2" x14ac:dyDescent="0.25">
      <c r="A9" s="143"/>
      <c r="B9" s="144"/>
    </row>
    <row r="10" spans="1:2" ht="13.2" x14ac:dyDescent="0.25">
      <c r="A10" s="145" t="s">
        <v>645</v>
      </c>
      <c r="B10" s="149" t="s">
        <v>789</v>
      </c>
    </row>
    <row r="11" spans="1:2" ht="13.2" x14ac:dyDescent="0.25">
      <c r="A11" s="143"/>
      <c r="B11" s="144"/>
    </row>
    <row r="12" spans="1:2" ht="13.2" x14ac:dyDescent="0.25">
      <c r="A12" s="145" t="s">
        <v>645</v>
      </c>
      <c r="B12" s="150" t="s">
        <v>704</v>
      </c>
    </row>
    <row r="13" spans="1:2" ht="13.2" x14ac:dyDescent="0.25">
      <c r="A13" s="151"/>
      <c r="B13" s="152"/>
    </row>
    <row r="14" spans="1:2" ht="13.2" x14ac:dyDescent="0.25">
      <c r="A14" s="151"/>
      <c r="B14" s="152"/>
    </row>
    <row r="15" spans="1:2" ht="15.75" customHeight="1" x14ac:dyDescent="0.3">
      <c r="A15" s="245" t="s">
        <v>486</v>
      </c>
      <c r="B15" s="243"/>
    </row>
    <row r="16" spans="1:2" ht="13.2" x14ac:dyDescent="0.25">
      <c r="A16" s="153"/>
      <c r="B16" s="144"/>
    </row>
    <row r="17" spans="1:2" ht="13.2" x14ac:dyDescent="0.25">
      <c r="A17" s="153"/>
      <c r="B17" s="144"/>
    </row>
    <row r="18" spans="1:2" ht="13.2" x14ac:dyDescent="0.25">
      <c r="A18" s="153"/>
      <c r="B18" s="144"/>
    </row>
    <row r="19" spans="1:2" ht="13.2" x14ac:dyDescent="0.25">
      <c r="A19" s="153"/>
      <c r="B19" s="144"/>
    </row>
    <row r="20" spans="1:2" ht="13.2" x14ac:dyDescent="0.25">
      <c r="A20" s="153"/>
      <c r="B20" s="144"/>
    </row>
    <row r="21" spans="1:2" ht="13.2" x14ac:dyDescent="0.25">
      <c r="A21" s="153"/>
      <c r="B21" s="144"/>
    </row>
    <row r="22" spans="1:2" ht="13.2" x14ac:dyDescent="0.25">
      <c r="A22" s="153"/>
      <c r="B22" s="144"/>
    </row>
    <row r="23" spans="1:2" ht="13.2" x14ac:dyDescent="0.25">
      <c r="A23" s="153"/>
      <c r="B23" s="144"/>
    </row>
    <row r="24" spans="1:2" ht="13.2" x14ac:dyDescent="0.25">
      <c r="A24" s="153"/>
      <c r="B24" s="144"/>
    </row>
    <row r="25" spans="1:2" ht="13.2" x14ac:dyDescent="0.25">
      <c r="A25" s="153"/>
      <c r="B25" s="144"/>
    </row>
    <row r="26" spans="1:2" ht="13.2" x14ac:dyDescent="0.25">
      <c r="A26" s="153"/>
      <c r="B26" s="144"/>
    </row>
    <row r="27" spans="1:2" ht="13.2" x14ac:dyDescent="0.25">
      <c r="A27" s="153"/>
      <c r="B27" s="144"/>
    </row>
    <row r="28" spans="1:2" ht="13.2" x14ac:dyDescent="0.25">
      <c r="A28" s="153"/>
      <c r="B28" s="144"/>
    </row>
    <row r="29" spans="1:2" ht="13.2" x14ac:dyDescent="0.25">
      <c r="A29" s="153"/>
      <c r="B29" s="144"/>
    </row>
    <row r="30" spans="1:2" ht="13.2" x14ac:dyDescent="0.25">
      <c r="A30" s="153"/>
      <c r="B30" s="144"/>
    </row>
    <row r="31" spans="1:2" ht="13.2" x14ac:dyDescent="0.25">
      <c r="A31" s="153"/>
      <c r="B31" s="144"/>
    </row>
    <row r="32" spans="1:2" ht="13.2" x14ac:dyDescent="0.25">
      <c r="A32" s="153"/>
      <c r="B32" s="144"/>
    </row>
    <row r="33" spans="1:2" ht="13.2" x14ac:dyDescent="0.25">
      <c r="A33" s="153"/>
      <c r="B33" s="144"/>
    </row>
    <row r="34" spans="1:2" ht="13.2" x14ac:dyDescent="0.25">
      <c r="A34" s="153"/>
      <c r="B34" s="144"/>
    </row>
    <row r="35" spans="1:2" ht="13.2" x14ac:dyDescent="0.25">
      <c r="A35" s="153"/>
      <c r="B35" s="144"/>
    </row>
    <row r="36" spans="1:2" ht="13.2" x14ac:dyDescent="0.25">
      <c r="A36" s="153"/>
      <c r="B36" s="144"/>
    </row>
    <row r="37" spans="1:2" ht="13.2" x14ac:dyDescent="0.25">
      <c r="A37" s="153"/>
      <c r="B37" s="144"/>
    </row>
    <row r="38" spans="1:2" ht="13.2" x14ac:dyDescent="0.25">
      <c r="A38" s="153"/>
      <c r="B38" s="144"/>
    </row>
    <row r="39" spans="1:2" ht="13.2" x14ac:dyDescent="0.25">
      <c r="A39" s="153"/>
      <c r="B39" s="144"/>
    </row>
    <row r="40" spans="1:2" ht="13.2" x14ac:dyDescent="0.25">
      <c r="A40" s="153"/>
      <c r="B40" s="144"/>
    </row>
    <row r="41" spans="1:2" ht="13.2" x14ac:dyDescent="0.25">
      <c r="A41" s="153"/>
      <c r="B41" s="144"/>
    </row>
    <row r="42" spans="1:2" ht="13.2" x14ac:dyDescent="0.25">
      <c r="A42" s="153"/>
      <c r="B42" s="144"/>
    </row>
    <row r="43" spans="1:2" ht="13.2" x14ac:dyDescent="0.25">
      <c r="A43" s="153"/>
      <c r="B43" s="144"/>
    </row>
    <row r="44" spans="1:2" ht="13.2" x14ac:dyDescent="0.25">
      <c r="A44" s="153"/>
      <c r="B44" s="144"/>
    </row>
    <row r="45" spans="1:2" ht="13.2" x14ac:dyDescent="0.25">
      <c r="A45" s="154"/>
      <c r="B45" s="153"/>
    </row>
    <row r="46" spans="1:2" ht="13.2" x14ac:dyDescent="0.25">
      <c r="A46" s="154"/>
      <c r="B46" s="153"/>
    </row>
    <row r="47" spans="1:2" ht="13.2" x14ac:dyDescent="0.25">
      <c r="A47" s="154"/>
      <c r="B47" s="153"/>
    </row>
    <row r="48" spans="1:2" ht="13.2" x14ac:dyDescent="0.25">
      <c r="A48" s="155"/>
      <c r="B48" s="156"/>
    </row>
    <row r="49" spans="1:2" ht="13.2" x14ac:dyDescent="0.25">
      <c r="A49" s="155"/>
      <c r="B49" s="156"/>
    </row>
    <row r="50" spans="1:2" ht="13.2" x14ac:dyDescent="0.25">
      <c r="A50" s="155"/>
      <c r="B50" s="156"/>
    </row>
  </sheetData>
  <mergeCells count="2">
    <mergeCell ref="A2:B2"/>
    <mergeCell ref="A15:B15"/>
  </mergeCells>
  <hyperlinks>
    <hyperlink ref="A1" location="Index!A1" display="Go back to Index"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9900"/>
    <outlinePr summaryBelow="0" summaryRight="0"/>
  </sheetPr>
  <dimension ref="A1:E48"/>
  <sheetViews>
    <sheetView showGridLines="0" workbookViewId="0">
      <pane ySplit="1" topLeftCell="A2" activePane="bottomLeft" state="frozen"/>
      <selection pane="bottomLeft" activeCell="B3" sqref="B3"/>
    </sheetView>
  </sheetViews>
  <sheetFormatPr defaultColWidth="14.44140625" defaultRowHeight="15.75" customHeight="1" x14ac:dyDescent="0.25"/>
  <cols>
    <col min="1" max="1" width="67.44140625" customWidth="1"/>
    <col min="2" max="2" width="43.88671875" customWidth="1"/>
    <col min="3" max="3" width="20.44140625" customWidth="1"/>
    <col min="4" max="5" width="26.109375" customWidth="1"/>
  </cols>
  <sheetData>
    <row r="1" spans="1:5" ht="15.75" customHeight="1" x14ac:dyDescent="0.3">
      <c r="A1" s="157" t="s">
        <v>1</v>
      </c>
      <c r="B1" s="158" t="s">
        <v>795</v>
      </c>
      <c r="C1" s="159" t="s">
        <v>796</v>
      </c>
      <c r="D1" s="160" t="s">
        <v>3</v>
      </c>
      <c r="E1" s="161" t="s">
        <v>797</v>
      </c>
    </row>
    <row r="2" spans="1:5" ht="13.2" x14ac:dyDescent="0.25">
      <c r="A2" s="155" t="s">
        <v>798</v>
      </c>
      <c r="B2" s="103" t="s">
        <v>800</v>
      </c>
      <c r="C2" s="162"/>
      <c r="D2" s="155"/>
      <c r="E2" s="155" t="s">
        <v>801</v>
      </c>
    </row>
    <row r="3" spans="1:5" ht="13.2" x14ac:dyDescent="0.25">
      <c r="A3" s="155" t="s">
        <v>802</v>
      </c>
      <c r="B3" s="103" t="s">
        <v>803</v>
      </c>
      <c r="C3" s="162"/>
      <c r="D3" s="155"/>
      <c r="E3" s="155"/>
    </row>
    <row r="4" spans="1:5" ht="13.2" x14ac:dyDescent="0.25">
      <c r="A4" s="155" t="s">
        <v>804</v>
      </c>
      <c r="B4" s="103" t="s">
        <v>803</v>
      </c>
      <c r="C4" s="162"/>
      <c r="D4" s="155"/>
      <c r="E4" s="155"/>
    </row>
    <row r="5" spans="1:5" ht="13.2" x14ac:dyDescent="0.25">
      <c r="A5" s="155" t="s">
        <v>807</v>
      </c>
      <c r="B5" s="103" t="s">
        <v>808</v>
      </c>
      <c r="C5" s="162"/>
      <c r="D5" s="155"/>
      <c r="E5" s="155"/>
    </row>
    <row r="6" spans="1:5" ht="13.2" x14ac:dyDescent="0.25">
      <c r="A6" s="155" t="s">
        <v>812</v>
      </c>
      <c r="B6" s="103" t="s">
        <v>800</v>
      </c>
      <c r="C6" s="162"/>
      <c r="D6" s="155"/>
      <c r="E6" s="155" t="s">
        <v>813</v>
      </c>
    </row>
    <row r="7" spans="1:5" ht="13.2" x14ac:dyDescent="0.25">
      <c r="A7" s="155" t="s">
        <v>814</v>
      </c>
      <c r="B7" s="103" t="s">
        <v>815</v>
      </c>
      <c r="C7" s="162"/>
      <c r="D7" s="155"/>
      <c r="E7" s="155"/>
    </row>
    <row r="8" spans="1:5" ht="13.2" x14ac:dyDescent="0.25">
      <c r="A8" s="155" t="s">
        <v>818</v>
      </c>
      <c r="B8" s="103" t="s">
        <v>820</v>
      </c>
      <c r="C8" s="162"/>
      <c r="D8" s="155"/>
      <c r="E8" s="155"/>
    </row>
    <row r="9" spans="1:5" ht="13.2" x14ac:dyDescent="0.25">
      <c r="A9" s="155" t="s">
        <v>824</v>
      </c>
      <c r="B9" s="103" t="s">
        <v>820</v>
      </c>
      <c r="C9" s="162"/>
      <c r="D9" s="155"/>
      <c r="E9" s="155"/>
    </row>
    <row r="10" spans="1:5" ht="13.2" x14ac:dyDescent="0.25">
      <c r="A10" s="155" t="s">
        <v>828</v>
      </c>
      <c r="B10" s="103" t="s">
        <v>800</v>
      </c>
      <c r="C10" s="162"/>
      <c r="D10" s="155"/>
      <c r="E10" s="155" t="s">
        <v>829</v>
      </c>
    </row>
    <row r="11" spans="1:5" ht="13.2" x14ac:dyDescent="0.25">
      <c r="A11" s="155" t="s">
        <v>830</v>
      </c>
      <c r="B11" s="103" t="s">
        <v>808</v>
      </c>
      <c r="C11" s="162"/>
      <c r="D11" s="155"/>
      <c r="E11" s="155"/>
    </row>
    <row r="12" spans="1:5" ht="13.2" x14ac:dyDescent="0.25">
      <c r="A12" s="155" t="s">
        <v>832</v>
      </c>
      <c r="B12" s="103" t="s">
        <v>808</v>
      </c>
      <c r="C12" s="162"/>
      <c r="D12" s="155"/>
      <c r="E12" s="155"/>
    </row>
    <row r="13" spans="1:5" ht="13.2" x14ac:dyDescent="0.25">
      <c r="A13" s="155" t="s">
        <v>835</v>
      </c>
      <c r="B13" s="103" t="s">
        <v>837</v>
      </c>
      <c r="C13" s="162"/>
      <c r="D13" s="155"/>
      <c r="E13" s="155"/>
    </row>
    <row r="14" spans="1:5" ht="13.2" x14ac:dyDescent="0.25">
      <c r="A14" s="155" t="s">
        <v>838</v>
      </c>
      <c r="B14" s="103" t="s">
        <v>840</v>
      </c>
      <c r="C14" s="163" t="s">
        <v>841</v>
      </c>
      <c r="D14" s="164"/>
      <c r="E14" s="164"/>
    </row>
    <row r="15" spans="1:5" ht="13.2" x14ac:dyDescent="0.25">
      <c r="A15" s="155" t="s">
        <v>843</v>
      </c>
      <c r="B15" s="103" t="s">
        <v>844</v>
      </c>
      <c r="C15" s="163" t="s">
        <v>846</v>
      </c>
      <c r="D15" s="164"/>
      <c r="E15" s="164"/>
    </row>
    <row r="16" spans="1:5" ht="13.2" x14ac:dyDescent="0.25">
      <c r="A16" s="165"/>
      <c r="B16" s="165"/>
      <c r="C16" s="165"/>
      <c r="D16" s="165"/>
      <c r="E16" s="166"/>
    </row>
    <row r="17" spans="1:5" ht="13.2" x14ac:dyDescent="0.25">
      <c r="A17" s="155" t="s">
        <v>850</v>
      </c>
      <c r="B17" s="167" t="s">
        <v>853</v>
      </c>
      <c r="C17" s="163"/>
      <c r="D17" s="164"/>
      <c r="E17" s="164"/>
    </row>
    <row r="18" spans="1:5" ht="13.2" x14ac:dyDescent="0.25">
      <c r="A18" s="155" t="s">
        <v>862</v>
      </c>
      <c r="B18" s="103" t="s">
        <v>803</v>
      </c>
      <c r="C18" s="163"/>
      <c r="D18" s="164"/>
      <c r="E18" s="164"/>
    </row>
    <row r="19" spans="1:5" ht="13.2" x14ac:dyDescent="0.25">
      <c r="A19" s="155" t="s">
        <v>867</v>
      </c>
      <c r="B19" s="103" t="s">
        <v>808</v>
      </c>
      <c r="C19" s="163"/>
      <c r="D19" s="164"/>
      <c r="E19" s="164"/>
    </row>
    <row r="20" spans="1:5" ht="13.2" x14ac:dyDescent="0.25">
      <c r="A20" s="155" t="s">
        <v>871</v>
      </c>
      <c r="B20" s="103" t="s">
        <v>837</v>
      </c>
      <c r="C20" s="163"/>
      <c r="D20" s="164"/>
      <c r="E20" s="164"/>
    </row>
    <row r="21" spans="1:5" ht="13.2" x14ac:dyDescent="0.25">
      <c r="A21" s="165"/>
      <c r="B21" s="165"/>
      <c r="C21" s="165"/>
      <c r="D21" s="165"/>
      <c r="E21" s="166"/>
    </row>
    <row r="22" spans="1:5" ht="13.2" x14ac:dyDescent="0.25">
      <c r="A22" s="155" t="s">
        <v>878</v>
      </c>
      <c r="B22" s="103" t="s">
        <v>880</v>
      </c>
      <c r="C22" s="163"/>
      <c r="D22" s="164"/>
      <c r="E22" s="164"/>
    </row>
    <row r="23" spans="1:5" ht="13.2" x14ac:dyDescent="0.25">
      <c r="A23" s="155" t="s">
        <v>883</v>
      </c>
      <c r="B23" s="103" t="s">
        <v>885</v>
      </c>
      <c r="C23" s="163"/>
      <c r="D23" s="164"/>
      <c r="E23" s="164"/>
    </row>
    <row r="24" spans="1:5" ht="13.2" x14ac:dyDescent="0.25">
      <c r="A24" s="155" t="s">
        <v>890</v>
      </c>
      <c r="B24" s="103" t="s">
        <v>892</v>
      </c>
      <c r="C24" s="163"/>
      <c r="D24" s="164"/>
      <c r="E24" s="164"/>
    </row>
    <row r="25" spans="1:5" ht="13.2" x14ac:dyDescent="0.25">
      <c r="A25" s="165"/>
      <c r="B25" s="165"/>
      <c r="C25" s="165"/>
      <c r="D25" s="165"/>
      <c r="E25" s="166"/>
    </row>
    <row r="26" spans="1:5" ht="13.2" x14ac:dyDescent="0.25">
      <c r="A26" s="155" t="s">
        <v>896</v>
      </c>
      <c r="B26" s="103"/>
      <c r="C26" s="163"/>
      <c r="D26" s="164" t="s">
        <v>899</v>
      </c>
      <c r="E26" s="164"/>
    </row>
    <row r="27" spans="1:5" ht="13.2" x14ac:dyDescent="0.25">
      <c r="A27" s="155" t="s">
        <v>900</v>
      </c>
      <c r="B27" s="103"/>
      <c r="C27" s="163"/>
      <c r="D27" s="164" t="s">
        <v>902</v>
      </c>
      <c r="E27" s="164"/>
    </row>
    <row r="28" spans="1:5" ht="13.2" x14ac:dyDescent="0.25">
      <c r="A28" s="155" t="s">
        <v>904</v>
      </c>
      <c r="B28" s="103"/>
      <c r="C28" s="163"/>
      <c r="D28" s="164" t="s">
        <v>906</v>
      </c>
      <c r="E28" s="164"/>
    </row>
    <row r="29" spans="1:5" ht="13.2" x14ac:dyDescent="0.25">
      <c r="A29" s="165"/>
      <c r="B29" s="165"/>
      <c r="C29" s="165"/>
      <c r="D29" s="165"/>
      <c r="E29" s="166"/>
    </row>
    <row r="30" spans="1:5" ht="13.2" x14ac:dyDescent="0.25">
      <c r="A30" s="155" t="s">
        <v>909</v>
      </c>
      <c r="B30" s="103" t="s">
        <v>910</v>
      </c>
      <c r="C30" s="163"/>
      <c r="D30" s="164"/>
      <c r="E30" s="164"/>
    </row>
    <row r="31" spans="1:5" ht="13.2" x14ac:dyDescent="0.25">
      <c r="A31" s="155" t="s">
        <v>913</v>
      </c>
      <c r="B31" s="103" t="s">
        <v>914</v>
      </c>
      <c r="C31" s="163"/>
      <c r="D31" s="164"/>
      <c r="E31" s="164"/>
    </row>
    <row r="32" spans="1:5" ht="13.2" x14ac:dyDescent="0.25">
      <c r="A32" s="155" t="s">
        <v>916</v>
      </c>
      <c r="B32" s="103" t="s">
        <v>917</v>
      </c>
      <c r="C32" s="163"/>
      <c r="D32" s="164"/>
      <c r="E32" s="164"/>
    </row>
    <row r="33" spans="1:5" ht="13.2" x14ac:dyDescent="0.25">
      <c r="A33" s="165"/>
      <c r="B33" s="165"/>
      <c r="C33" s="165"/>
      <c r="D33" s="165"/>
      <c r="E33" s="166"/>
    </row>
    <row r="34" spans="1:5" ht="13.2" x14ac:dyDescent="0.25">
      <c r="A34" s="155" t="s">
        <v>922</v>
      </c>
      <c r="B34" s="103" t="s">
        <v>350</v>
      </c>
      <c r="C34" s="163"/>
      <c r="D34" s="164" t="s">
        <v>925</v>
      </c>
      <c r="E34" s="164"/>
    </row>
    <row r="35" spans="1:5" ht="13.2" x14ac:dyDescent="0.25">
      <c r="A35" s="155" t="s">
        <v>929</v>
      </c>
      <c r="B35" s="103" t="s">
        <v>350</v>
      </c>
      <c r="C35" s="163"/>
      <c r="D35" s="164" t="s">
        <v>925</v>
      </c>
      <c r="E35" s="164"/>
    </row>
    <row r="36" spans="1:5" ht="13.2" x14ac:dyDescent="0.25">
      <c r="A36" s="155" t="s">
        <v>935</v>
      </c>
      <c r="B36" s="103" t="s">
        <v>350</v>
      </c>
      <c r="C36" s="163"/>
      <c r="D36" s="164" t="s">
        <v>925</v>
      </c>
      <c r="E36" s="164"/>
    </row>
    <row r="37" spans="1:5" ht="13.2" x14ac:dyDescent="0.25">
      <c r="A37" s="155" t="s">
        <v>941</v>
      </c>
      <c r="B37" s="103" t="s">
        <v>350</v>
      </c>
      <c r="C37" s="163"/>
      <c r="D37" s="164" t="s">
        <v>925</v>
      </c>
      <c r="E37" s="164"/>
    </row>
    <row r="38" spans="1:5" ht="13.2" x14ac:dyDescent="0.25">
      <c r="A38" s="155" t="s">
        <v>946</v>
      </c>
      <c r="B38" s="103" t="s">
        <v>350</v>
      </c>
      <c r="C38" s="163"/>
      <c r="D38" s="164" t="s">
        <v>925</v>
      </c>
      <c r="E38" s="164"/>
    </row>
    <row r="39" spans="1:5" ht="13.2" x14ac:dyDescent="0.25">
      <c r="A39" s="155" t="s">
        <v>950</v>
      </c>
      <c r="B39" s="103" t="s">
        <v>350</v>
      </c>
      <c r="C39" s="163"/>
      <c r="D39" s="164" t="s">
        <v>925</v>
      </c>
      <c r="E39" s="164"/>
    </row>
    <row r="40" spans="1:5" ht="13.2" x14ac:dyDescent="0.25">
      <c r="A40" s="165"/>
      <c r="B40" s="165"/>
      <c r="C40" s="165"/>
      <c r="D40" s="165"/>
      <c r="E40" s="166"/>
    </row>
    <row r="41" spans="1:5" ht="13.2" x14ac:dyDescent="0.25">
      <c r="A41" s="155" t="s">
        <v>958</v>
      </c>
      <c r="B41" s="103" t="s">
        <v>960</v>
      </c>
      <c r="C41" s="163"/>
      <c r="D41" s="164"/>
      <c r="E41" s="164"/>
    </row>
    <row r="42" spans="1:5" ht="13.2" x14ac:dyDescent="0.25">
      <c r="A42" s="155" t="s">
        <v>963</v>
      </c>
      <c r="B42" s="103" t="s">
        <v>965</v>
      </c>
      <c r="C42" s="163"/>
      <c r="D42" s="164"/>
      <c r="E42" s="164"/>
    </row>
    <row r="43" spans="1:5" ht="13.2" x14ac:dyDescent="0.25">
      <c r="A43" s="155" t="s">
        <v>969</v>
      </c>
      <c r="B43" s="103" t="s">
        <v>970</v>
      </c>
      <c r="C43" s="163"/>
      <c r="D43" s="164"/>
      <c r="E43" s="164"/>
    </row>
    <row r="44" spans="1:5" ht="13.2" x14ac:dyDescent="0.25">
      <c r="A44" s="165"/>
      <c r="B44" s="165"/>
      <c r="C44" s="165"/>
      <c r="D44" s="165"/>
      <c r="E44" s="168"/>
    </row>
    <row r="45" spans="1:5" ht="15.75" customHeight="1" x14ac:dyDescent="0.3">
      <c r="A45" s="169" t="s">
        <v>979</v>
      </c>
      <c r="B45" s="170" t="s">
        <v>984</v>
      </c>
      <c r="C45" s="171" t="s">
        <v>987</v>
      </c>
      <c r="D45" s="164"/>
      <c r="E45" s="164"/>
    </row>
    <row r="46" spans="1:5" ht="13.2" x14ac:dyDescent="0.25">
      <c r="A46" s="164" t="s">
        <v>992</v>
      </c>
      <c r="B46" s="155" t="s">
        <v>994</v>
      </c>
      <c r="C46" s="172">
        <v>1001</v>
      </c>
      <c r="D46" s="164"/>
      <c r="E46" s="164"/>
    </row>
    <row r="47" spans="1:5" ht="13.2" x14ac:dyDescent="0.25">
      <c r="A47" s="164" t="s">
        <v>999</v>
      </c>
      <c r="B47" s="155" t="s">
        <v>1001</v>
      </c>
      <c r="C47" s="172">
        <v>1003</v>
      </c>
      <c r="D47" s="164"/>
      <c r="E47" s="164"/>
    </row>
    <row r="48" spans="1:5" ht="13.2" x14ac:dyDescent="0.25">
      <c r="A48" s="155"/>
      <c r="B48" s="155"/>
      <c r="C48" s="172"/>
      <c r="D48" s="164"/>
      <c r="E48" s="164"/>
    </row>
  </sheetData>
  <customSheetViews>
    <customSheetView guid="{8800C5E5-D7AE-4D61-9846-75247413F348}" filter="1" showAutoFilter="1">
      <pageMargins left="0.7" right="0.7" top="0.75" bottom="0.75" header="0.3" footer="0.3"/>
      <autoFilter ref="B1:B48" xr:uid="{00000000-0000-0000-0000-000000000000}">
        <filterColumn colId="0">
          <customFilters>
            <customFilter val="*Fire Rate +*"/>
          </customFilters>
        </filterColumn>
      </autoFilter>
    </customSheetView>
    <customSheetView guid="{E3F69909-73CD-463D-B754-AA637AD6E5CE}" filter="1" showAutoFilter="1">
      <pageMargins left="0.7" right="0.7" top="0.75" bottom="0.75" header="0.3" footer="0.3"/>
      <autoFilter ref="A1:B1" xr:uid="{00000000-0000-0000-0000-000000000000}"/>
    </customSheetView>
  </customSheetViews>
  <hyperlinks>
    <hyperlink ref="A1" location="Index!A1" display="Go back to Index"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Index</vt:lpstr>
      <vt:lpstr>Artifact</vt:lpstr>
      <vt:lpstr>Shield</vt:lpstr>
      <vt:lpstr>Grenade</vt:lpstr>
      <vt:lpstr>Fl4k COM</vt:lpstr>
      <vt:lpstr>Zane COM</vt:lpstr>
      <vt:lpstr>Amara COM</vt:lpstr>
      <vt:lpstr>Moze COM</vt:lpstr>
      <vt:lpstr>PS_ATL</vt:lpstr>
      <vt:lpstr>PS_COV</vt:lpstr>
      <vt:lpstr>PS_DAL</vt:lpstr>
      <vt:lpstr>PS_JAK</vt:lpstr>
      <vt:lpstr>PS_MAL</vt:lpstr>
      <vt:lpstr>PS_TED</vt:lpstr>
      <vt:lpstr>PS_TOR</vt:lpstr>
      <vt:lpstr>PS_VLA</vt:lpstr>
      <vt:lpstr>SG_HYP</vt:lpstr>
      <vt:lpstr>SG_JAK</vt:lpstr>
      <vt:lpstr>SG_MAL</vt:lpstr>
      <vt:lpstr>SG_TED</vt:lpstr>
      <vt:lpstr>SG_TOR</vt:lpstr>
      <vt:lpstr>AR_ATL</vt:lpstr>
      <vt:lpstr>AR_COV</vt:lpstr>
      <vt:lpstr>AR_DAL</vt:lpstr>
      <vt:lpstr>AR_JAK</vt:lpstr>
      <vt:lpstr>AR_TOR</vt:lpstr>
      <vt:lpstr>AR_VLA</vt:lpstr>
      <vt:lpstr>SM_DAL</vt:lpstr>
      <vt:lpstr>SM_HYP</vt:lpstr>
      <vt:lpstr>SM_MAL</vt:lpstr>
      <vt:lpstr>SM_TED</vt:lpstr>
      <vt:lpstr>SR_DAL</vt:lpstr>
      <vt:lpstr>SR_HYP</vt:lpstr>
      <vt:lpstr>SR_JAK</vt:lpstr>
      <vt:lpstr>SR_MAL</vt:lpstr>
      <vt:lpstr>SR_VLA</vt:lpstr>
      <vt:lpstr>HW_ATL</vt:lpstr>
      <vt:lpstr>HW_COV</vt:lpstr>
      <vt:lpstr>HW_TOR</vt:lpstr>
      <vt:lpstr>HW_VLA</vt:lpstr>
      <vt:lpstr>Anointment</vt:lpstr>
      <vt:lpstr>Form Responses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Lucas Brooke</cp:lastModifiedBy>
  <dcterms:modified xsi:type="dcterms:W3CDTF">2020-05-09T14:24:39Z</dcterms:modified>
</cp:coreProperties>
</file>