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drawings/drawing9.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D44C1120-B28B-4718-9DFD-D0F9A020AB5A}" xr6:coauthVersionLast="47" xr6:coauthVersionMax="47" xr10:uidLastSave="{00000000-0000-0000-0000-000000000000}"/>
  <bookViews>
    <workbookView xWindow="-120" yWindow="-120" windowWidth="20730" windowHeight="11040" firstSheet="5" activeTab="10" xr2:uid="{5AF5D4AF-D10E-435D-ABA8-B0D0494ED23E}"/>
  </bookViews>
  <sheets>
    <sheet name="Rating" sheetId="13" r:id="rId1"/>
    <sheet name="Education field" sheetId="15" r:id="rId2"/>
    <sheet name="Education by Attrition" sheetId="16" r:id="rId3"/>
    <sheet name="Attrition by Job Role" sheetId="18" r:id="rId4"/>
    <sheet name="Dept wise Attrition" sheetId="19" r:id="rId5"/>
    <sheet name="Attrition by Age group" sheetId="20" r:id="rId6"/>
    <sheet name="Marital Status" sheetId="21" r:id="rId7"/>
    <sheet name="Data" sheetId="1" r:id="rId8"/>
    <sheet name="KPI" sheetId="7" r:id="rId9"/>
    <sheet name="Sheet1" sheetId="22" r:id="rId10"/>
    <sheet name="Dashboard" sheetId="4" r:id="rId11"/>
  </sheets>
  <definedNames>
    <definedName name="_xlchart.v1.0" hidden="1">'Attrition by Job Role'!$D$4:$D$12</definedName>
    <definedName name="_xlchart.v1.1" hidden="1">'Attrition by Job Role'!$E$4:$E$12</definedName>
    <definedName name="_xlchart.v1.2" hidden="1">'Attrition by Job Role'!$D$4:$D$12</definedName>
    <definedName name="_xlchart.v1.3" hidden="1">'Attrition by Job Role'!$E$4:$E$12</definedName>
    <definedName name="_xlcn.WorksheetConnection_DataA1AR1471" hidden="1">Data!$A$1:$AR$1471</definedName>
    <definedName name="Slicer_Department">#N/A</definedName>
    <definedName name="Slicer_Education_Field2">#N/A</definedName>
    <definedName name="Slicer_Gender">#N/A</definedName>
    <definedName name="Slicer_Gender2">#N/A</definedName>
  </definedNames>
  <calcPr calcId="181029"/>
  <pivotCaches>
    <pivotCache cacheId="0" r:id="rId12"/>
    <pivotCache cacheId="1" r:id="rId13"/>
  </pivotCaches>
  <extLst>
    <ext xmlns:x14="http://schemas.microsoft.com/office/spreadsheetml/2009/9/main" uri="{876F7934-8845-4945-9796-88D515C7AA90}">
      <x14:pivotCaches>
        <pivotCache cacheId="2"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2af7719d-ae25-4f2e-b714-f47023579754" name="Range" connection="WorksheetConnection_Data!$A$1:$AR$1471"/>
        </x15:modelTables>
      </x15:dataModel>
    </ext>
  </extLst>
</workbook>
</file>

<file path=xl/calcChain.xml><?xml version="1.0" encoding="utf-8"?>
<calcChain xmlns="http://schemas.openxmlformats.org/spreadsheetml/2006/main">
  <c r="D6" i="21" l="1"/>
  <c r="D5" i="21"/>
  <c r="D4" i="21"/>
  <c r="D5" i="18"/>
  <c r="D6" i="18"/>
  <c r="D7" i="18"/>
  <c r="D8" i="18"/>
  <c r="D9" i="18"/>
  <c r="D10" i="18"/>
  <c r="D11" i="18"/>
  <c r="D12" i="18"/>
  <c r="D4" i="18"/>
  <c r="E9" i="18"/>
  <c r="E10" i="18"/>
  <c r="E6" i="19"/>
  <c r="E12" i="18"/>
  <c r="E5" i="19"/>
  <c r="E4" i="18"/>
  <c r="E6" i="21"/>
  <c r="E5" i="18"/>
  <c r="E5" i="21"/>
  <c r="E11" i="18"/>
  <c r="E7" i="18"/>
  <c r="E6" i="18"/>
  <c r="E4" i="21"/>
  <c r="E8" i="18"/>
  <c r="E4" i="19"/>
  <c r="A8" i="7" l="1"/>
  <c r="B8" i="7"/>
  <c r="C8" i="7"/>
  <c r="B10" i="15"/>
  <c r="B7" i="13"/>
  <c r="B9" i="15"/>
  <c r="B6" i="13"/>
  <c r="C10" i="15" l="1"/>
  <c r="C9" i="15"/>
  <c r="C6" i="13"/>
  <c r="C7" i="13"/>
  <c r="E8" i="7"/>
  <c r="D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646E64-0A8A-411B-8012-714F9314906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B68BD9-7C79-42F5-B292-E573B73BDC28}" name="WorksheetConnection_Data!$A$1:$AR$1471" type="102" refreshedVersion="8" minRefreshableVersion="5">
    <extLst>
      <ext xmlns:x15="http://schemas.microsoft.com/office/spreadsheetml/2010/11/main" uri="{DE250136-89BD-433C-8126-D09CA5730AF9}">
        <x15:connection id="Range-2af7719d-ae25-4f2e-b714-f47023579754" autoDelete="1">
          <x15:rangePr sourceName="_xlcn.WorksheetConnection_DataA1AR1471"/>
        </x15:connection>
      </ext>
    </extLst>
  </connection>
</connections>
</file>

<file path=xl/sharedStrings.xml><?xml version="1.0" encoding="utf-8"?>
<sst xmlns="http://schemas.openxmlformats.org/spreadsheetml/2006/main" count="19223" uniqueCount="1572">
  <si>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</si>
  <si>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</si>
  <si>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</si>
  <si>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</si>
  <si>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</si>
  <si>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</si>
  <si>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</si>
  <si>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</si>
  <si>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</si>
  <si>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</si>
  <si>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</si>
  <si>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</si>
  <si>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</si>
  <si>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</si>
  <si>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</si>
  <si>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</si>
  <si>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</si>
  <si>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</si>
  <si>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</si>
  <si>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</si>
  <si>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</si>
  <si>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</si>
  <si>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</si>
  <si>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</si>
  <si>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</si>
  <si>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</si>
  <si>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</si>
  <si>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</si>
  <si>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</si>
  <si>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</si>
  <si>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</si>
  <si>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</si>
  <si>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</si>
  <si>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</si>
  <si>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</si>
  <si>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</si>
  <si>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</si>
  <si>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</si>
  <si>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</si>
  <si>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</si>
  <si>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</si>
  <si>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</si>
  <si>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</si>
  <si>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</si>
  <si>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</si>
  <si>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</si>
  <si>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</si>
  <si>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</si>
  <si>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</si>
  <si>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</si>
  <si>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</si>
  <si>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</si>
  <si>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</si>
  <si>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</si>
  <si>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</si>
  <si>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</si>
  <si>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</si>
  <si>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</si>
  <si>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</si>
  <si>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</si>
  <si>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</si>
  <si>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</si>
  <si>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</si>
  <si>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</si>
  <si>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</si>
  <si>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</si>
  <si>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</si>
  <si>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</si>
  <si>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</si>
  <si>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</si>
  <si>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</si>
  <si>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</si>
  <si>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</si>
  <si>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</si>
  <si>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</si>
  <si>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</si>
  <si>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</si>
  <si>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</si>
  <si>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</si>
  <si>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</si>
  <si>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</si>
  <si>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</si>
  <si>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</si>
  <si>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</si>
  <si>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</si>
  <si>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</si>
  <si>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</si>
  <si>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</si>
  <si>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</si>
  <si>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</si>
  <si>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</si>
  <si>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</si>
  <si>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</si>
  <si>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</si>
  <si>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</si>
  <si>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</si>
  <si>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</si>
  <si>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</si>
  <si>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</si>
  <si>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</si>
  <si>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</si>
  <si>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</si>
  <si>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</si>
  <si>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</si>
  <si>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</si>
  <si>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</si>
  <si>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</si>
  <si>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</si>
  <si>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</si>
  <si>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</si>
  <si>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</si>
  <si>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</si>
  <si>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</si>
  <si>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</si>
  <si>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</si>
  <si>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</si>
  <si>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</si>
  <si>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</si>
  <si>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</si>
  <si>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</si>
  <si>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</si>
  <si>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</si>
  <si>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</si>
  <si>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</si>
  <si>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</si>
  <si>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</si>
  <si>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</si>
  <si>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</si>
  <si>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</si>
  <si>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</si>
  <si>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</si>
  <si>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</si>
  <si>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</si>
  <si>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</si>
  <si>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</si>
  <si>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</si>
  <si>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</si>
  <si>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</si>
  <si>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</si>
  <si>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</si>
  <si>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</si>
  <si>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</si>
  <si>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</si>
  <si>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</si>
  <si>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</si>
  <si>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</si>
  <si>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</si>
  <si>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</si>
  <si>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</si>
  <si>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</si>
  <si>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</si>
  <si>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</si>
  <si>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</si>
  <si>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</si>
  <si>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</si>
  <si>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</si>
  <si>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</si>
  <si>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</si>
  <si>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</si>
  <si>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</si>
  <si>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</si>
  <si>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</si>
  <si>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</si>
  <si>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</si>
  <si>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</si>
  <si>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</si>
  <si>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</si>
  <si>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</si>
  <si>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</si>
  <si>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</si>
  <si>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</si>
  <si>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</si>
  <si>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</si>
  <si>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</si>
  <si>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</si>
  <si>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</si>
  <si>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</si>
  <si>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</si>
  <si>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</si>
  <si>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</si>
  <si>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</si>
  <si>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</si>
  <si>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</si>
  <si>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</si>
  <si>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</si>
  <si>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</si>
  <si>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</si>
  <si>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</si>
  <si>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</si>
  <si>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</si>
  <si>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</si>
  <si>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</si>
  <si>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</si>
  <si>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</si>
  <si>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</si>
  <si>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</si>
  <si>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</si>
  <si>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</si>
  <si>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</si>
  <si>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</si>
  <si>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</si>
  <si>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</si>
  <si>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</si>
  <si>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</si>
  <si>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</si>
  <si>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</si>
  <si>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</si>
  <si>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</si>
  <si>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</si>
  <si>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</si>
  <si>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</si>
  <si>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</si>
  <si>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</si>
  <si>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</si>
  <si>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</si>
  <si>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</si>
  <si>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</si>
  <si>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</si>
  <si>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</si>
  <si>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</si>
  <si>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</si>
  <si>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</si>
  <si>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</si>
  <si>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</si>
  <si>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</si>
  <si>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</si>
  <si>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</si>
  <si>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</si>
  <si>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</si>
  <si>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</si>
  <si>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</si>
  <si>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</si>
  <si>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</si>
  <si>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</si>
  <si>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</si>
  <si>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</si>
  <si>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</si>
  <si>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</si>
  <si>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</si>
  <si>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</si>
  <si>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</si>
  <si>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</si>
  <si>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</si>
  <si>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</si>
  <si>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</si>
  <si>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</si>
  <si>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</si>
  <si>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</si>
  <si>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</si>
  <si>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</si>
  <si>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</si>
  <si>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</si>
  <si>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</si>
  <si>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</si>
  <si>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</si>
  <si>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</si>
  <si>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</si>
  <si>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</si>
  <si>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</si>
  <si>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</si>
  <si>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</si>
  <si>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</si>
  <si>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</si>
  <si>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</si>
  <si>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</si>
  <si>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</si>
  <si>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</si>
  <si>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</si>
  <si>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</si>
  <si>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</si>
  <si>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</si>
  <si>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</si>
  <si>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</si>
  <si>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</si>
  <si>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</si>
  <si>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</si>
  <si>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</si>
  <si>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</si>
  <si>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</si>
  <si>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</si>
  <si>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</si>
  <si>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</si>
  <si>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</si>
  <si>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</si>
  <si>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</si>
  <si>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</si>
  <si>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</si>
  <si>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</si>
  <si>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</si>
  <si>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</si>
  <si>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</si>
  <si>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</si>
  <si>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</si>
  <si>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</si>
  <si>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</si>
  <si>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</si>
  <si>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</si>
  <si>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</si>
  <si>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</si>
  <si>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</si>
  <si>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</si>
  <si>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</si>
  <si>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</si>
  <si>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</si>
  <si>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</si>
  <si>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</si>
  <si>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</si>
  <si>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</si>
  <si>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</si>
  <si>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</si>
  <si>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</si>
  <si>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</si>
  <si>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</si>
  <si>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</si>
  <si>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</si>
  <si>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</si>
  <si>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</si>
  <si>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</si>
  <si>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</si>
  <si>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</si>
  <si>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</si>
  <si>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</si>
  <si>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</si>
  <si>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</si>
  <si>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</si>
  <si>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</si>
  <si>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</si>
  <si>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</si>
  <si>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</si>
  <si>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</si>
  <si>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</si>
  <si>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</si>
  <si>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</si>
  <si>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</si>
  <si>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</si>
  <si>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</si>
  <si>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</si>
  <si>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</si>
  <si>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</si>
  <si>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</si>
  <si>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</si>
  <si>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</si>
  <si>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</si>
  <si>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</si>
  <si>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</si>
  <si>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</si>
  <si>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</si>
  <si>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</si>
  <si>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</si>
  <si>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</si>
  <si>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</si>
  <si>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</si>
  <si>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</si>
  <si>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</si>
  <si>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</si>
  <si>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</si>
  <si>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</si>
  <si>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</si>
  <si>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</si>
  <si>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</si>
  <si>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</si>
  <si>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</si>
  <si>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</si>
  <si>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</si>
  <si>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</si>
  <si>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</si>
  <si>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</si>
  <si>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</si>
  <si>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</si>
  <si>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</si>
  <si>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</si>
  <si>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</si>
  <si>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</si>
  <si>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</si>
  <si>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</si>
  <si>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</si>
  <si>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</si>
  <si>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</si>
  <si>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</si>
  <si>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</si>
  <si>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</si>
  <si>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</si>
  <si>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</si>
  <si>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</si>
  <si>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</si>
  <si>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</si>
  <si>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</si>
  <si>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</si>
  <si>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</si>
  <si>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</si>
  <si>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</si>
  <si>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</si>
  <si>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</si>
  <si>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</si>
  <si>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</si>
  <si>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</si>
  <si>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</si>
  <si>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</si>
  <si>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</si>
  <si>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</si>
  <si>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</si>
  <si>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</si>
  <si>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</si>
  <si>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</si>
  <si>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</si>
  <si>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</si>
  <si>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</si>
  <si>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</si>
  <si>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</si>
  <si>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</si>
  <si>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</si>
  <si>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</si>
  <si>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</si>
  <si>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</si>
  <si>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</si>
  <si>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</si>
  <si>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</si>
  <si>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</si>
  <si>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</si>
  <si>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</si>
  <si>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</si>
  <si>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</si>
  <si>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</si>
  <si>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</si>
  <si>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</si>
  <si>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</si>
  <si>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</si>
  <si>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</si>
  <si>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</si>
  <si>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</si>
  <si>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</si>
  <si>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</si>
  <si>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</si>
  <si>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</si>
  <si>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</si>
  <si>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</si>
  <si>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</si>
  <si>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</si>
  <si>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</si>
  <si>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</si>
  <si>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</si>
  <si>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</si>
  <si>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</si>
  <si>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</si>
  <si>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</si>
  <si>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</si>
  <si>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</si>
  <si>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</si>
  <si>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</si>
  <si>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</si>
  <si>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</si>
  <si>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</si>
  <si>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</si>
  <si>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</si>
  <si>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</si>
  <si>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</si>
  <si>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</si>
  <si>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</si>
  <si>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</si>
  <si>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</si>
  <si>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</si>
  <si>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</si>
  <si>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</si>
  <si>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</si>
  <si>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</si>
  <si>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</si>
  <si>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</si>
  <si>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</si>
  <si>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</si>
  <si>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</si>
  <si>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</si>
  <si>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</si>
  <si>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</si>
  <si>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</si>
  <si>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</si>
  <si>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</si>
  <si>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</si>
  <si>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</si>
  <si>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</si>
  <si>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</si>
  <si>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</si>
  <si>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</si>
  <si>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</si>
  <si>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</si>
  <si>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</si>
  <si>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</si>
  <si>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</si>
  <si>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</si>
  <si>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</si>
  <si>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</si>
  <si>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</si>
  <si>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</si>
  <si>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</si>
  <si>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</si>
  <si>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</si>
  <si>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</si>
  <si>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</si>
  <si>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</si>
  <si>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</si>
  <si>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</si>
  <si>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</si>
  <si>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</si>
  <si>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</si>
  <si>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</si>
  <si>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</si>
  <si>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</si>
  <si>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</si>
  <si>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</si>
  <si>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</si>
  <si>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</si>
  <si>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</si>
  <si>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</si>
  <si>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</si>
  <si>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</si>
  <si>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</si>
  <si>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</si>
  <si>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</si>
  <si>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</si>
  <si>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</si>
  <si>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</si>
  <si>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</si>
  <si>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</si>
  <si>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</si>
  <si>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</si>
  <si>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</si>
  <si>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</si>
  <si>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</si>
  <si>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</si>
  <si>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</si>
  <si>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</si>
  <si>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</si>
  <si>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</si>
  <si>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</si>
  <si>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</si>
  <si>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</si>
  <si>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</si>
  <si>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</si>
  <si>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</si>
  <si>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</si>
  <si>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</si>
  <si>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</si>
  <si>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</si>
  <si>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</si>
  <si>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</si>
  <si>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</si>
  <si>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</si>
  <si>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</si>
  <si>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</si>
  <si>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</si>
  <si>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</si>
  <si>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</si>
  <si>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</si>
  <si>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</si>
  <si>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</si>
  <si>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</si>
  <si>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</si>
  <si>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</si>
  <si>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</si>
  <si>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</si>
  <si>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</si>
  <si>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</si>
  <si>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</si>
  <si>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</si>
  <si>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</si>
  <si>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</si>
  <si>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</si>
  <si>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</si>
  <si>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</si>
  <si>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</si>
  <si>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</si>
  <si>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</si>
  <si>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</si>
  <si>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</si>
  <si>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</si>
  <si>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</si>
  <si>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</si>
  <si>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</si>
  <si>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</si>
  <si>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</si>
  <si>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</si>
  <si>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</si>
  <si>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</si>
  <si>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</si>
  <si>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</si>
  <si>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</si>
  <si>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</si>
  <si>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</si>
  <si>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</si>
  <si>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</si>
  <si>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</si>
  <si>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</si>
  <si>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</si>
  <si>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</si>
  <si>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</si>
  <si>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</si>
  <si>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</si>
  <si>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</si>
  <si>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</si>
  <si>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</si>
  <si>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</si>
  <si>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</si>
  <si>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</si>
  <si>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</si>
  <si>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</si>
  <si>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</si>
  <si>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</si>
  <si>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</si>
  <si>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</si>
  <si>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</si>
  <si>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</si>
  <si>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</si>
  <si>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</si>
  <si>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</si>
  <si>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</si>
  <si>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</si>
  <si>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</si>
  <si>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</si>
  <si>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</si>
  <si>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</si>
  <si>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</si>
  <si>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</si>
  <si>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</si>
  <si>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</si>
  <si>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</si>
  <si>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</si>
  <si>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</si>
  <si>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</si>
  <si>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</si>
  <si>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</si>
  <si>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</si>
  <si>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</si>
  <si>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</si>
  <si>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</si>
  <si>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</si>
  <si>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</si>
  <si>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</si>
  <si>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</si>
  <si>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</si>
  <si>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</si>
  <si>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</si>
  <si>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</si>
  <si>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</si>
  <si>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</si>
  <si>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</si>
  <si>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</si>
  <si>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</si>
  <si>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</si>
  <si>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</si>
  <si>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</si>
  <si>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</si>
  <si>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</si>
  <si>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</si>
  <si>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</si>
  <si>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</si>
  <si>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</si>
  <si>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</si>
  <si>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</si>
  <si>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</si>
  <si>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</si>
  <si>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</si>
  <si>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</si>
  <si>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</si>
  <si>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</si>
  <si>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</si>
  <si>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</si>
  <si>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</si>
  <si>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</si>
  <si>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</si>
  <si>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</si>
  <si>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</si>
  <si>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</si>
  <si>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</si>
  <si>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</si>
  <si>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</si>
  <si>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</si>
  <si>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</si>
  <si>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</si>
  <si>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</si>
  <si>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</si>
  <si>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</si>
  <si>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</si>
  <si>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</si>
  <si>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</si>
  <si>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</si>
  <si>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</si>
  <si>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</si>
  <si>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</si>
  <si>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</si>
  <si>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</si>
  <si>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</si>
  <si>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</si>
  <si>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</si>
  <si>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</si>
  <si>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</si>
  <si>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</si>
  <si>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</si>
  <si>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</si>
  <si>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</si>
  <si>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</si>
  <si>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</si>
  <si>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</si>
  <si>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</si>
  <si>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</si>
  <si>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</si>
  <si>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</si>
  <si>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</si>
  <si>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</si>
  <si>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</si>
  <si>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</si>
  <si>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</si>
  <si>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</si>
  <si>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</si>
  <si>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</si>
  <si>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</si>
  <si>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</si>
  <si>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</si>
  <si>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</si>
  <si>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</si>
  <si>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</si>
  <si>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</si>
  <si>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</si>
  <si>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</si>
  <si>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</si>
  <si>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</si>
  <si>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</si>
  <si>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</si>
  <si>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</si>
  <si>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</si>
  <si>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</si>
  <si>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</si>
  <si>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</si>
  <si>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</si>
  <si>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</si>
  <si>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</si>
  <si>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</si>
  <si>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</si>
  <si>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</si>
  <si>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</si>
  <si>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</si>
  <si>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</si>
  <si>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</si>
  <si>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</si>
  <si>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</si>
  <si>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</si>
  <si>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</si>
  <si>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</si>
  <si>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</si>
  <si>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</si>
  <si>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</si>
  <si>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</si>
  <si>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</si>
  <si>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</si>
  <si>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</si>
  <si>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</si>
  <si>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</si>
  <si>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</si>
  <si>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</si>
  <si>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</si>
  <si>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</si>
  <si>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</si>
  <si>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</si>
  <si>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</si>
  <si>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</si>
  <si>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</si>
  <si>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</si>
  <si>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</si>
  <si>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</si>
  <si>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</si>
  <si>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</si>
  <si>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</si>
  <si>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</si>
  <si>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</si>
  <si>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</si>
  <si>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</si>
  <si>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</si>
  <si>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</si>
  <si>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</si>
  <si>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</si>
  <si>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</si>
  <si>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</si>
  <si>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</si>
  <si>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</si>
  <si>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</si>
  <si>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</si>
  <si>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</si>
  <si>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</si>
  <si>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</si>
  <si>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</si>
  <si>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</si>
  <si>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</si>
  <si>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</si>
  <si>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</si>
  <si>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</si>
  <si>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</si>
  <si>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</si>
  <si>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</si>
  <si>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</si>
  <si>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</si>
  <si>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</si>
  <si>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</si>
  <si>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</si>
  <si>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</si>
  <si>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</si>
  <si>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</si>
  <si>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</si>
  <si>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</si>
  <si>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</si>
  <si>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</si>
  <si>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</si>
  <si>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</si>
  <si>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</si>
  <si>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</si>
  <si>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</si>
  <si>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</si>
  <si>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</si>
  <si>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</si>
  <si>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</si>
  <si>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</si>
  <si>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</si>
  <si>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</si>
  <si>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</si>
  <si>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</si>
  <si>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</si>
  <si>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</si>
  <si>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</si>
  <si>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</si>
  <si>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</si>
  <si>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</si>
  <si>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</si>
  <si>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</si>
  <si>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</si>
  <si>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</si>
  <si>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</si>
  <si>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</si>
  <si>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</si>
  <si>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</si>
  <si>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</si>
  <si>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</si>
  <si>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</si>
  <si>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</si>
  <si>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</si>
  <si>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</si>
  <si>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</si>
  <si>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</si>
  <si>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</si>
  <si>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</si>
  <si>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</si>
  <si>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</si>
  <si>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</si>
  <si>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</si>
  <si>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</si>
  <si>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</si>
  <si>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</si>
  <si>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</si>
  <si>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</si>
  <si>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</si>
  <si>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</si>
  <si>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</si>
  <si>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</si>
  <si>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</si>
  <si>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</si>
  <si>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</si>
  <si>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</si>
  <si>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</si>
  <si>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</si>
  <si>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</si>
  <si>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</si>
  <si>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</si>
  <si>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</si>
  <si>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</si>
  <si>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</si>
  <si>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</si>
  <si>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</si>
  <si>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</si>
  <si>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</si>
  <si>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</si>
  <si>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</si>
  <si>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</si>
  <si>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</si>
  <si>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</si>
  <si>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</si>
  <si>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</si>
  <si>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</si>
  <si>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</si>
  <si>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</si>
  <si>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</si>
  <si>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</si>
  <si>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</si>
  <si>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</si>
  <si>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</si>
  <si>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</si>
  <si>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</si>
  <si>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</si>
  <si>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</si>
  <si>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</si>
  <si>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</si>
  <si>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</si>
  <si>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</si>
  <si>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</si>
  <si>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</si>
  <si>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</si>
  <si>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</si>
  <si>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</si>
  <si>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</si>
  <si>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</si>
  <si>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</si>
  <si>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</si>
  <si>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</si>
  <si>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</si>
  <si>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</si>
  <si>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</si>
  <si>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</si>
  <si>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</si>
  <si>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</si>
  <si>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</si>
  <si>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</si>
  <si>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</si>
  <si>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</si>
  <si>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</si>
  <si>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</si>
  <si>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</si>
  <si>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</si>
  <si>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</si>
  <si>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</si>
  <si>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</si>
  <si>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</si>
  <si>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</si>
  <si>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</si>
  <si>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</si>
  <si>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</si>
  <si>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</si>
  <si>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</si>
  <si>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</si>
  <si>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</si>
  <si>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</si>
  <si>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</si>
  <si>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</si>
  <si>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</si>
  <si>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</si>
  <si>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</si>
  <si>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</si>
  <si>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</si>
  <si>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</si>
  <si>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</si>
  <si>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</si>
  <si>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</si>
  <si>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</si>
  <si>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</si>
  <si>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</si>
  <si>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</si>
  <si>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</si>
  <si>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</si>
  <si>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</si>
  <si>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</si>
  <si>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</si>
  <si>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</si>
  <si>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</si>
  <si>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</si>
  <si>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</si>
  <si>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</si>
  <si>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</si>
  <si>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</si>
  <si>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</si>
  <si>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</si>
  <si>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</si>
  <si>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</si>
  <si>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</si>
  <si>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</si>
  <si>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</si>
  <si>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</si>
  <si>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</si>
  <si>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</si>
  <si>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</si>
  <si>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</si>
  <si>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</si>
  <si>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</si>
  <si>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</si>
  <si>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</si>
  <si>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</si>
  <si>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</si>
  <si>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</si>
  <si>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</si>
  <si>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</si>
  <si>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</si>
  <si>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</si>
  <si>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</si>
  <si>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</si>
  <si>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</si>
  <si>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</si>
  <si>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</si>
  <si>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</si>
  <si>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</si>
  <si>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</si>
  <si>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</si>
  <si>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</si>
  <si>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</si>
  <si>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</si>
  <si>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</si>
  <si>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</si>
  <si>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</si>
  <si>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</si>
  <si>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</si>
  <si>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</si>
  <si>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</si>
  <si>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</si>
  <si>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</si>
  <si>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</si>
  <si>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</si>
  <si>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</si>
  <si>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</si>
  <si>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</si>
  <si>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</si>
  <si>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</si>
  <si>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</si>
  <si>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</si>
  <si>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</si>
  <si>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</si>
  <si>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</si>
  <si>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</si>
  <si>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</si>
  <si>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</si>
  <si>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</si>
  <si>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</si>
  <si>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</si>
  <si>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</si>
  <si>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</si>
  <si>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</si>
  <si>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</si>
  <si>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</si>
  <si>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</si>
  <si>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</si>
  <si>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</si>
  <si>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</si>
  <si>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</si>
  <si>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</si>
  <si>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</si>
  <si>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</si>
  <si>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</si>
  <si>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</si>
  <si>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</si>
  <si>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</si>
  <si>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</si>
  <si>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</si>
  <si>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</si>
  <si>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</si>
  <si>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</si>
  <si>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</si>
  <si>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</si>
  <si>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</si>
  <si>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</si>
  <si>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</si>
  <si>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</si>
  <si>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</si>
  <si>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</si>
  <si>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</si>
  <si>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</si>
  <si>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</si>
  <si>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</si>
  <si>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</si>
  <si>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</si>
  <si>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</si>
  <si>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</si>
  <si>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</si>
  <si>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</si>
  <si>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</si>
  <si>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</si>
  <si>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</si>
  <si>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</si>
  <si>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</si>
  <si>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</si>
  <si>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</si>
  <si>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</si>
  <si>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</si>
  <si>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</si>
  <si>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</si>
  <si>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</si>
  <si>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</si>
  <si>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</si>
  <si>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</si>
  <si>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</si>
  <si>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</si>
  <si>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</si>
  <si>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</si>
  <si>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</si>
  <si>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</si>
  <si>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</si>
  <si>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</si>
  <si>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</si>
  <si>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</si>
  <si>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</si>
  <si>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</si>
  <si>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</si>
  <si>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</si>
  <si>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</si>
  <si>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</si>
  <si>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</si>
  <si>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</si>
  <si>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</si>
  <si>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</si>
  <si>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</si>
  <si>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</si>
  <si>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</si>
  <si>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</si>
  <si>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</si>
  <si>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</si>
  <si>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</si>
  <si>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</si>
  <si>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</si>
  <si>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</si>
  <si>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</si>
  <si>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</si>
  <si>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</si>
  <si>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</si>
  <si>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</si>
  <si>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</si>
  <si>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</si>
  <si>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</si>
  <si>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</si>
  <si>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</si>
  <si>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</si>
  <si>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</si>
  <si>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</si>
  <si>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</si>
  <si>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</si>
  <si>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</si>
  <si>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</si>
  <si>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</si>
  <si>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</si>
  <si>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</si>
  <si>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</si>
  <si>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</si>
  <si>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</si>
  <si>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</si>
  <si>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</si>
  <si>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</si>
  <si>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</si>
  <si>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</si>
  <si>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</si>
  <si>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</si>
  <si>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</si>
  <si>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</si>
  <si>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</si>
  <si>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</si>
  <si>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</si>
  <si>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</si>
  <si>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</si>
  <si>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</si>
  <si>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</si>
  <si>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</si>
  <si>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</si>
  <si>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</si>
  <si>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</si>
  <si>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</si>
  <si>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</si>
  <si>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</si>
  <si>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</si>
  <si>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</si>
  <si>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</si>
  <si>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</si>
  <si>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</si>
  <si>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</si>
  <si>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</si>
  <si>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</si>
  <si>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</si>
  <si>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</si>
  <si>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</si>
  <si>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</si>
  <si>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</si>
  <si>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</si>
  <si>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</si>
  <si>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</si>
  <si>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</si>
  <si>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</si>
  <si>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</si>
  <si>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</si>
  <si>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</si>
  <si>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</si>
  <si>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</si>
  <si>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</si>
  <si>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</si>
  <si>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</si>
  <si>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</si>
  <si>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</si>
  <si>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</si>
  <si>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</si>
  <si>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</si>
  <si>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</si>
  <si>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</si>
  <si>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</si>
  <si>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</si>
  <si>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</si>
  <si>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</si>
  <si>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</si>
  <si>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</si>
  <si>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</si>
  <si>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</si>
  <si>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</si>
  <si>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</si>
  <si>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</si>
  <si>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</si>
  <si>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</si>
  <si>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</si>
  <si>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</si>
  <si>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</si>
  <si>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</si>
  <si>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</si>
  <si>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</si>
  <si>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</si>
  <si>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</si>
  <si>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</si>
  <si>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</si>
  <si>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</si>
  <si>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</si>
  <si>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</si>
  <si>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</si>
  <si>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</si>
  <si>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</si>
  <si>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</si>
  <si>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</si>
  <si>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</si>
  <si>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</si>
  <si>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</si>
  <si>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</si>
  <si>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</si>
  <si>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</si>
  <si>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</si>
  <si>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</si>
  <si>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</si>
  <si>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</si>
  <si>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</si>
  <si>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</si>
  <si>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</si>
  <si>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</si>
  <si>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</si>
  <si>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</si>
  <si>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</si>
  <si>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</si>
  <si>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</si>
  <si>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</si>
  <si>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</si>
  <si>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</si>
  <si>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</si>
  <si>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</si>
  <si>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</si>
  <si>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</si>
  <si>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</si>
  <si>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</si>
  <si>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</si>
  <si>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</si>
  <si>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</si>
  <si>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</si>
  <si>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</si>
  <si>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</si>
  <si>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</si>
  <si>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</si>
  <si>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</si>
  <si>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</si>
  <si>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</si>
  <si>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</si>
  <si>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</si>
  <si>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</si>
  <si>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</si>
  <si>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</si>
  <si>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</si>
  <si>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</si>
  <si>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</si>
  <si>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</si>
  <si>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</si>
  <si>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</si>
  <si>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</si>
  <si>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</si>
  <si>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</si>
  <si>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</si>
  <si>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</si>
  <si>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</si>
  <si>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</si>
  <si>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</si>
  <si>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</si>
  <si>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</si>
  <si>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</si>
  <si>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</si>
  <si>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</si>
  <si>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</si>
  <si>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</si>
  <si>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</si>
  <si>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</si>
  <si>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</si>
  <si>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</si>
  <si>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</si>
  <si>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</si>
  <si>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</si>
  <si>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</si>
  <si>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</si>
  <si>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</si>
  <si>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</si>
  <si>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</si>
  <si>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</si>
  <si>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</si>
  <si>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</si>
  <si>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</si>
  <si>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</si>
  <si>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</si>
  <si>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</si>
  <si>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</si>
  <si>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</si>
  <si>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</si>
  <si>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</si>
  <si>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</si>
  <si>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</si>
  <si>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</si>
  <si>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</si>
  <si>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</si>
  <si>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</si>
  <si>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</si>
  <si>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</si>
  <si>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</si>
  <si>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</si>
  <si>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</si>
  <si>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</si>
  <si>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</si>
  <si>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</si>
  <si>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</si>
  <si>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</si>
  <si>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</si>
  <si>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</si>
  <si>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</si>
  <si>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</si>
  <si>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</si>
  <si>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</si>
  <si>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</si>
  <si>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</si>
  <si>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</si>
  <si>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</si>
  <si>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</si>
  <si>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</si>
  <si>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</si>
  <si>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</si>
  <si>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</si>
  <si>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</si>
  <si>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</si>
  <si>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</si>
  <si>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</si>
  <si>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</si>
  <si>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</si>
  <si>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</si>
  <si>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</si>
  <si>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</si>
  <si>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</si>
  <si>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</si>
  <si>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</si>
  <si>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</si>
  <si>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</si>
  <si>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</si>
  <si>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</si>
  <si>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</si>
  <si>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</si>
  <si>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</si>
  <si>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</si>
  <si>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</si>
  <si>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</si>
  <si>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</si>
  <si>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</si>
  <si>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</si>
  <si>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</si>
  <si>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</si>
  <si>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</si>
  <si>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</si>
  <si>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</si>
  <si>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</si>
  <si>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</si>
  <si>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</si>
  <si>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</si>
  <si>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</si>
  <si>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</si>
  <si>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</si>
  <si>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</si>
  <si>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</si>
  <si>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</si>
  <si>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</si>
  <si>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</si>
  <si>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</si>
  <si>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</si>
  <si>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</si>
  <si>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</si>
  <si>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</si>
  <si>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</si>
  <si>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</si>
  <si>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</si>
  <si>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</si>
  <si>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</si>
  <si>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</si>
  <si>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</si>
  <si>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</si>
  <si>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</si>
  <si>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</si>
  <si>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</si>
  <si>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</si>
  <si>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</si>
  <si>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</si>
  <si>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</si>
  <si>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</si>
  <si>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</si>
  <si>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</si>
  <si>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</si>
  <si>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</si>
  <si>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</si>
  <si>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</si>
  <si>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</si>
  <si>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</si>
  <si>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</si>
  <si>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</si>
  <si>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</si>
  <si>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</si>
  <si>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</si>
  <si>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</si>
  <si>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</si>
  <si>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</si>
  <si>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</si>
  <si>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</si>
  <si>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</si>
  <si>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</si>
  <si>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</si>
  <si>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</si>
  <si>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</si>
  <si>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</si>
  <si>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</si>
  <si>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</si>
  <si>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</si>
  <si>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</si>
  <si>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</si>
  <si>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</si>
  <si>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</si>
  <si>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</si>
  <si>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</si>
  <si>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</si>
  <si>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</si>
  <si>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</si>
  <si>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</si>
  <si>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</si>
  <si>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</si>
  <si>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</si>
  <si>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</si>
  <si>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</si>
  <si>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</si>
  <si>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</si>
  <si>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</si>
  <si>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</si>
  <si>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</si>
  <si>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</si>
  <si>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</si>
  <si>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</si>
  <si>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</si>
  <si>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</si>
  <si>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</si>
  <si>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</si>
  <si>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</si>
  <si>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</si>
  <si>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</si>
  <si>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</si>
  <si>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</si>
  <si>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</si>
  <si>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</si>
  <si>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</si>
  <si>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</si>
  <si>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</si>
  <si>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</si>
  <si>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</si>
  <si>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</si>
  <si>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</si>
  <si>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</si>
  <si>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</si>
  <si>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</si>
  <si>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</si>
  <si>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</si>
  <si>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</si>
  <si>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</si>
  <si>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</si>
  <si>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</si>
  <si>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</si>
  <si>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</si>
  <si>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</si>
  <si>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</si>
  <si>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</si>
  <si>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</si>
  <si>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</si>
  <si>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</si>
  <si>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</si>
  <si>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</si>
  <si>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</si>
  <si>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</si>
  <si>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</si>
  <si>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</si>
  <si>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</si>
  <si>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</si>
  <si>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</si>
  <si>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</si>
  <si>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</si>
  <si>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</si>
  <si>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</si>
  <si>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</si>
  <si>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</si>
  <si>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</si>
  <si>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</si>
  <si>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</si>
  <si>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</si>
  <si>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</si>
  <si>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</si>
  <si>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</si>
  <si>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</si>
  <si>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</si>
  <si>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</si>
  <si>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</si>
  <si>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</si>
  <si>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</si>
  <si>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</si>
  <si>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</si>
  <si>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</si>
  <si>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</si>
  <si>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</si>
  <si>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</si>
  <si>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</si>
  <si>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</si>
  <si>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</si>
  <si>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</si>
  <si>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</si>
  <si>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</si>
  <si>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</si>
  <si>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</si>
  <si>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</si>
  <si>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</si>
  <si>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</si>
  <si>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</si>
  <si>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</si>
  <si>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</si>
  <si>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</si>
  <si>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</si>
  <si>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</si>
  <si>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</si>
  <si>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</si>
  <si>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</si>
  <si>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</si>
  <si>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</si>
  <si>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</si>
  <si>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</si>
  <si>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</si>
  <si>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</si>
  <si>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</si>
  <si>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</si>
  <si>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</si>
  <si>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</si>
  <si>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</si>
  <si>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</si>
  <si>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</si>
  <si>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</si>
  <si>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</si>
  <si>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rate</t>
  </si>
  <si>
    <t>Average of Age</t>
  </si>
  <si>
    <t>Total employee</t>
  </si>
  <si>
    <t>Attrition count</t>
  </si>
  <si>
    <t xml:space="preserve">Average Age </t>
  </si>
  <si>
    <t>Active employees</t>
  </si>
  <si>
    <t>Attrition Rate</t>
  </si>
  <si>
    <t>Average of Job Satisfaction</t>
  </si>
  <si>
    <t>Rating</t>
  </si>
  <si>
    <t>Balance Rating</t>
  </si>
  <si>
    <t>Row Labels</t>
  </si>
  <si>
    <t>(blank)</t>
  </si>
  <si>
    <t>Grand Total</t>
  </si>
  <si>
    <t>Count of Employee Count</t>
  </si>
  <si>
    <t>Sum of CF_attrition count</t>
  </si>
  <si>
    <t>Job role</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</si>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</sst>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family val="2"/>
      <scheme val="minor"/>
    </font>
    <font>
      <sz val="12"/>
      <color theme="1"/>
      <name val="Calibri"/>
      <family val="2"/>
      <scheme val="minor"/>
    </font>
    <font>
      <sz val="12"/>
      <color theme="4" tint="-0.249977111117893"/>
      <name val="Calibri"/>
      <family val="2"/>
      <scheme val="minor"/>
    </font>
  </fonts>
  <fills count="3">
    <fill>
      <patternFill patternType="none"/>
    </fill>
    <fill>
      <patternFill patternType="gray125"/>
    </fill>
    <fill>
      <patternFill patternType="solid">
        <fgColor theme="6"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 fontId="0" fillId="0" borderId="0" xfId="0" applyNumberFormat="1"/>
    <xf numFmtId="9" fontId="0" fillId="0" borderId="0" xfId="1" applyFont="1"/>
    <xf numFmtId="164" fontId="0" fillId="0" borderId="0" xfId="0" applyNumberFormat="1"/>
    <xf numFmtId="0" fontId="2" fillId="2" borderId="0" xfId="0" applyFont="1" applyFill="1"/>
    <xf numFmtId="0" fontId="0" fillId="0" borderId="0" xfId="0" pivotButton="1"/>
    <xf numFmtId="0" fontId="0" fillId="0" borderId="0" xfId="0" applyAlignment="1">
      <alignment horizontal="left"/>
    </xf>
    <xf numFmtId="0" fontId="0" fillId="0" borderId="0" xfId="0" applyProtection="1">
      <protection hidden="1"/>
    </xf>
    <xf numFmtId="0" fontId="0" fillId="0" borderId="0" xfId="0" pivotButton="1" applyProtection="1">
      <protection hidden="1"/>
    </xf>
    <xf numFmtId="0" fontId="0" fillId="0" borderId="0" xfId="0" applyAlignment="1" applyProtection="1">
      <alignment horizontal="left"/>
      <protection hidden="1"/>
    </xf>
  </cellXfs>
  <cellStyles count="2">
    <cellStyle name="Normal" xfId="0" builtinId="0"/>
    <cellStyle name="Percent" xfId="1" builtinId="5"/>
  </cellStyles>
  <dxfs count="8">
    <dxf>
      <protection hidden="1"/>
    </dxf>
    <dxf>
      <protection hidden="1"/>
    </dxf>
    <dxf>
      <protection hidden="1"/>
    </dxf>
    <dxf>
      <protection hidden="1"/>
    </dxf>
    <dxf>
      <protection hidden="1"/>
    </dxf>
    <dxf>
      <protection hidden="1"/>
    </dxf>
    <dxf>
      <numFmt numFmtId="164" formatCode="0.0"/>
    </dxf>
    <dxf>
      <font>
        <b/>
        <i val="0"/>
        <sz val="11"/>
        <color auto="1"/>
        <name val="Calibri"/>
        <family val="2"/>
        <scheme val="minor"/>
      </font>
    </dxf>
  </dxfs>
  <tableStyles count="2" defaultTableStyle="TableStyleMedium2" defaultPivotStyle="PivotStyleLight16">
    <tableStyle name="Slicer" pivot="0" table="0" count="4" xr9:uid="{1AADB892-E416-4E46-B8AA-74DDAFA3F690}">
      <tableStyleElement type="wholeTable" dxfId="7"/>
    </tableStyle>
    <tableStyle name="Slicer Style 1" pivot="0" table="0" count="0" xr9:uid="{80898167-936A-43DC-8A25-F8EB54DBC5FE}"/>
  </tableStyles>
  <colors>
    <mruColors>
      <color rgb="FF800000"/>
      <color rgb="FFF27EEA"/>
      <color rgb="FF990000"/>
      <color rgb="FF892389"/>
      <color rgb="FFFCF6FB"/>
    </mruColors>
  </colors>
  <extLst>
    <ext xmlns:x14="http://schemas.microsoft.com/office/spreadsheetml/2009/9/main" uri="{46F421CA-312F-682f-3DD2-61675219B42D}">
      <x14:dxfs count="3">
        <dxf>
          <fill>
            <gradientFill>
              <stop position="0">
                <color theme="1" tint="0.34900967436750391"/>
              </stop>
              <stop position="1">
                <color theme="2" tint="-0.25098422193060094"/>
              </stop>
            </gradientFill>
          </fill>
        </dxf>
        <dxf>
          <font>
            <b/>
            <i val="0"/>
            <name val="Calibri"/>
            <family val="2"/>
            <scheme val="minor"/>
          </font>
          <fill>
            <gradientFill>
              <stop position="0">
                <color theme="9"/>
              </stop>
              <stop position="1">
                <color theme="4" tint="-0.25098422193060094"/>
              </stop>
            </gradientFill>
          </fill>
        </dxf>
        <dxf>
          <fill>
            <gradientFill>
              <stop position="0">
                <color theme="1" tint="0.25098422193060094"/>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40-4B2B-9522-11ED9AC531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40-4B2B-9522-11ED9AC53177}"/>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6CD1-4968-83D7-1F688482A02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9D1-40DC-8947-7FC18AFA6BBB}"/>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9D1-40DC-8947-7FC18AFA6BBB}"/>
            </c:ext>
          </c:extLst>
        </c:ser>
        <c:dLbls>
          <c:showLegendKey val="0"/>
          <c:showVal val="0"/>
          <c:showCatName val="0"/>
          <c:showSerName val="0"/>
          <c:showPercent val="0"/>
          <c:showBubbleSize val="0"/>
        </c:dLbls>
        <c:gapWidth val="0"/>
        <c:overlap val="100"/>
        <c:axId val="1248724191"/>
        <c:axId val="1248720351"/>
      </c:barChart>
      <c:catAx>
        <c:axId val="1248724191"/>
        <c:scaling>
          <c:orientation val="minMax"/>
        </c:scaling>
        <c:delete val="1"/>
        <c:axPos val="l"/>
        <c:majorTickMark val="out"/>
        <c:minorTickMark val="none"/>
        <c:tickLblPos val="nextTo"/>
        <c:crossAx val="1248720351"/>
        <c:crosses val="autoZero"/>
        <c:auto val="1"/>
        <c:lblAlgn val="ctr"/>
        <c:lblOffset val="100"/>
        <c:noMultiLvlLbl val="0"/>
      </c:catAx>
      <c:valAx>
        <c:axId val="1248720351"/>
        <c:scaling>
          <c:orientation val="minMax"/>
          <c:max val="4"/>
        </c:scaling>
        <c:delete val="1"/>
        <c:axPos val="b"/>
        <c:numFmt formatCode="0.0" sourceLinked="1"/>
        <c:majorTickMark val="out"/>
        <c:minorTickMark val="none"/>
        <c:tickLblPos val="nextTo"/>
        <c:crossAx val="124872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B-4DA9-B8B6-57947DD9F8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B-4DA9-B8B6-57947DD9F83C}"/>
              </c:ext>
            </c:extLst>
          </c:dPt>
          <c:val>
            <c:numRef>
              <c:f>'Education field'!$C$9:$C$10</c:f>
              <c:numCache>
                <c:formatCode>0%</c:formatCode>
                <c:ptCount val="2"/>
                <c:pt idx="0">
                  <c:v>0.4</c:v>
                </c:pt>
                <c:pt idx="1">
                  <c:v>0.6</c:v>
                </c:pt>
              </c:numCache>
            </c:numRef>
          </c:val>
          <c:extLst>
            <c:ext xmlns:c16="http://schemas.microsoft.com/office/drawing/2014/chart" uri="{C3380CC4-5D6E-409C-BE32-E72D297353CC}">
              <c16:uniqueId val="{00000000-C6E2-4D78-B54E-5B1FAA57C88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11D9-4E3F-B27B-5E10C7C85F37}"/>
            </c:ext>
          </c:extLst>
        </c:ser>
        <c:dLbls>
          <c:dLblPos val="outEnd"/>
          <c:showLegendKey val="0"/>
          <c:showVal val="1"/>
          <c:showCatName val="0"/>
          <c:showSerName val="0"/>
          <c:showPercent val="0"/>
          <c:showBubbleSize val="0"/>
        </c:dLbls>
        <c:gapWidth val="182"/>
        <c:axId val="1087355807"/>
        <c:axId val="1087332287"/>
      </c:barChart>
      <c:catAx>
        <c:axId val="1087355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332287"/>
        <c:crosses val="autoZero"/>
        <c:auto val="1"/>
        <c:lblAlgn val="ctr"/>
        <c:lblOffset val="100"/>
        <c:noMultiLvlLbl val="0"/>
      </c:catAx>
      <c:valAx>
        <c:axId val="1087332287"/>
        <c:scaling>
          <c:orientation val="minMax"/>
        </c:scaling>
        <c:delete val="1"/>
        <c:axPos val="b"/>
        <c:numFmt formatCode="General" sourceLinked="1"/>
        <c:majorTickMark val="out"/>
        <c:minorTickMark val="none"/>
        <c:tickLblPos val="nextTo"/>
        <c:crossAx val="108735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8B-4E18-87D5-6D630FA416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8B-4E18-87D5-6D630FA416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8B-4E18-87D5-6D630FA416BB}"/>
              </c:ext>
            </c:extLst>
          </c:dPt>
          <c:cat>
            <c:strRef>
              <c:f>'Dept wise Attrition'!$D$4:$D$6</c:f>
              <c:strCache>
                <c:ptCount val="3"/>
                <c:pt idx="0">
                  <c:v>HR</c:v>
                </c:pt>
                <c:pt idx="1">
                  <c:v>R&amp;D</c:v>
                </c:pt>
                <c:pt idx="2">
                  <c:v>Sales</c:v>
                </c:pt>
              </c:strCache>
            </c:strRef>
          </c:cat>
          <c:val>
            <c:numRef>
              <c:f>'Dept wise Attrition'!$E$4:$E$6</c:f>
              <c:numCache>
                <c:formatCode>General</c:formatCode>
                <c:ptCount val="3"/>
                <c:pt idx="0">
                  <c:v>12</c:v>
                </c:pt>
                <c:pt idx="1">
                  <c:v>133</c:v>
                </c:pt>
                <c:pt idx="2">
                  <c:v>92</c:v>
                </c:pt>
              </c:numCache>
            </c:numRef>
          </c:val>
          <c:extLst>
            <c:ext xmlns:c16="http://schemas.microsoft.com/office/drawing/2014/chart" uri="{C3380CC4-5D6E-409C-BE32-E72D297353CC}">
              <c16:uniqueId val="{00000000-83BE-4921-9ABB-6C8B1CCC55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81B0-410A-AF6C-E8D996F17E80}"/>
            </c:ext>
          </c:extLst>
        </c:ser>
        <c:dLbls>
          <c:showLegendKey val="0"/>
          <c:showVal val="0"/>
          <c:showCatName val="0"/>
          <c:showSerName val="0"/>
          <c:showPercent val="0"/>
          <c:showBubbleSize val="0"/>
        </c:dLbls>
        <c:gapWidth val="219"/>
        <c:overlap val="-27"/>
        <c:axId val="1086491903"/>
        <c:axId val="1086492383"/>
      </c:barChart>
      <c:catAx>
        <c:axId val="108649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92383"/>
        <c:crosses val="autoZero"/>
        <c:auto val="1"/>
        <c:lblAlgn val="ctr"/>
        <c:lblOffset val="100"/>
        <c:noMultiLvlLbl val="0"/>
      </c:catAx>
      <c:valAx>
        <c:axId val="1086492383"/>
        <c:scaling>
          <c:orientation val="minMax"/>
        </c:scaling>
        <c:delete val="1"/>
        <c:axPos val="l"/>
        <c:numFmt formatCode="General" sourceLinked="1"/>
        <c:majorTickMark val="none"/>
        <c:minorTickMark val="none"/>
        <c:tickLblPos val="nextTo"/>
        <c:crossAx val="10864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059375740917809E-2"/>
          <c:y val="8.9743589743589744E-2"/>
          <c:w val="0.60103458321845038"/>
          <c:h val="0.85897435897435892"/>
        </c:manualLayout>
      </c:layout>
      <c:bar3DChart>
        <c:barDir val="col"/>
        <c:grouping val="stacked"/>
        <c:varyColors val="0"/>
        <c:ser>
          <c:idx val="0"/>
          <c:order val="0"/>
          <c:tx>
            <c:strRef>
              <c:f>'Marital Status'!$D$4</c:f>
              <c:strCache>
                <c:ptCount val="1"/>
                <c:pt idx="0">
                  <c:v>Divorced</c:v>
                </c:pt>
              </c:strCache>
            </c:strRef>
          </c:tx>
          <c:spPr>
            <a:solidFill>
              <a:schemeClr val="accent1"/>
            </a:solidFill>
            <a:ln>
              <a:noFill/>
            </a:ln>
            <a:effectLst/>
            <a:sp3d/>
          </c:spPr>
          <c:invertIfNegative val="0"/>
          <c:cat>
            <c:strRef>
              <c:f>'Marital Status'!$E$3</c:f>
              <c:strCache>
                <c:ptCount val="1"/>
                <c:pt idx="0">
                  <c:v>Attrition</c:v>
                </c:pt>
              </c:strCache>
            </c:strRef>
          </c:cat>
          <c:val>
            <c:numRef>
              <c:f>'Marital Status'!$E$4</c:f>
              <c:numCache>
                <c:formatCode>General</c:formatCode>
                <c:ptCount val="1"/>
                <c:pt idx="0">
                  <c:v>327</c:v>
                </c:pt>
              </c:numCache>
            </c:numRef>
          </c:val>
          <c:extLst>
            <c:ext xmlns:c16="http://schemas.microsoft.com/office/drawing/2014/chart" uri="{C3380CC4-5D6E-409C-BE32-E72D297353CC}">
              <c16:uniqueId val="{00000000-7DBB-4044-A9A5-8C18C874E171}"/>
            </c:ext>
          </c:extLst>
        </c:ser>
        <c:ser>
          <c:idx val="1"/>
          <c:order val="1"/>
          <c:tx>
            <c:strRef>
              <c:f>'Marital Status'!$D$5</c:f>
              <c:strCache>
                <c:ptCount val="1"/>
                <c:pt idx="0">
                  <c:v>Married</c:v>
                </c:pt>
              </c:strCache>
            </c:strRef>
          </c:tx>
          <c:spPr>
            <a:solidFill>
              <a:schemeClr val="accent2"/>
            </a:solidFill>
            <a:ln>
              <a:noFill/>
            </a:ln>
            <a:effectLst/>
            <a:sp3d/>
          </c:spPr>
          <c:invertIfNegative val="0"/>
          <c:cat>
            <c:strRef>
              <c:f>'Marital Status'!$E$3</c:f>
              <c:strCache>
                <c:ptCount val="1"/>
                <c:pt idx="0">
                  <c:v>Attrition</c:v>
                </c:pt>
              </c:strCache>
            </c:strRef>
          </c:cat>
          <c:val>
            <c:numRef>
              <c:f>'Marital Status'!$E$5</c:f>
              <c:numCache>
                <c:formatCode>General</c:formatCode>
                <c:ptCount val="1"/>
                <c:pt idx="0">
                  <c:v>470</c:v>
                </c:pt>
              </c:numCache>
            </c:numRef>
          </c:val>
          <c:extLst>
            <c:ext xmlns:c16="http://schemas.microsoft.com/office/drawing/2014/chart" uri="{C3380CC4-5D6E-409C-BE32-E72D297353CC}">
              <c16:uniqueId val="{00000001-7DBB-4044-A9A5-8C18C874E171}"/>
            </c:ext>
          </c:extLst>
        </c:ser>
        <c:ser>
          <c:idx val="2"/>
          <c:order val="2"/>
          <c:tx>
            <c:strRef>
              <c:f>'Marital Status'!$D$6</c:f>
              <c:strCache>
                <c:ptCount val="1"/>
                <c:pt idx="0">
                  <c:v>Single</c:v>
                </c:pt>
              </c:strCache>
            </c:strRef>
          </c:tx>
          <c:spPr>
            <a:solidFill>
              <a:schemeClr val="accent3"/>
            </a:solidFill>
            <a:ln>
              <a:noFill/>
            </a:ln>
            <a:effectLst/>
            <a:sp3d/>
          </c:spPr>
          <c:invertIfNegative val="0"/>
          <c:cat>
            <c:strRef>
              <c:f>'Marital Status'!$E$3</c:f>
              <c:strCache>
                <c:ptCount val="1"/>
                <c:pt idx="0">
                  <c:v>Attrition</c:v>
                </c:pt>
              </c:strCache>
            </c:strRef>
          </c:cat>
          <c:val>
            <c:numRef>
              <c:f>'Marital Status'!$E$6</c:f>
              <c:numCache>
                <c:formatCode>General</c:formatCode>
                <c:ptCount val="1"/>
                <c:pt idx="0">
                  <c:v>673</c:v>
                </c:pt>
              </c:numCache>
            </c:numRef>
          </c:val>
          <c:extLst>
            <c:ext xmlns:c16="http://schemas.microsoft.com/office/drawing/2014/chart" uri="{C3380CC4-5D6E-409C-BE32-E72D297353CC}">
              <c16:uniqueId val="{00000002-7DBB-4044-A9A5-8C18C874E171}"/>
            </c:ext>
          </c:extLst>
        </c:ser>
        <c:dLbls>
          <c:showLegendKey val="0"/>
          <c:showVal val="0"/>
          <c:showCatName val="0"/>
          <c:showSerName val="0"/>
          <c:showPercent val="0"/>
          <c:showBubbleSize val="0"/>
        </c:dLbls>
        <c:gapWidth val="150"/>
        <c:shape val="box"/>
        <c:axId val="547216112"/>
        <c:axId val="547200752"/>
        <c:axId val="0"/>
      </c:bar3DChart>
      <c:catAx>
        <c:axId val="547216112"/>
        <c:scaling>
          <c:orientation val="minMax"/>
        </c:scaling>
        <c:delete val="1"/>
        <c:axPos val="b"/>
        <c:numFmt formatCode="General" sourceLinked="1"/>
        <c:majorTickMark val="none"/>
        <c:minorTickMark val="none"/>
        <c:tickLblPos val="nextTo"/>
        <c:crossAx val="547200752"/>
        <c:crosses val="autoZero"/>
        <c:auto val="1"/>
        <c:lblAlgn val="ctr"/>
        <c:lblOffset val="100"/>
        <c:noMultiLvlLbl val="0"/>
      </c:catAx>
      <c:valAx>
        <c:axId val="547200752"/>
        <c:scaling>
          <c:orientation val="minMax"/>
        </c:scaling>
        <c:delete val="1"/>
        <c:axPos val="l"/>
        <c:numFmt formatCode="General" sourceLinked="1"/>
        <c:majorTickMark val="none"/>
        <c:minorTickMark val="none"/>
        <c:tickLblPos val="nextTo"/>
        <c:crossAx val="54721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'Marital Status'!$D$4</c:f>
              <c:strCache>
                <c:ptCount val="1"/>
                <c:pt idx="0">
                  <c:v>Divorced</c:v>
                </c:pt>
              </c:strCache>
            </c:strRef>
          </c:tx>
          <c:spPr>
            <a:gradFill flip="none" rotWithShape="1">
              <a:gsLst>
                <a:gs pos="0">
                  <a:schemeClr val="accent4">
                    <a:lumMod val="40000"/>
                    <a:lumOff val="60000"/>
                  </a:schemeClr>
                </a:gs>
                <a:gs pos="46000">
                  <a:schemeClr val="accent4">
                    <a:lumMod val="95000"/>
                    <a:lumOff val="5000"/>
                  </a:schemeClr>
                </a:gs>
                <a:gs pos="100000">
                  <a:schemeClr val="accent6">
                    <a:lumMod val="50000"/>
                  </a:schemeClr>
                </a:gs>
              </a:gsLst>
              <a:path path="circle">
                <a:fillToRect l="50000" t="130000" r="50000" b="-30000"/>
              </a:path>
              <a:tileRect/>
            </a:gradFill>
            <a:ln>
              <a:noFill/>
            </a:ln>
            <a:effectLst/>
            <a:sp3d/>
          </c:spPr>
          <c:invertIfNegative val="0"/>
          <c:dPt>
            <c:idx val="0"/>
            <c:invertIfNegative val="0"/>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p3d/>
            </c:spPr>
            <c:extLst>
              <c:ext xmlns:c16="http://schemas.microsoft.com/office/drawing/2014/chart" uri="{C3380CC4-5D6E-409C-BE32-E72D297353CC}">
                <c16:uniqueId val="{00000004-0CF8-4545-BFF8-BB3483A5D05D}"/>
              </c:ext>
            </c:extLst>
          </c:dPt>
          <c:dLbls>
            <c:dLbl>
              <c:idx val="0"/>
              <c:layout>
                <c:manualLayout>
                  <c:x val="-8.3333333333333332E-3"/>
                  <c:y val="3.703703703703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F8-4545-BFF8-BB3483A5D0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Status'!$E$4</c:f>
              <c:numCache>
                <c:formatCode>General</c:formatCode>
                <c:ptCount val="1"/>
                <c:pt idx="0">
                  <c:v>327</c:v>
                </c:pt>
              </c:numCache>
            </c:numRef>
          </c:val>
          <c:extLst>
            <c:ext xmlns:c16="http://schemas.microsoft.com/office/drawing/2014/chart" uri="{C3380CC4-5D6E-409C-BE32-E72D297353CC}">
              <c16:uniqueId val="{00000000-0CF8-4545-BFF8-BB3483A5D05D}"/>
            </c:ext>
          </c:extLst>
        </c:ser>
        <c:ser>
          <c:idx val="1"/>
          <c:order val="1"/>
          <c:tx>
            <c:strRef>
              <c:f>'Marital Status'!$D$5</c:f>
              <c:strCache>
                <c:ptCount val="1"/>
                <c:pt idx="0">
                  <c:v>Married</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p3d/>
          </c:spPr>
          <c:invertIfNegative val="0"/>
          <c:dLbls>
            <c:dLbl>
              <c:idx val="0"/>
              <c:layout>
                <c:manualLayout>
                  <c:x val="0"/>
                  <c:y val="3.24074074074073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F8-4545-BFF8-BB3483A5D0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Status'!$E$5</c:f>
              <c:numCache>
                <c:formatCode>General</c:formatCode>
                <c:ptCount val="1"/>
                <c:pt idx="0">
                  <c:v>470</c:v>
                </c:pt>
              </c:numCache>
            </c:numRef>
          </c:val>
          <c:extLst>
            <c:ext xmlns:c16="http://schemas.microsoft.com/office/drawing/2014/chart" uri="{C3380CC4-5D6E-409C-BE32-E72D297353CC}">
              <c16:uniqueId val="{00000001-0CF8-4545-BFF8-BB3483A5D05D}"/>
            </c:ext>
          </c:extLst>
        </c:ser>
        <c:ser>
          <c:idx val="2"/>
          <c:order val="2"/>
          <c:tx>
            <c:strRef>
              <c:f>'Marital Status'!$D$6</c:f>
              <c:strCache>
                <c:ptCount val="1"/>
                <c:pt idx="0">
                  <c:v>Single</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a:sp3d/>
          </c:spPr>
          <c:invertIfNegative val="0"/>
          <c:dLbls>
            <c:dLbl>
              <c:idx val="0"/>
              <c:layout>
                <c:manualLayout>
                  <c:x val="0"/>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F8-4545-BFF8-BB3483A5D0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Status'!$E$6</c:f>
              <c:numCache>
                <c:formatCode>General</c:formatCode>
                <c:ptCount val="1"/>
                <c:pt idx="0">
                  <c:v>673</c:v>
                </c:pt>
              </c:numCache>
            </c:numRef>
          </c:val>
          <c:extLst>
            <c:ext xmlns:c16="http://schemas.microsoft.com/office/drawing/2014/chart" uri="{C3380CC4-5D6E-409C-BE32-E72D297353CC}">
              <c16:uniqueId val="{00000002-0CF8-4545-BFF8-BB3483A5D05D}"/>
            </c:ext>
          </c:extLst>
        </c:ser>
        <c:dLbls>
          <c:showLegendKey val="0"/>
          <c:showVal val="1"/>
          <c:showCatName val="0"/>
          <c:showSerName val="0"/>
          <c:showPercent val="0"/>
          <c:showBubbleSize val="0"/>
        </c:dLbls>
        <c:gapWidth val="75"/>
        <c:shape val="box"/>
        <c:axId val="536871120"/>
        <c:axId val="536872080"/>
        <c:axId val="0"/>
        <c:extLst>
          <c:ext xmlns:c15="http://schemas.microsoft.com/office/drawing/2012/chart" uri="{02D57815-91ED-43cb-92C2-25804820EDAC}">
            <c15:filteredBarSeries>
              <c15:ser>
                <c:idx val="3"/>
                <c:order val="3"/>
                <c:tx>
                  <c:strRef>
                    <c:extLst>
                      <c:ext uri="{02D57815-91ED-43cb-92C2-25804820EDAC}">
                        <c15:formulaRef>
                          <c15:sqref>'Marital Status'!$D$7</c15:sqref>
                        </c15:formulaRef>
                      </c:ext>
                    </c:extLst>
                    <c:strCache>
                      <c:ptCount val="1"/>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'Marital Status'!$E$3</c15:sqref>
                        </c15:formulaRef>
                      </c:ext>
                    </c:extLst>
                    <c:strCache>
                      <c:ptCount val="1"/>
                      <c:pt idx="0">
                        <c:v>Attrition</c:v>
                      </c:pt>
                    </c:strCache>
                  </c:strRef>
                </c:cat>
                <c:val>
                  <c:numRef>
                    <c:extLst>
                      <c:ext uri="{02D57815-91ED-43cb-92C2-25804820EDAC}">
                        <c15:formulaRef>
                          <c15:sqref>'Marital Status'!$E$7</c15:sqref>
                        </c15:formulaRef>
                      </c:ext>
                    </c:extLst>
                    <c:numCache>
                      <c:formatCode>General</c:formatCode>
                      <c:ptCount val="1"/>
                    </c:numCache>
                  </c:numRef>
                </c:val>
                <c:extLst>
                  <c:ext xmlns:c16="http://schemas.microsoft.com/office/drawing/2014/chart" uri="{C3380CC4-5D6E-409C-BE32-E72D297353CC}">
                    <c16:uniqueId val="{00000003-0CF8-4545-BFF8-BB3483A5D05D}"/>
                  </c:ext>
                </c:extLst>
              </c15:ser>
            </c15:filteredBarSeries>
          </c:ext>
        </c:extLst>
      </c:bar3DChart>
      <c:catAx>
        <c:axId val="536871120"/>
        <c:scaling>
          <c:orientation val="minMax"/>
        </c:scaling>
        <c:delete val="1"/>
        <c:axPos val="b"/>
        <c:numFmt formatCode="General" sourceLinked="1"/>
        <c:majorTickMark val="out"/>
        <c:minorTickMark val="none"/>
        <c:tickLblPos val="nextTo"/>
        <c:crossAx val="536872080"/>
        <c:crosses val="autoZero"/>
        <c:auto val="1"/>
        <c:lblAlgn val="ctr"/>
        <c:lblOffset val="100"/>
        <c:noMultiLvlLbl val="0"/>
      </c:catAx>
      <c:valAx>
        <c:axId val="536872080"/>
        <c:scaling>
          <c:orientation val="minMax"/>
        </c:scaling>
        <c:delete val="1"/>
        <c:axPos val="l"/>
        <c:numFmt formatCode="General" sourceLinked="1"/>
        <c:majorTickMark val="out"/>
        <c:minorTickMark val="none"/>
        <c:tickLblPos val="nextTo"/>
        <c:crossAx val="53687112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29953766406161"/>
          <c:y val="0.14640168346216403"/>
          <c:w val="0.39234660941721239"/>
          <c:h val="0.74712436492898937"/>
        </c:manualLayout>
      </c:layout>
      <c:doughnutChart>
        <c:varyColors val="1"/>
        <c:ser>
          <c:idx val="0"/>
          <c:order val="0"/>
          <c:spPr>
            <a:gradFill flip="none" rotWithShape="1">
              <a:gsLst>
                <a:gs pos="0">
                  <a:schemeClr val="accent1"/>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50800" dist="50800" dir="5400000" sx="1000" sy="1000" algn="ctr" rotWithShape="0">
                <a:srgbClr val="000000">
                  <a:alpha val="99000"/>
                </a:srgbClr>
              </a:outerShdw>
            </a:effectLst>
          </c:spPr>
          <c:dPt>
            <c:idx val="0"/>
            <c:bubble3D val="0"/>
            <c:spPr>
              <a:gradFill flip="none" rotWithShape="1">
                <a:gsLst>
                  <a:gs pos="0">
                    <a:schemeClr val="tx2">
                      <a:lumMod val="75000"/>
                    </a:schemeClr>
                  </a:gs>
                  <a:gs pos="1000">
                    <a:schemeClr val="accent1">
                      <a:lumMod val="50000"/>
                    </a:schemeClr>
                  </a:gs>
                  <a:gs pos="96000">
                    <a:schemeClr val="accent6">
                      <a:lumMod val="75000"/>
                    </a:schemeClr>
                  </a:gs>
                  <a:gs pos="97000">
                    <a:schemeClr val="accent6">
                      <a:lumMod val="75000"/>
                    </a:schemeClr>
                  </a:gs>
                </a:gsLst>
                <a:path path="circle">
                  <a:fillToRect l="50000" t="50000" r="50000" b="50000"/>
                </a:path>
                <a:tileRect/>
              </a:gradFill>
              <a:ln w="19050">
                <a:noFill/>
              </a:ln>
              <a:effectLst>
                <a:outerShdw blurRad="50800" dist="50800" dir="5400000" sx="1000" sy="1000" algn="ctr" rotWithShape="0">
                  <a:srgbClr val="000000">
                    <a:alpha val="99000"/>
                  </a:srgbClr>
                </a:outerShdw>
              </a:effectLst>
            </c:spPr>
            <c:extLst>
              <c:ext xmlns:c16="http://schemas.microsoft.com/office/drawing/2014/chart" uri="{C3380CC4-5D6E-409C-BE32-E72D297353CC}">
                <c16:uniqueId val="{00000001-751F-4AB0-9DF2-EFE4BC4156CA}"/>
              </c:ext>
            </c:extLst>
          </c:dPt>
          <c:dPt>
            <c:idx val="1"/>
            <c:bubble3D val="0"/>
            <c:spPr>
              <a:noFill/>
              <a:ln w="19050">
                <a:noFill/>
              </a:ln>
              <a:effectLst>
                <a:outerShdw blurRad="50800" dist="50800" dir="5400000" sx="1000" sy="1000" algn="ctr" rotWithShape="0">
                  <a:srgbClr val="000000">
                    <a:alpha val="99000"/>
                  </a:srgbClr>
                </a:outerShdw>
              </a:effectLst>
            </c:spPr>
            <c:extLst>
              <c:ext xmlns:c16="http://schemas.microsoft.com/office/drawing/2014/chart" uri="{C3380CC4-5D6E-409C-BE32-E72D297353CC}">
                <c16:uniqueId val="{00000003-751F-4AB0-9DF2-EFE4BC4156CA}"/>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751F-4AB0-9DF2-EFE4BC4156C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DD52-4070-A386-3DA062D874D2}"/>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DD52-4070-A386-3DA062D874D2}"/>
            </c:ext>
          </c:extLst>
        </c:ser>
        <c:dLbls>
          <c:showLegendKey val="0"/>
          <c:showVal val="0"/>
          <c:showCatName val="0"/>
          <c:showSerName val="0"/>
          <c:showPercent val="0"/>
          <c:showBubbleSize val="0"/>
        </c:dLbls>
        <c:gapWidth val="0"/>
        <c:overlap val="100"/>
        <c:axId val="1248724191"/>
        <c:axId val="1248720351"/>
      </c:barChart>
      <c:catAx>
        <c:axId val="1248724191"/>
        <c:scaling>
          <c:orientation val="minMax"/>
        </c:scaling>
        <c:delete val="1"/>
        <c:axPos val="l"/>
        <c:majorTickMark val="out"/>
        <c:minorTickMark val="none"/>
        <c:tickLblPos val="nextTo"/>
        <c:crossAx val="1248720351"/>
        <c:crosses val="autoZero"/>
        <c:auto val="1"/>
        <c:lblAlgn val="ctr"/>
        <c:lblOffset val="100"/>
        <c:noMultiLvlLbl val="0"/>
      </c:catAx>
      <c:valAx>
        <c:axId val="1248720351"/>
        <c:scaling>
          <c:orientation val="minMax"/>
          <c:max val="4"/>
        </c:scaling>
        <c:delete val="1"/>
        <c:axPos val="b"/>
        <c:numFmt formatCode="0.0" sourceLinked="1"/>
        <c:majorTickMark val="out"/>
        <c:minorTickMark val="none"/>
        <c:tickLblPos val="nextTo"/>
        <c:crossAx val="124872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892389"/>
                  </a:gs>
                  <a:gs pos="100000">
                    <a:srgbClr val="F27EEA"/>
                  </a:gs>
                  <a:gs pos="100000">
                    <a:schemeClr val="accent1">
                      <a:lumMod val="30000"/>
                      <a:lumOff val="70000"/>
                    </a:schemeClr>
                  </a:gs>
                </a:gsLst>
                <a:lin ang="10800000" scaled="0"/>
              </a:gradFill>
              <a:ln w="19050">
                <a:noFill/>
              </a:ln>
              <a:effectLst>
                <a:softEdge rad="0"/>
              </a:effectLst>
            </c:spPr>
            <c:extLst>
              <c:ext xmlns:c16="http://schemas.microsoft.com/office/drawing/2014/chart" uri="{C3380CC4-5D6E-409C-BE32-E72D297353CC}">
                <c16:uniqueId val="{00000001-BEA6-40CA-A3A7-276DED0B27CF}"/>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BEA6-40CA-A3A7-276DED0B27CF}"/>
              </c:ext>
            </c:extLst>
          </c:dPt>
          <c:val>
            <c:numRef>
              <c:f>'Education field'!$C$9:$C$10</c:f>
              <c:numCache>
                <c:formatCode>0%</c:formatCode>
                <c:ptCount val="2"/>
                <c:pt idx="0">
                  <c:v>0.4</c:v>
                </c:pt>
                <c:pt idx="1">
                  <c:v>0.6</c:v>
                </c:pt>
              </c:numCache>
            </c:numRef>
          </c:val>
          <c:extLst>
            <c:ext xmlns:c16="http://schemas.microsoft.com/office/drawing/2014/chart" uri="{C3380CC4-5D6E-409C-BE32-E72D297353CC}">
              <c16:uniqueId val="{00000004-BEA6-40CA-A3A7-276DED0B27C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bg1"/>
              </a:solidFill>
            </a:ln>
          </c:spPr>
          <c:dPt>
            <c:idx val="0"/>
            <c:bubble3D val="0"/>
            <c:spPr>
              <a:solidFill>
                <a:schemeClr val="bg1">
                  <a:lumMod val="95000"/>
                </a:schemeClr>
              </a:solidFill>
              <a:ln w="19050">
                <a:solidFill>
                  <a:schemeClr val="bg1"/>
                </a:solidFill>
              </a:ln>
              <a:effectLst/>
            </c:spPr>
            <c:extLst>
              <c:ext xmlns:c16="http://schemas.microsoft.com/office/drawing/2014/chart" uri="{C3380CC4-5D6E-409C-BE32-E72D297353CC}">
                <c16:uniqueId val="{00000001-AC5E-48AE-B52B-AD6A0430B0FE}"/>
              </c:ext>
            </c:extLst>
          </c:dPt>
          <c:dPt>
            <c:idx val="1"/>
            <c:bubble3D val="0"/>
            <c:spPr>
              <a:gradFill flip="none" rotWithShape="1">
                <a:gsLst>
                  <a:gs pos="0">
                    <a:srgbClr val="1B7DC6"/>
                  </a:gs>
                  <a:gs pos="100000">
                    <a:srgbClr val="2C85CA"/>
                  </a:gs>
                  <a:gs pos="0">
                    <a:srgbClr val="0070C0"/>
                  </a:gs>
                  <a:gs pos="0">
                    <a:schemeClr val="accent5">
                      <a:lumMod val="0"/>
                      <a:lumOff val="100000"/>
                    </a:schemeClr>
                  </a:gs>
                  <a:gs pos="0">
                    <a:schemeClr val="accent5">
                      <a:lumMod val="0"/>
                      <a:lumOff val="100000"/>
                    </a:schemeClr>
                  </a:gs>
                  <a:gs pos="100000">
                    <a:schemeClr val="accent5">
                      <a:lumMod val="100000"/>
                    </a:schemeClr>
                  </a:gs>
                </a:gsLst>
                <a:path path="circle">
                  <a:fillToRect l="50000" t="-80000" r="50000" b="180000"/>
                </a:path>
                <a:tileRect/>
              </a:gradFill>
              <a:ln w="19050">
                <a:noFill/>
              </a:ln>
              <a:effectLst/>
            </c:spPr>
            <c:extLst>
              <c:ext xmlns:c16="http://schemas.microsoft.com/office/drawing/2014/chart" uri="{C3380CC4-5D6E-409C-BE32-E72D297353CC}">
                <c16:uniqueId val="{00000003-AC5E-48AE-B52B-AD6A0430B0FE}"/>
              </c:ext>
            </c:extLst>
          </c:dPt>
          <c:val>
            <c:numRef>
              <c:f>'Education field'!$C$9:$C$10</c:f>
              <c:numCache>
                <c:formatCode>0%</c:formatCode>
                <c:ptCount val="2"/>
                <c:pt idx="0">
                  <c:v>0.4</c:v>
                </c:pt>
                <c:pt idx="1">
                  <c:v>0.6</c:v>
                </c:pt>
              </c:numCache>
            </c:numRef>
          </c:val>
          <c:extLst>
            <c:ext xmlns:c16="http://schemas.microsoft.com/office/drawing/2014/chart" uri="{C3380CC4-5D6E-409C-BE32-E72D297353CC}">
              <c16:uniqueId val="{00000004-AC5E-48AE-B52B-AD6A0430B0F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5"/>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75000"/>
                </a:schemeClr>
              </a:gs>
              <a:gs pos="48000">
                <a:schemeClr val="accent2">
                  <a:lumMod val="60000"/>
                  <a:lumOff val="40000"/>
                </a:schemeClr>
              </a:gs>
              <a:gs pos="100000">
                <a:schemeClr val="accent6">
                  <a:lumMod val="75000"/>
                </a:schemeClr>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flip="none" rotWithShape="1">
              <a:gsLst>
                <a:gs pos="0">
                  <a:schemeClr val="accent2">
                    <a:lumMod val="75000"/>
                  </a:schemeClr>
                </a:gs>
                <a:gs pos="48000">
                  <a:schemeClr val="accent2">
                    <a:lumMod val="60000"/>
                    <a:lumOff val="40000"/>
                  </a:schemeClr>
                </a:gs>
                <a:gs pos="100000">
                  <a:schemeClr val="accent6">
                    <a:lumMod val="75000"/>
                  </a:schemeClr>
                </a:gs>
              </a:gsLst>
              <a:lin ang="81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244-48E5-BD74-E248747CAB74}"/>
            </c:ext>
          </c:extLst>
        </c:ser>
        <c:dLbls>
          <c:dLblPos val="outEnd"/>
          <c:showLegendKey val="0"/>
          <c:showVal val="1"/>
          <c:showCatName val="0"/>
          <c:showSerName val="0"/>
          <c:showPercent val="0"/>
          <c:showBubbleSize val="0"/>
        </c:dLbls>
        <c:gapWidth val="75"/>
        <c:axId val="1087355807"/>
        <c:axId val="1087332287"/>
      </c:barChart>
      <c:catAx>
        <c:axId val="1087355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87332287"/>
        <c:crosses val="autoZero"/>
        <c:auto val="1"/>
        <c:lblAlgn val="ctr"/>
        <c:lblOffset val="100"/>
        <c:noMultiLvlLbl val="0"/>
      </c:catAx>
      <c:valAx>
        <c:axId val="1087332287"/>
        <c:scaling>
          <c:orientation val="minMax"/>
        </c:scaling>
        <c:delete val="1"/>
        <c:axPos val="b"/>
        <c:numFmt formatCode="General" sourceLinked="1"/>
        <c:majorTickMark val="out"/>
        <c:minorTickMark val="none"/>
        <c:tickLblPos val="nextTo"/>
        <c:crossAx val="108735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w="12700" cmpd="thinThick"/>
          </c:spPr>
          <c:dPt>
            <c:idx val="0"/>
            <c:bubble3D val="0"/>
            <c:spPr>
              <a:solidFill>
                <a:schemeClr val="accent1"/>
              </a:solidFill>
              <a:ln w="12700" cmpd="thinThick">
                <a:solidFill>
                  <a:schemeClr val="lt1"/>
                </a:solidFill>
              </a:ln>
              <a:effectLst/>
            </c:spPr>
            <c:extLst>
              <c:ext xmlns:c16="http://schemas.microsoft.com/office/drawing/2014/chart" uri="{C3380CC4-5D6E-409C-BE32-E72D297353CC}">
                <c16:uniqueId val="{00000001-9D91-4461-ACB6-C8EF633C6F5A}"/>
              </c:ext>
            </c:extLst>
          </c:dPt>
          <c:dPt>
            <c:idx val="1"/>
            <c:bubble3D val="0"/>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w="12700" cmpd="thinThick">
                <a:solidFill>
                  <a:schemeClr val="lt1"/>
                </a:solidFill>
              </a:ln>
              <a:effectLst/>
            </c:spPr>
            <c:extLst>
              <c:ext xmlns:c16="http://schemas.microsoft.com/office/drawing/2014/chart" uri="{C3380CC4-5D6E-409C-BE32-E72D297353CC}">
                <c16:uniqueId val="{00000003-9D91-4461-ACB6-C8EF633C6F5A}"/>
              </c:ext>
            </c:extLst>
          </c:dPt>
          <c:dPt>
            <c:idx val="2"/>
            <c:bubble3D val="0"/>
            <c:spPr>
              <a:solidFill>
                <a:schemeClr val="accent2">
                  <a:lumMod val="50000"/>
                </a:schemeClr>
              </a:solidFill>
              <a:ln w="12700" cmpd="thinThick">
                <a:solidFill>
                  <a:schemeClr val="lt1"/>
                </a:solidFill>
              </a:ln>
              <a:effectLst/>
            </c:spPr>
            <c:extLst>
              <c:ext xmlns:c16="http://schemas.microsoft.com/office/drawing/2014/chart" uri="{C3380CC4-5D6E-409C-BE32-E72D297353CC}">
                <c16:uniqueId val="{00000005-9D91-4461-ACB6-C8EF633C6F5A}"/>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'Dept wise Attrition'!$D$4:$D$6</c:f>
              <c:strCache>
                <c:ptCount val="3"/>
                <c:pt idx="0">
                  <c:v>HR</c:v>
                </c:pt>
                <c:pt idx="1">
                  <c:v>R&amp;D</c:v>
                </c:pt>
                <c:pt idx="2">
                  <c:v>Sales</c:v>
                </c:pt>
              </c:strCache>
            </c:strRef>
          </c:cat>
          <c:val>
            <c:numRef>
              <c:f>'Dept wise Attrition'!$E$4:$E$6</c:f>
              <c:numCache>
                <c:formatCode>General</c:formatCode>
                <c:ptCount val="3"/>
                <c:pt idx="0">
                  <c:v>12</c:v>
                </c:pt>
                <c:pt idx="1">
                  <c:v>133</c:v>
                </c:pt>
                <c:pt idx="2">
                  <c:v>92</c:v>
                </c:pt>
              </c:numCache>
            </c:numRef>
          </c:val>
          <c:extLst>
            <c:ext xmlns:c16="http://schemas.microsoft.com/office/drawing/2014/chart" uri="{C3380CC4-5D6E-409C-BE32-E72D297353CC}">
              <c16:uniqueId val="{00000006-9D91-4461-ACB6-C8EF633C6F5A}"/>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81778157296147114"/>
          <c:y val="0.30563607501921247"/>
          <c:w val="0.16511316299453463"/>
          <c:h val="0.3377470240258978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pivotFmt>
    </c:pivotFmts>
    <c:plotArea>
      <c:layout/>
      <c:barChart>
        <c:barDir val="col"/>
        <c:grouping val="clustered"/>
        <c:varyColors val="0"/>
        <c:ser>
          <c:idx val="0"/>
          <c:order val="0"/>
          <c:tx>
            <c:strRef>
              <c:f>'Attrition by Age group'!$B$3</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F0A-46CA-9FFC-260C1D43DB9B}"/>
            </c:ext>
          </c:extLst>
        </c:ser>
        <c:dLbls>
          <c:dLblPos val="outEnd"/>
          <c:showLegendKey val="0"/>
          <c:showVal val="1"/>
          <c:showCatName val="0"/>
          <c:showSerName val="0"/>
          <c:showPercent val="0"/>
          <c:showBubbleSize val="0"/>
        </c:dLbls>
        <c:gapWidth val="107"/>
        <c:overlap val="-27"/>
        <c:axId val="1086491903"/>
        <c:axId val="1086492383"/>
      </c:barChart>
      <c:catAx>
        <c:axId val="108649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86492383"/>
        <c:crosses val="autoZero"/>
        <c:auto val="1"/>
        <c:lblAlgn val="ctr"/>
        <c:lblOffset val="100"/>
        <c:noMultiLvlLbl val="0"/>
      </c:catAx>
      <c:valAx>
        <c:axId val="1086492383"/>
        <c:scaling>
          <c:orientation val="minMax"/>
        </c:scaling>
        <c:delete val="1"/>
        <c:axPos val="l"/>
        <c:numFmt formatCode="General" sourceLinked="1"/>
        <c:majorTickMark val="none"/>
        <c:minorTickMark val="none"/>
        <c:tickLblPos val="nextTo"/>
        <c:crossAx val="10864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'Marital Status'!$D$4</c:f>
              <c:strCache>
                <c:ptCount val="1"/>
                <c:pt idx="0">
                  <c:v>Divorced</c:v>
                </c:pt>
              </c:strCache>
            </c:strRef>
          </c:tx>
          <c:spPr>
            <a:gradFill flip="none" rotWithShape="1">
              <a:gsLst>
                <a:gs pos="0">
                  <a:schemeClr val="accent4">
                    <a:lumMod val="40000"/>
                    <a:lumOff val="60000"/>
                  </a:schemeClr>
                </a:gs>
                <a:gs pos="46000">
                  <a:schemeClr val="accent4">
                    <a:lumMod val="95000"/>
                    <a:lumOff val="5000"/>
                  </a:schemeClr>
                </a:gs>
                <a:gs pos="100000">
                  <a:schemeClr val="accent6">
                    <a:lumMod val="50000"/>
                  </a:schemeClr>
                </a:gs>
              </a:gsLst>
              <a:path path="circle">
                <a:fillToRect l="50000" t="130000" r="50000" b="-30000"/>
              </a:path>
              <a:tileRect/>
            </a:gradFill>
            <a:ln>
              <a:noFill/>
            </a:ln>
            <a:effectLst/>
            <a:sp3d/>
          </c:spPr>
          <c:invertIfNegative val="0"/>
          <c:dPt>
            <c:idx val="0"/>
            <c:invertIfNegative val="0"/>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p3d/>
            </c:spPr>
            <c:extLst>
              <c:ext xmlns:c16="http://schemas.microsoft.com/office/drawing/2014/chart" uri="{C3380CC4-5D6E-409C-BE32-E72D297353CC}">
                <c16:uniqueId val="{00000001-5DC9-427C-B8E3-1525D8B183BB}"/>
              </c:ext>
            </c:extLst>
          </c:dPt>
          <c:dLbls>
            <c:dLbl>
              <c:idx val="0"/>
              <c:layout>
                <c:manualLayout>
                  <c:x val="-8.3333333333333332E-3"/>
                  <c:y val="3.703703703703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C9-427C-B8E3-1525D8B183B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Status'!$E$4</c:f>
              <c:numCache>
                <c:formatCode>General</c:formatCode>
                <c:ptCount val="1"/>
                <c:pt idx="0">
                  <c:v>327</c:v>
                </c:pt>
              </c:numCache>
            </c:numRef>
          </c:val>
          <c:extLst>
            <c:ext xmlns:c16="http://schemas.microsoft.com/office/drawing/2014/chart" uri="{C3380CC4-5D6E-409C-BE32-E72D297353CC}">
              <c16:uniqueId val="{00000002-5DC9-427C-B8E3-1525D8B183BB}"/>
            </c:ext>
          </c:extLst>
        </c:ser>
        <c:ser>
          <c:idx val="1"/>
          <c:order val="1"/>
          <c:tx>
            <c:strRef>
              <c:f>'Marital Status'!$D$5</c:f>
              <c:strCache>
                <c:ptCount val="1"/>
                <c:pt idx="0">
                  <c:v>Married</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sp3d/>
          </c:spPr>
          <c:invertIfNegative val="0"/>
          <c:dLbls>
            <c:dLbl>
              <c:idx val="0"/>
              <c:layout>
                <c:manualLayout>
                  <c:x val="0"/>
                  <c:y val="3.24074074074073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C9-427C-B8E3-1525D8B183B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Status'!$E$5</c:f>
              <c:numCache>
                <c:formatCode>General</c:formatCode>
                <c:ptCount val="1"/>
                <c:pt idx="0">
                  <c:v>470</c:v>
                </c:pt>
              </c:numCache>
            </c:numRef>
          </c:val>
          <c:extLst>
            <c:ext xmlns:c16="http://schemas.microsoft.com/office/drawing/2014/chart" uri="{C3380CC4-5D6E-409C-BE32-E72D297353CC}">
              <c16:uniqueId val="{00000004-5DC9-427C-B8E3-1525D8B183BB}"/>
            </c:ext>
          </c:extLst>
        </c:ser>
        <c:ser>
          <c:idx val="2"/>
          <c:order val="2"/>
          <c:tx>
            <c:strRef>
              <c:f>'Marital Status'!$D$6</c:f>
              <c:strCache>
                <c:ptCount val="1"/>
                <c:pt idx="0">
                  <c:v>Single</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a:sp3d/>
          </c:spPr>
          <c:invertIfNegative val="0"/>
          <c:dLbls>
            <c:dLbl>
              <c:idx val="0"/>
              <c:layout>
                <c:manualLayout>
                  <c:x val="0"/>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C9-427C-B8E3-1525D8B183B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Status'!$E$3</c:f>
              <c:strCache>
                <c:ptCount val="1"/>
                <c:pt idx="0">
                  <c:v>Attrition</c:v>
                </c:pt>
              </c:strCache>
            </c:strRef>
          </c:cat>
          <c:val>
            <c:numRef>
              <c:f>'Marital Status'!$E$6</c:f>
              <c:numCache>
                <c:formatCode>General</c:formatCode>
                <c:ptCount val="1"/>
                <c:pt idx="0">
                  <c:v>673</c:v>
                </c:pt>
              </c:numCache>
            </c:numRef>
          </c:val>
          <c:extLst>
            <c:ext xmlns:c16="http://schemas.microsoft.com/office/drawing/2014/chart" uri="{C3380CC4-5D6E-409C-BE32-E72D297353CC}">
              <c16:uniqueId val="{00000006-5DC9-427C-B8E3-1525D8B183BB}"/>
            </c:ext>
          </c:extLst>
        </c:ser>
        <c:dLbls>
          <c:showLegendKey val="0"/>
          <c:showVal val="1"/>
          <c:showCatName val="0"/>
          <c:showSerName val="0"/>
          <c:showPercent val="0"/>
          <c:showBubbleSize val="0"/>
        </c:dLbls>
        <c:gapWidth val="75"/>
        <c:shape val="box"/>
        <c:axId val="536871120"/>
        <c:axId val="536872080"/>
        <c:axId val="0"/>
        <c:extLst>
          <c:ext xmlns:c15="http://schemas.microsoft.com/office/drawing/2012/chart" uri="{02D57815-91ED-43cb-92C2-25804820EDAC}">
            <c15:filteredBarSeries>
              <c15:ser>
                <c:idx val="3"/>
                <c:order val="3"/>
                <c:tx>
                  <c:strRef>
                    <c:extLst>
                      <c:ext uri="{02D57815-91ED-43cb-92C2-25804820EDAC}">
                        <c15:formulaRef>
                          <c15:sqref>'Marital Status'!$D$7</c15:sqref>
                        </c15:formulaRef>
                      </c:ext>
                    </c:extLst>
                    <c:strCache>
                      <c:ptCount val="1"/>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'Marital Status'!$E$3</c15:sqref>
                        </c15:formulaRef>
                      </c:ext>
                    </c:extLst>
                    <c:strCache>
                      <c:ptCount val="1"/>
                      <c:pt idx="0">
                        <c:v>Attrition</c:v>
                      </c:pt>
                    </c:strCache>
                  </c:strRef>
                </c:cat>
                <c:val>
                  <c:numRef>
                    <c:extLst>
                      <c:ext uri="{02D57815-91ED-43cb-92C2-25804820EDAC}">
                        <c15:formulaRef>
                          <c15:sqref>'Marital Status'!$E$7</c15:sqref>
                        </c15:formulaRef>
                      </c:ext>
                    </c:extLst>
                    <c:numCache>
                      <c:formatCode>General</c:formatCode>
                      <c:ptCount val="1"/>
                    </c:numCache>
                  </c:numRef>
                </c:val>
                <c:extLst>
                  <c:ext xmlns:c16="http://schemas.microsoft.com/office/drawing/2014/chart" uri="{C3380CC4-5D6E-409C-BE32-E72D297353CC}">
                    <c16:uniqueId val="{00000007-5DC9-427C-B8E3-1525D8B183BB}"/>
                  </c:ext>
                </c:extLst>
              </c15:ser>
            </c15:filteredBarSeries>
          </c:ext>
        </c:extLst>
      </c:bar3DChart>
      <c:catAx>
        <c:axId val="536871120"/>
        <c:scaling>
          <c:orientation val="minMax"/>
        </c:scaling>
        <c:delete val="1"/>
        <c:axPos val="b"/>
        <c:numFmt formatCode="General" sourceLinked="1"/>
        <c:majorTickMark val="out"/>
        <c:minorTickMark val="none"/>
        <c:tickLblPos val="nextTo"/>
        <c:crossAx val="536872080"/>
        <c:crosses val="autoZero"/>
        <c:auto val="1"/>
        <c:lblAlgn val="ctr"/>
        <c:lblOffset val="100"/>
        <c:noMultiLvlLbl val="0"/>
      </c:catAx>
      <c:valAx>
        <c:axId val="536872080"/>
        <c:scaling>
          <c:orientation val="minMax"/>
        </c:scaling>
        <c:delete val="1"/>
        <c:axPos val="l"/>
        <c:numFmt formatCode="General" sourceLinked="1"/>
        <c:majorTickMark val="out"/>
        <c:minorTickMark val="none"/>
        <c:tickLblPos val="nextTo"/>
        <c:crossAx val="53687112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3A7A180-15B3-449B-97AB-C38F9775DCCC}">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93A7A180-15B3-449B-97AB-C38F9775DCCC}">
          <cx:spPr>
            <a:ln>
              <a:noFill/>
            </a:ln>
          </cx:spPr>
          <cx:dataPt idx="2">
            <cx:spPr>
              <a:solidFill>
                <a:srgbClr val="5B9BD5">
                  <a:lumMod val="75000"/>
                </a:srgbClr>
              </a:solidFill>
              <a:ln>
                <a:noFill/>
              </a:ln>
            </cx:spPr>
          </cx:dataPt>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9.png"/><Relationship Id="rId18"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microsoft.com/office/2014/relationships/chartEx" Target="../charts/chartEx2.xml"/><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3</xdr:col>
      <xdr:colOff>571500</xdr:colOff>
      <xdr:row>2</xdr:row>
      <xdr:rowOff>152400</xdr:rowOff>
    </xdr:from>
    <xdr:to>
      <xdr:col>6</xdr:col>
      <xdr:colOff>342900</xdr:colOff>
      <xdr:row>8</xdr:row>
      <xdr:rowOff>19050</xdr:rowOff>
    </xdr:to>
    <mc:AlternateContent xmlns:mc="http://schemas.openxmlformats.org/markup-compatibility/2006" xmlns:a14="http://schemas.microsoft.com/office/drawing/2010/main">
      <mc:Choice Requires="a14">
        <xdr:graphicFrame macro="">
          <xdr:nvGraphicFramePr>
            <xdr:cNvPr id="8" name="Gender 1">
              <a:extLst>
                <a:ext uri="{FF2B5EF4-FFF2-40B4-BE49-F238E27FC236}">
                  <a16:creationId xmlns:a16="http://schemas.microsoft.com/office/drawing/2014/main" id="{B21CA473-43A5-5A79-EDF6-0068704D957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800475" y="552450"/>
              <a:ext cx="1828800"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666750</xdr:colOff>
      <xdr:row>11</xdr:row>
      <xdr:rowOff>190500</xdr:rowOff>
    </xdr:from>
    <xdr:to>
      <xdr:col>5</xdr:col>
      <xdr:colOff>561975</xdr:colOff>
      <xdr:row>19</xdr:row>
      <xdr:rowOff>66675</xdr:rowOff>
    </xdr:to>
    <xdr:graphicFrame macro="">
      <xdr:nvGraphicFramePr>
        <xdr:cNvPr id="9" name="Chart 8">
          <a:extLst>
            <a:ext uri="{FF2B5EF4-FFF2-40B4-BE49-F238E27FC236}">
              <a16:creationId xmlns:a16="http://schemas.microsoft.com/office/drawing/2014/main" id="{0C627FCC-7996-861F-B4C2-DA746C89D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12</xdr:row>
      <xdr:rowOff>19050</xdr:rowOff>
    </xdr:from>
    <xdr:to>
      <xdr:col>2</xdr:col>
      <xdr:colOff>476251</xdr:colOff>
      <xdr:row>17</xdr:row>
      <xdr:rowOff>133350</xdr:rowOff>
    </xdr:to>
    <xdr:graphicFrame macro="">
      <xdr:nvGraphicFramePr>
        <xdr:cNvPr id="10" name="Chart 9">
          <a:extLst>
            <a:ext uri="{FF2B5EF4-FFF2-40B4-BE49-F238E27FC236}">
              <a16:creationId xmlns:a16="http://schemas.microsoft.com/office/drawing/2014/main" id="{8A4A456D-2EB8-15A5-2200-D27CBF66E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219074</xdr:colOff>
      <xdr:row>10</xdr:row>
      <xdr:rowOff>76200</xdr:rowOff>
    </xdr:from>
    <xdr:to>
      <xdr:col>9</xdr:col>
      <xdr:colOff>133350</xdr:colOff>
      <xdr:row>21</xdr:row>
      <xdr:rowOff>19050</xdr:rowOff>
    </xdr:to>
    <mc:AlternateContent xmlns:mc="http://schemas.openxmlformats.org/markup-compatibility/2006" xmlns:a14="http://schemas.microsoft.com/office/drawing/2010/main">
      <mc:Choice Requires="a14">
        <xdr:graphicFrame macro="">
          <xdr:nvGraphicFramePr>
            <xdr:cNvPr id="11" name="Education Field">
              <a:extLst>
                <a:ext uri="{FF2B5EF4-FFF2-40B4-BE49-F238E27FC236}">
                  <a16:creationId xmlns:a16="http://schemas.microsoft.com/office/drawing/2014/main" id="{1811EB8E-46B7-1588-5974-B3070890E95F}"/>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505449" y="2076450"/>
              <a:ext cx="1971676" cy="2143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13</xdr:row>
      <xdr:rowOff>76200</xdr:rowOff>
    </xdr:from>
    <xdr:to>
      <xdr:col>4</xdr:col>
      <xdr:colOff>457200</xdr:colOff>
      <xdr:row>19</xdr:row>
      <xdr:rowOff>9525</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6611CE57-83C8-727E-4B03-91B4B3B80EB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705100" y="2676525"/>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13</xdr:row>
      <xdr:rowOff>19050</xdr:rowOff>
    </xdr:from>
    <xdr:to>
      <xdr:col>8</xdr:col>
      <xdr:colOff>38100</xdr:colOff>
      <xdr:row>26</xdr:row>
      <xdr:rowOff>85725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id="{F040AE42-1D54-1953-4DEB-AA31B0361FC7}"/>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029200" y="2619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252412</xdr:colOff>
      <xdr:row>13</xdr:row>
      <xdr:rowOff>57150</xdr:rowOff>
    </xdr:from>
    <xdr:to>
      <xdr:col>1</xdr:col>
      <xdr:colOff>1314450</xdr:colOff>
      <xdr:row>20</xdr:row>
      <xdr:rowOff>180975</xdr:rowOff>
    </xdr:to>
    <xdr:graphicFrame macro="">
      <xdr:nvGraphicFramePr>
        <xdr:cNvPr id="5" name="Chart 4">
          <a:extLst>
            <a:ext uri="{FF2B5EF4-FFF2-40B4-BE49-F238E27FC236}">
              <a16:creationId xmlns:a16="http://schemas.microsoft.com/office/drawing/2014/main" id="{13D6488F-C2EB-8023-56C8-3CE2304FF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280987</xdr:colOff>
      <xdr:row>3</xdr:row>
      <xdr:rowOff>152400</xdr:rowOff>
    </xdr:from>
    <xdr:to>
      <xdr:col>10</xdr:col>
      <xdr:colOff>52387</xdr:colOff>
      <xdr:row>17</xdr:row>
      <xdr:rowOff>95250</xdr:rowOff>
    </xdr:to>
    <xdr:graphicFrame macro="">
      <xdr:nvGraphicFramePr>
        <xdr:cNvPr id="3" name="Chart 2">
          <a:extLst>
            <a:ext uri="{FF2B5EF4-FFF2-40B4-BE49-F238E27FC236}">
              <a16:creationId xmlns:a16="http://schemas.microsoft.com/office/drawing/2014/main" id="{FA309295-94B5-5909-120E-CFA060890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657224</xdr:colOff>
      <xdr:row>13</xdr:row>
      <xdr:rowOff>180974</xdr:rowOff>
    </xdr:from>
    <xdr:to>
      <xdr:col>6</xdr:col>
      <xdr:colOff>33336</xdr:colOff>
      <xdr:row>23</xdr:row>
      <xdr:rowOff>114299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0D0FEC-77C4-6B6C-9067-AFF4E65348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1474" y="2781299"/>
              <a:ext cx="3176587" cy="1933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242887</xdr:colOff>
      <xdr:row>8</xdr:row>
      <xdr:rowOff>0</xdr:rowOff>
    </xdr:from>
    <xdr:to>
      <xdr:col>7</xdr:col>
      <xdr:colOff>457200</xdr:colOff>
      <xdr:row>21</xdr:row>
      <xdr:rowOff>142875</xdr:rowOff>
    </xdr:to>
    <xdr:graphicFrame macro="">
      <xdr:nvGraphicFramePr>
        <xdr:cNvPr id="6" name="Chart 5">
          <a:extLst>
            <a:ext uri="{FF2B5EF4-FFF2-40B4-BE49-F238E27FC236}">
              <a16:creationId xmlns:a16="http://schemas.microsoft.com/office/drawing/2014/main" id="{DA6E3652-6814-151B-AE71-350E6B41E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3</xdr:row>
      <xdr:rowOff>76200</xdr:rowOff>
    </xdr:from>
    <xdr:to>
      <xdr:col>9</xdr:col>
      <xdr:colOff>581025</xdr:colOff>
      <xdr:row>17</xdr:row>
      <xdr:rowOff>19050</xdr:rowOff>
    </xdr:to>
    <xdr:graphicFrame macro="">
      <xdr:nvGraphicFramePr>
        <xdr:cNvPr id="2" name="Chart 1">
          <a:extLst>
            <a:ext uri="{FF2B5EF4-FFF2-40B4-BE49-F238E27FC236}">
              <a16:creationId xmlns:a16="http://schemas.microsoft.com/office/drawing/2014/main" id="{17BDCBEE-FD9F-D9E9-F26F-FACBDE596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657224</xdr:colOff>
      <xdr:row>10</xdr:row>
      <xdr:rowOff>19050</xdr:rowOff>
    </xdr:from>
    <xdr:to>
      <xdr:col>8</xdr:col>
      <xdr:colOff>347661</xdr:colOff>
      <xdr:row>20</xdr:row>
      <xdr:rowOff>0</xdr:rowOff>
    </xdr:to>
    <xdr:graphicFrame macro="">
      <xdr:nvGraphicFramePr>
        <xdr:cNvPr id="2" name="Chart 1">
          <a:extLst>
            <a:ext uri="{FF2B5EF4-FFF2-40B4-BE49-F238E27FC236}">
              <a16:creationId xmlns:a16="http://schemas.microsoft.com/office/drawing/2014/main" id="{8E85B4FF-397F-4D79-2626-8E4178173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9</xdr:row>
      <xdr:rowOff>171450</xdr:rowOff>
    </xdr:from>
    <xdr:to>
      <xdr:col>12</xdr:col>
      <xdr:colOff>328612</xdr:colOff>
      <xdr:row>21</xdr:row>
      <xdr:rowOff>171450</xdr:rowOff>
    </xdr:to>
    <xdr:graphicFrame macro="">
      <xdr:nvGraphicFramePr>
        <xdr:cNvPr id="3" name="Chart 2">
          <a:extLst>
            <a:ext uri="{FF2B5EF4-FFF2-40B4-BE49-F238E27FC236}">
              <a16:creationId xmlns:a16="http://schemas.microsoft.com/office/drawing/2014/main" id="{08755948-962F-4D61-73C5-D34BD31A2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219075</xdr:colOff>
      <xdr:row>10</xdr:row>
      <xdr:rowOff>57150</xdr:rowOff>
    </xdr:from>
    <xdr:to>
      <xdr:col>1</xdr:col>
      <xdr:colOff>1104900</xdr:colOff>
      <xdr:row>17</xdr:row>
      <xdr:rowOff>9525</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5DB39210-A6B0-B98B-45DB-D7BF7CAA862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19075" y="2057400"/>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xdr:colOff>
      <xdr:row>10</xdr:row>
      <xdr:rowOff>0</xdr:rowOff>
    </xdr:from>
    <xdr:to>
      <xdr:col>4</xdr:col>
      <xdr:colOff>476250</xdr:colOff>
      <xdr:row>20</xdr:row>
      <xdr:rowOff>180975</xdr:rowOff>
    </xdr:to>
    <mc:AlternateContent xmlns:mc="http://schemas.openxmlformats.org/markup-compatibility/2006" xmlns:a14="http://schemas.microsoft.com/office/drawing/2010/main">
      <mc:Choice Requires="a14">
        <xdr:graphicFrame macro="">
          <xdr:nvGraphicFramePr>
            <xdr:cNvPr id="6" name="Education Field 2">
              <a:extLst>
                <a:ext uri="{FF2B5EF4-FFF2-40B4-BE49-F238E27FC236}">
                  <a16:creationId xmlns:a16="http://schemas.microsoft.com/office/drawing/2014/main" id="{25FD1E1D-F455-45BE-B5C5-A38C80F6CECF}"/>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2209800" y="2000250"/>
              <a:ext cx="1828800" cy="2181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657225</xdr:colOff>
      <xdr:row>3</xdr:row>
      <xdr:rowOff>142875</xdr:rowOff>
    </xdr:from>
    <xdr:to>
      <xdr:col>9</xdr:col>
      <xdr:colOff>428625</xdr:colOff>
      <xdr:row>9</xdr:row>
      <xdr:rowOff>38100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5C753AB5-0075-4C52-A6D9-766C12AE51B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53300" y="742950"/>
              <a:ext cx="1828800" cy="109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558568</xdr:colOff>
      <xdr:row>1</xdr:row>
      <xdr:rowOff>42235</xdr:rowOff>
    </xdr:from>
    <xdr:to>
      <xdr:col>25</xdr:col>
      <xdr:colOff>674077</xdr:colOff>
      <xdr:row>39</xdr:row>
      <xdr:rowOff>117230</xdr:rowOff>
    </xdr:to>
    <xdr:grpSp>
      <xdr:nvGrpSpPr>
        <xdr:cNvPr id="71" name="Group 70">
          <a:extLst>
            <a:ext uri="{FF2B5EF4-FFF2-40B4-BE49-F238E27FC236}">
              <a16:creationId xmlns:a16="http://schemas.microsoft.com/office/drawing/2014/main" id="{7ACCB8A2-2311-5AC3-B770-5DEE4EBE9070}"/>
            </a:ext>
          </a:extLst>
        </xdr:cNvPr>
        <xdr:cNvGrpSpPr/>
      </xdr:nvGrpSpPr>
      <xdr:grpSpPr>
        <a:xfrm>
          <a:off x="1936030" y="247389"/>
          <a:ext cx="15956316" cy="7870841"/>
          <a:chOff x="1936030" y="247389"/>
          <a:chExt cx="15956316" cy="7870841"/>
        </a:xfrm>
      </xdr:grpSpPr>
      <xdr:grpSp>
        <xdr:nvGrpSpPr>
          <xdr:cNvPr id="2" name="Group 1">
            <a:extLst>
              <a:ext uri="{FF2B5EF4-FFF2-40B4-BE49-F238E27FC236}">
                <a16:creationId xmlns:a16="http://schemas.microsoft.com/office/drawing/2014/main" id="{71BA81EA-B9D6-43F2-9D97-F24013EBAC89}"/>
              </a:ext>
            </a:extLst>
          </xdr:cNvPr>
          <xdr:cNvGrpSpPr/>
        </xdr:nvGrpSpPr>
        <xdr:grpSpPr>
          <a:xfrm>
            <a:off x="1936030" y="247389"/>
            <a:ext cx="15956316" cy="7870841"/>
            <a:chOff x="1752600" y="190500"/>
            <a:chExt cx="13468350" cy="7776000"/>
          </a:xfrm>
        </xdr:grpSpPr>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1752600" y="190500"/>
              <a:ext cx="13468350" cy="7776000"/>
            </a:xfrm>
            <a:prstGeom prst="roundRect">
              <a:avLst>
                <a:gd name="adj" fmla="val 1112"/>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1852451" y="270900"/>
              <a:ext cx="7113668"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9197231" y="270901"/>
              <a:ext cx="5878992"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5819774" y="2304895"/>
              <a:ext cx="481965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A858214A-1544-7366-ED12-A0F94AC129D9}"/>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1834777" y="2314575"/>
              <a:ext cx="3867930" cy="275466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sp macro="" textlink="">
        <xdr:nvSpPr>
          <xdr:cNvPr id="27" name="TextBox 26">
            <a:extLst>
              <a:ext uri="{FF2B5EF4-FFF2-40B4-BE49-F238E27FC236}">
                <a16:creationId xmlns:a16="http://schemas.microsoft.com/office/drawing/2014/main" id="{7BB633D3-A93F-AA5E-223B-3E93A1BC6865}"/>
              </a:ext>
            </a:extLst>
          </xdr:cNvPr>
          <xdr:cNvSpPr txBox="1"/>
        </xdr:nvSpPr>
        <xdr:spPr>
          <a:xfrm>
            <a:off x="2053263" y="1406769"/>
            <a:ext cx="1888622" cy="30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990000"/>
                </a:solidFill>
                <a:latin typeface="Berlin Sans FB" panose="020E0602020502020306" pitchFamily="34" charset="0"/>
                <a:ea typeface="Cascadia Code SemiBold" panose="020B0609020000020004" pitchFamily="49" charset="0"/>
                <a:cs typeface="Cascadia Code SemiBold" panose="020B0609020000020004" pitchFamily="49" charset="0"/>
              </a:rPr>
              <a:t>Total Employees</a:t>
            </a:r>
          </a:p>
        </xdr:txBody>
      </xdr:sp>
      <xdr:sp macro="" textlink="KPI!A8">
        <xdr:nvSpPr>
          <xdr:cNvPr id="28" name="TextBox 27">
            <a:extLst>
              <a:ext uri="{FF2B5EF4-FFF2-40B4-BE49-F238E27FC236}">
                <a16:creationId xmlns:a16="http://schemas.microsoft.com/office/drawing/2014/main" id="{00FF22C1-5221-63B4-0790-F9D68AAD9408}"/>
              </a:ext>
            </a:extLst>
          </xdr:cNvPr>
          <xdr:cNvSpPr txBox="1"/>
        </xdr:nvSpPr>
        <xdr:spPr>
          <a:xfrm>
            <a:off x="2916977" y="1827420"/>
            <a:ext cx="823202" cy="275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CE564F-C1FA-4272-9614-EEFAB52B8AFF}" type="TxLink">
              <a:rPr lang="en-US" sz="2000" b="1" i="0" u="none" strike="noStrike">
                <a:solidFill>
                  <a:srgbClr val="002060"/>
                </a:solidFill>
                <a:latin typeface="Calibri"/>
                <a:ea typeface="Calibri"/>
                <a:cs typeface="Calibri"/>
              </a:rPr>
              <a:pPr algn="ctr"/>
              <a:t>1470</a:t>
            </a:fld>
            <a:endParaRPr lang="en-IN" sz="2000" b="1">
              <a:solidFill>
                <a:srgbClr val="002060"/>
              </a:solidFill>
            </a:endParaRPr>
          </a:p>
        </xdr:txBody>
      </xdr:sp>
      <xdr:pic>
        <xdr:nvPicPr>
          <xdr:cNvPr id="29" name="Picture 28">
            <a:extLst>
              <a:ext uri="{FF2B5EF4-FFF2-40B4-BE49-F238E27FC236}">
                <a16:creationId xmlns:a16="http://schemas.microsoft.com/office/drawing/2014/main" id="{059F1318-37AB-442F-BF34-5BC4491B2AAF}"/>
              </a:ext>
            </a:extLst>
          </xdr:cNvPr>
          <xdr:cNvPicPr>
            <a:picLocks noChangeAspect="1"/>
          </xdr:cNvPicPr>
        </xdr:nvPicPr>
        <xdr:blipFill>
          <a:blip xmlns:r="http://schemas.openxmlformats.org/officeDocument/2006/relationships" r:embed="rId1"/>
          <a:stretch>
            <a:fillRect/>
          </a:stretch>
        </xdr:blipFill>
        <xdr:spPr>
          <a:xfrm>
            <a:off x="4328917" y="1381770"/>
            <a:ext cx="550814" cy="537551"/>
          </a:xfrm>
          <a:prstGeom prst="rect">
            <a:avLst/>
          </a:prstGeom>
        </xdr:spPr>
      </xdr:pic>
    </xdr:grpSp>
    <xdr:clientData/>
  </xdr:twoCellAnchor>
  <xdr:twoCellAnchor>
    <xdr:from>
      <xdr:col>7</xdr:col>
      <xdr:colOff>505127</xdr:colOff>
      <xdr:row>6</xdr:row>
      <xdr:rowOff>153433</xdr:rowOff>
    </xdr:from>
    <xdr:to>
      <xdr:col>10</xdr:col>
      <xdr:colOff>56891</xdr:colOff>
      <xdr:row>8</xdr:row>
      <xdr:rowOff>74992</xdr:rowOff>
    </xdr:to>
    <xdr:sp macro="" textlink="">
      <xdr:nvSpPr>
        <xdr:cNvPr id="43" name="TextBox 42">
          <a:extLst>
            <a:ext uri="{FF2B5EF4-FFF2-40B4-BE49-F238E27FC236}">
              <a16:creationId xmlns:a16="http://schemas.microsoft.com/office/drawing/2014/main" id="{BD482E90-B0DE-4D96-81D6-F1C9853F82FB}"/>
            </a:ext>
          </a:extLst>
        </xdr:cNvPr>
        <xdr:cNvSpPr txBox="1"/>
      </xdr:nvSpPr>
      <xdr:spPr>
        <a:xfrm>
          <a:off x="5326242" y="1384356"/>
          <a:ext cx="1617957" cy="33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800000"/>
              </a:solidFill>
              <a:latin typeface="Berlin Sans FB" panose="020E0602020502020306" pitchFamily="34" charset="0"/>
              <a:ea typeface="Cascadia Code SemiBold" panose="020B0609020000020004" pitchFamily="49" charset="0"/>
              <a:cs typeface="Cascadia Code SemiBold" panose="020B0609020000020004" pitchFamily="49" charset="0"/>
            </a:rPr>
            <a:t>Attrition</a:t>
          </a:r>
        </a:p>
      </xdr:txBody>
    </xdr:sp>
    <xdr:clientData/>
  </xdr:twoCellAnchor>
  <xdr:twoCellAnchor>
    <xdr:from>
      <xdr:col>8</xdr:col>
      <xdr:colOff>567189</xdr:colOff>
      <xdr:row>8</xdr:row>
      <xdr:rowOff>167225</xdr:rowOff>
    </xdr:from>
    <xdr:to>
      <xdr:col>10</xdr:col>
      <xdr:colOff>12928</xdr:colOff>
      <xdr:row>10</xdr:row>
      <xdr:rowOff>29307</xdr:rowOff>
    </xdr:to>
    <xdr:sp macro="" textlink="KPI!B8">
      <xdr:nvSpPr>
        <xdr:cNvPr id="44" name="TextBox 43">
          <a:extLst>
            <a:ext uri="{FF2B5EF4-FFF2-40B4-BE49-F238E27FC236}">
              <a16:creationId xmlns:a16="http://schemas.microsoft.com/office/drawing/2014/main" id="{0B4834E7-DBEB-438B-8D7D-59DE64CB5A37}"/>
            </a:ext>
          </a:extLst>
        </xdr:cNvPr>
        <xdr:cNvSpPr txBox="1"/>
      </xdr:nvSpPr>
      <xdr:spPr>
        <a:xfrm>
          <a:off x="6077035" y="1808456"/>
          <a:ext cx="823201" cy="272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CE4A5F-8F30-4BB4-A618-96358D270A26}" type="TxLink">
            <a:rPr lang="en-US" sz="2000" b="1" i="0" u="none" strike="noStrike">
              <a:solidFill>
                <a:srgbClr val="002060"/>
              </a:solidFill>
              <a:latin typeface="Calibri"/>
              <a:ea typeface="Calibri"/>
              <a:cs typeface="Calibri"/>
            </a:rPr>
            <a:pPr algn="ctr"/>
            <a:t>237</a:t>
          </a:fld>
          <a:endParaRPr lang="en-IN" sz="2000" b="1">
            <a:solidFill>
              <a:srgbClr val="002060"/>
            </a:solidFill>
          </a:endParaRPr>
        </a:p>
      </xdr:txBody>
    </xdr:sp>
    <xdr:clientData/>
  </xdr:twoCellAnchor>
  <xdr:twoCellAnchor>
    <xdr:from>
      <xdr:col>12</xdr:col>
      <xdr:colOff>264630</xdr:colOff>
      <xdr:row>6</xdr:row>
      <xdr:rowOff>138779</xdr:rowOff>
    </xdr:from>
    <xdr:to>
      <xdr:col>15</xdr:col>
      <xdr:colOff>96541</xdr:colOff>
      <xdr:row>8</xdr:row>
      <xdr:rowOff>60338</xdr:rowOff>
    </xdr:to>
    <xdr:sp macro="" textlink="">
      <xdr:nvSpPr>
        <xdr:cNvPr id="45" name="TextBox 44">
          <a:extLst>
            <a:ext uri="{FF2B5EF4-FFF2-40B4-BE49-F238E27FC236}">
              <a16:creationId xmlns:a16="http://schemas.microsoft.com/office/drawing/2014/main" id="{9D7FB906-07FC-430A-96E8-95ECD8663B9D}"/>
            </a:ext>
          </a:extLst>
        </xdr:cNvPr>
        <xdr:cNvSpPr txBox="1"/>
      </xdr:nvSpPr>
      <xdr:spPr>
        <a:xfrm>
          <a:off x="8529399" y="1369702"/>
          <a:ext cx="1898104" cy="33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800000"/>
              </a:solidFill>
              <a:latin typeface="Berlin Sans FB" panose="020E0602020502020306" pitchFamily="34" charset="0"/>
              <a:ea typeface="Cascadia Code SemiBold" panose="020B0609020000020004" pitchFamily="49" charset="0"/>
              <a:cs typeface="Cascadia Code SemiBold" panose="020B0609020000020004" pitchFamily="49" charset="0"/>
            </a:rPr>
            <a:t>Active Employees</a:t>
          </a:r>
        </a:p>
      </xdr:txBody>
    </xdr:sp>
    <xdr:clientData/>
  </xdr:twoCellAnchor>
  <xdr:twoCellAnchor>
    <xdr:from>
      <xdr:col>13</xdr:col>
      <xdr:colOff>551673</xdr:colOff>
      <xdr:row>8</xdr:row>
      <xdr:rowOff>119816</xdr:rowOff>
    </xdr:from>
    <xdr:to>
      <xdr:col>15</xdr:col>
      <xdr:colOff>161192</xdr:colOff>
      <xdr:row>10</xdr:row>
      <xdr:rowOff>43962</xdr:rowOff>
    </xdr:to>
    <xdr:sp macro="" textlink="KPI!D8">
      <xdr:nvSpPr>
        <xdr:cNvPr id="46" name="TextBox 45">
          <a:extLst>
            <a:ext uri="{FF2B5EF4-FFF2-40B4-BE49-F238E27FC236}">
              <a16:creationId xmlns:a16="http://schemas.microsoft.com/office/drawing/2014/main" id="{6CE67B82-BC6D-4B6B-9745-57F638B91BFB}"/>
            </a:ext>
          </a:extLst>
        </xdr:cNvPr>
        <xdr:cNvSpPr txBox="1"/>
      </xdr:nvSpPr>
      <xdr:spPr>
        <a:xfrm>
          <a:off x="9505173" y="1761047"/>
          <a:ext cx="986981" cy="3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98DC3F-082B-48D7-AEE3-3172F44B2B35}" type="TxLink">
            <a:rPr lang="en-US" sz="2000" b="1" i="0" u="none" strike="noStrike">
              <a:solidFill>
                <a:srgbClr val="002060"/>
              </a:solidFill>
              <a:latin typeface="Calibri"/>
              <a:ea typeface="Calibri"/>
              <a:cs typeface="Calibri"/>
            </a:rPr>
            <a:pPr algn="ctr"/>
            <a:t>1233</a:t>
          </a:fld>
          <a:endParaRPr lang="en-IN" sz="2000" b="1">
            <a:solidFill>
              <a:srgbClr val="002060"/>
            </a:solidFill>
          </a:endParaRPr>
        </a:p>
      </xdr:txBody>
    </xdr:sp>
    <xdr:clientData/>
  </xdr:twoCellAnchor>
  <xdr:twoCellAnchor>
    <xdr:from>
      <xdr:col>16</xdr:col>
      <xdr:colOff>634424</xdr:colOff>
      <xdr:row>6</xdr:row>
      <xdr:rowOff>164639</xdr:rowOff>
    </xdr:from>
    <xdr:to>
      <xdr:col>19</xdr:col>
      <xdr:colOff>181018</xdr:colOff>
      <xdr:row>8</xdr:row>
      <xdr:rowOff>86198</xdr:rowOff>
    </xdr:to>
    <xdr:sp macro="" textlink="">
      <xdr:nvSpPr>
        <xdr:cNvPr id="47" name="TextBox 46">
          <a:extLst>
            <a:ext uri="{FF2B5EF4-FFF2-40B4-BE49-F238E27FC236}">
              <a16:creationId xmlns:a16="http://schemas.microsoft.com/office/drawing/2014/main" id="{B51BE81F-E111-4BA3-9CF0-1D7EFEA5AEBA}"/>
            </a:ext>
          </a:extLst>
        </xdr:cNvPr>
        <xdr:cNvSpPr txBox="1"/>
      </xdr:nvSpPr>
      <xdr:spPr>
        <a:xfrm>
          <a:off x="11654116" y="1395562"/>
          <a:ext cx="1612787" cy="33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800000"/>
              </a:solidFill>
              <a:latin typeface="Berlin Sans FB" panose="020E0602020502020306" pitchFamily="34" charset="0"/>
              <a:ea typeface="Cascadia Code SemiBold" panose="020B0609020000020004" pitchFamily="49" charset="0"/>
              <a:cs typeface="Cascadia Code SemiBold" panose="020B0609020000020004" pitchFamily="49" charset="0"/>
            </a:rPr>
            <a:t>Attrition Rate</a:t>
          </a:r>
        </a:p>
      </xdr:txBody>
    </xdr:sp>
    <xdr:clientData/>
  </xdr:twoCellAnchor>
  <xdr:twoCellAnchor>
    <xdr:from>
      <xdr:col>18</xdr:col>
      <xdr:colOff>281869</xdr:colOff>
      <xdr:row>8</xdr:row>
      <xdr:rowOff>145674</xdr:rowOff>
    </xdr:from>
    <xdr:to>
      <xdr:col>19</xdr:col>
      <xdr:colOff>421513</xdr:colOff>
      <xdr:row>10</xdr:row>
      <xdr:rowOff>11204</xdr:rowOff>
    </xdr:to>
    <xdr:sp macro="" textlink="KPI!E8">
      <xdr:nvSpPr>
        <xdr:cNvPr id="48" name="TextBox 47">
          <a:extLst>
            <a:ext uri="{FF2B5EF4-FFF2-40B4-BE49-F238E27FC236}">
              <a16:creationId xmlns:a16="http://schemas.microsoft.com/office/drawing/2014/main" id="{33D3DAFB-C800-42F8-9856-65CCAF93490F}"/>
            </a:ext>
          </a:extLst>
        </xdr:cNvPr>
        <xdr:cNvSpPr txBox="1"/>
      </xdr:nvSpPr>
      <xdr:spPr>
        <a:xfrm>
          <a:off x="12679023" y="1786905"/>
          <a:ext cx="828375" cy="275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28A4E3-967D-4C93-86CE-6A7EE6514342}" type="TxLink">
            <a:rPr lang="en-US" sz="2000" b="1" i="0" u="none" strike="noStrike">
              <a:solidFill>
                <a:srgbClr val="002060"/>
              </a:solidFill>
              <a:latin typeface="Calibri"/>
              <a:ea typeface="Calibri"/>
              <a:cs typeface="Calibri"/>
            </a:rPr>
            <a:pPr algn="ctr"/>
            <a:t>16%</a:t>
          </a:fld>
          <a:endParaRPr lang="en-IN" sz="2000" b="1">
            <a:solidFill>
              <a:srgbClr val="002060"/>
            </a:solidFill>
          </a:endParaRPr>
        </a:p>
      </xdr:txBody>
    </xdr:sp>
    <xdr:clientData/>
  </xdr:twoCellAnchor>
  <xdr:twoCellAnchor>
    <xdr:from>
      <xdr:col>21</xdr:col>
      <xdr:colOff>367034</xdr:colOff>
      <xdr:row>6</xdr:row>
      <xdr:rowOff>145502</xdr:rowOff>
    </xdr:from>
    <xdr:to>
      <xdr:col>23</xdr:col>
      <xdr:colOff>602358</xdr:colOff>
      <xdr:row>8</xdr:row>
      <xdr:rowOff>67061</xdr:rowOff>
    </xdr:to>
    <xdr:sp macro="" textlink="">
      <xdr:nvSpPr>
        <xdr:cNvPr id="51" name="TextBox 50">
          <a:extLst>
            <a:ext uri="{FF2B5EF4-FFF2-40B4-BE49-F238E27FC236}">
              <a16:creationId xmlns:a16="http://schemas.microsoft.com/office/drawing/2014/main" id="{7CCC211F-DFAF-491B-87A7-7DDD3ED58545}"/>
            </a:ext>
          </a:extLst>
        </xdr:cNvPr>
        <xdr:cNvSpPr txBox="1"/>
      </xdr:nvSpPr>
      <xdr:spPr>
        <a:xfrm>
          <a:off x="14830380" y="1376425"/>
          <a:ext cx="1612786" cy="33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rgbClr val="800000"/>
              </a:solidFill>
              <a:effectLst/>
              <a:latin typeface="Berlin Sans FB" panose="020E0602020502020306" pitchFamily="34" charset="0"/>
              <a:ea typeface="+mn-ea"/>
              <a:cs typeface="+mn-cs"/>
            </a:rPr>
            <a:t>Average Age </a:t>
          </a:r>
          <a:r>
            <a:rPr lang="en-IN" sz="1600">
              <a:solidFill>
                <a:srgbClr val="800000"/>
              </a:solidFill>
              <a:latin typeface="Berlin Sans FB" panose="020E0602020502020306" pitchFamily="34" charset="0"/>
            </a:rPr>
            <a:t> </a:t>
          </a:r>
          <a:endParaRPr lang="en-IN" sz="1600">
            <a:solidFill>
              <a:srgbClr val="800000"/>
            </a:solidFill>
            <a:latin typeface="Berlin Sans FB" panose="020E0602020502020306" pitchFamily="34" charset="0"/>
            <a:ea typeface="Cascadia Code SemiBold" panose="020B0609020000020004" pitchFamily="49" charset="0"/>
            <a:cs typeface="Cascadia Code SemiBold" panose="020B0609020000020004" pitchFamily="49" charset="0"/>
          </a:endParaRPr>
        </a:p>
      </xdr:txBody>
    </xdr:sp>
    <xdr:clientData/>
  </xdr:twoCellAnchor>
  <xdr:twoCellAnchor>
    <xdr:from>
      <xdr:col>22</xdr:col>
      <xdr:colOff>571325</xdr:colOff>
      <xdr:row>8</xdr:row>
      <xdr:rowOff>111884</xdr:rowOff>
    </xdr:from>
    <xdr:to>
      <xdr:col>24</xdr:col>
      <xdr:colOff>263770</xdr:colOff>
      <xdr:row>10</xdr:row>
      <xdr:rowOff>43962</xdr:rowOff>
    </xdr:to>
    <xdr:sp macro="" textlink="KPI!C8">
      <xdr:nvSpPr>
        <xdr:cNvPr id="52" name="TextBox 51">
          <a:extLst>
            <a:ext uri="{FF2B5EF4-FFF2-40B4-BE49-F238E27FC236}">
              <a16:creationId xmlns:a16="http://schemas.microsoft.com/office/drawing/2014/main" id="{7092EC97-3C3B-43F1-AE92-1C57D82A5693}"/>
            </a:ext>
          </a:extLst>
        </xdr:cNvPr>
        <xdr:cNvSpPr txBox="1"/>
      </xdr:nvSpPr>
      <xdr:spPr>
        <a:xfrm>
          <a:off x="15723402" y="1753115"/>
          <a:ext cx="1069906" cy="34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6B77A8-7432-46B3-9579-925E2C4EA787}" type="TxLink">
            <a:rPr lang="en-US" sz="2000" b="1" i="0" u="none" strike="noStrike">
              <a:solidFill>
                <a:srgbClr val="002060"/>
              </a:solidFill>
              <a:latin typeface="Calibri"/>
              <a:ea typeface="Calibri"/>
              <a:cs typeface="Calibri"/>
            </a:rPr>
            <a:pPr algn="ctr"/>
            <a:t>37</a:t>
          </a:fld>
          <a:endParaRPr lang="en-IN" sz="2000" b="1">
            <a:solidFill>
              <a:srgbClr val="002060"/>
            </a:solidFill>
          </a:endParaRPr>
        </a:p>
      </xdr:txBody>
    </xdr:sp>
    <xdr:clientData/>
  </xdr:twoCellAnchor>
  <xdr:twoCellAnchor>
    <xdr:from>
      <xdr:col>10</xdr:col>
      <xdr:colOff>640456</xdr:colOff>
      <xdr:row>6</xdr:row>
      <xdr:rowOff>68960</xdr:rowOff>
    </xdr:from>
    <xdr:to>
      <xdr:col>11</xdr:col>
      <xdr:colOff>615497</xdr:colOff>
      <xdr:row>9</xdr:row>
      <xdr:rowOff>102578</xdr:rowOff>
    </xdr:to>
    <xdr:pic>
      <xdr:nvPicPr>
        <xdr:cNvPr id="53" name="Picture 52">
          <a:extLst>
            <a:ext uri="{FF2B5EF4-FFF2-40B4-BE49-F238E27FC236}">
              <a16:creationId xmlns:a16="http://schemas.microsoft.com/office/drawing/2014/main" id="{A4B221A7-6AB2-4C78-A0E3-B66078E3433A}"/>
            </a:ext>
          </a:extLst>
        </xdr:cNvPr>
        <xdr:cNvPicPr>
          <a:picLocks noChangeAspect="1"/>
        </xdr:cNvPicPr>
      </xdr:nvPicPr>
      <xdr:blipFill>
        <a:blip xmlns:r="http://schemas.openxmlformats.org/officeDocument/2006/relationships" r:embed="rId2"/>
        <a:stretch>
          <a:fillRect/>
        </a:stretch>
      </xdr:blipFill>
      <xdr:spPr>
        <a:xfrm>
          <a:off x="7527764" y="1299883"/>
          <a:ext cx="663771" cy="649080"/>
        </a:xfrm>
        <a:prstGeom prst="rect">
          <a:avLst/>
        </a:prstGeom>
      </xdr:spPr>
    </xdr:pic>
    <xdr:clientData/>
  </xdr:twoCellAnchor>
  <xdr:twoCellAnchor>
    <xdr:from>
      <xdr:col>15</xdr:col>
      <xdr:colOff>317211</xdr:colOff>
      <xdr:row>6</xdr:row>
      <xdr:rowOff>143089</xdr:rowOff>
    </xdr:from>
    <xdr:to>
      <xdr:col>16</xdr:col>
      <xdr:colOff>219808</xdr:colOff>
      <xdr:row>9</xdr:row>
      <xdr:rowOff>46215</xdr:rowOff>
    </xdr:to>
    <xdr:pic>
      <xdr:nvPicPr>
        <xdr:cNvPr id="54" name="Picture 53">
          <a:extLst>
            <a:ext uri="{FF2B5EF4-FFF2-40B4-BE49-F238E27FC236}">
              <a16:creationId xmlns:a16="http://schemas.microsoft.com/office/drawing/2014/main" id="{4ABCE8D8-7D9D-43FA-B1EB-29905DCA1543}"/>
            </a:ext>
          </a:extLst>
        </xdr:cNvPr>
        <xdr:cNvPicPr>
          <a:picLocks noChangeAspect="1"/>
        </xdr:cNvPicPr>
      </xdr:nvPicPr>
      <xdr:blipFill>
        <a:blip xmlns:r="http://schemas.openxmlformats.org/officeDocument/2006/relationships" r:embed="rId3"/>
        <a:stretch>
          <a:fillRect/>
        </a:stretch>
      </xdr:blipFill>
      <xdr:spPr>
        <a:xfrm>
          <a:off x="10648173" y="1374012"/>
          <a:ext cx="591327" cy="518588"/>
        </a:xfrm>
        <a:prstGeom prst="rect">
          <a:avLst/>
        </a:prstGeom>
      </xdr:spPr>
    </xdr:pic>
    <xdr:clientData/>
  </xdr:twoCellAnchor>
  <xdr:twoCellAnchor>
    <xdr:from>
      <xdr:col>20</xdr:col>
      <xdr:colOff>147399</xdr:colOff>
      <xdr:row>6</xdr:row>
      <xdr:rowOff>194809</xdr:rowOff>
    </xdr:from>
    <xdr:to>
      <xdr:col>20</xdr:col>
      <xdr:colOff>630114</xdr:colOff>
      <xdr:row>9</xdr:row>
      <xdr:rowOff>43586</xdr:rowOff>
    </xdr:to>
    <xdr:pic>
      <xdr:nvPicPr>
        <xdr:cNvPr id="55" name="Picture 54">
          <a:extLst>
            <a:ext uri="{FF2B5EF4-FFF2-40B4-BE49-F238E27FC236}">
              <a16:creationId xmlns:a16="http://schemas.microsoft.com/office/drawing/2014/main" id="{E3D03DC0-59B1-4B35-9310-6420A9BA5E80}"/>
            </a:ext>
          </a:extLst>
        </xdr:cNvPr>
        <xdr:cNvPicPr>
          <a:picLocks noChangeAspect="1"/>
        </xdr:cNvPicPr>
      </xdr:nvPicPr>
      <xdr:blipFill>
        <a:blip xmlns:r="http://schemas.openxmlformats.org/officeDocument/2006/relationships" r:embed="rId4"/>
        <a:stretch>
          <a:fillRect/>
        </a:stretch>
      </xdr:blipFill>
      <xdr:spPr>
        <a:xfrm>
          <a:off x="13922014" y="1425732"/>
          <a:ext cx="482715" cy="464239"/>
        </a:xfrm>
        <a:prstGeom prst="rect">
          <a:avLst/>
        </a:prstGeom>
      </xdr:spPr>
    </xdr:pic>
    <xdr:clientData/>
  </xdr:twoCellAnchor>
  <xdr:twoCellAnchor>
    <xdr:from>
      <xdr:col>24</xdr:col>
      <xdr:colOff>443063</xdr:colOff>
      <xdr:row>6</xdr:row>
      <xdr:rowOff>129298</xdr:rowOff>
    </xdr:from>
    <xdr:to>
      <xdr:col>25</xdr:col>
      <xdr:colOff>293077</xdr:colOff>
      <xdr:row>9</xdr:row>
      <xdr:rowOff>27296</xdr:rowOff>
    </xdr:to>
    <xdr:pic>
      <xdr:nvPicPr>
        <xdr:cNvPr id="56" name="Picture 55">
          <a:extLst>
            <a:ext uri="{FF2B5EF4-FFF2-40B4-BE49-F238E27FC236}">
              <a16:creationId xmlns:a16="http://schemas.microsoft.com/office/drawing/2014/main" id="{E56A5393-D36C-4E57-B503-5EDC434A6BAC}"/>
            </a:ext>
          </a:extLst>
        </xdr:cNvPr>
        <xdr:cNvPicPr>
          <a:picLocks noChangeAspect="1"/>
        </xdr:cNvPicPr>
      </xdr:nvPicPr>
      <xdr:blipFill>
        <a:blip xmlns:r="http://schemas.openxmlformats.org/officeDocument/2006/relationships" r:embed="rId5"/>
        <a:stretch>
          <a:fillRect/>
        </a:stretch>
      </xdr:blipFill>
      <xdr:spPr>
        <a:xfrm>
          <a:off x="16972601" y="1360221"/>
          <a:ext cx="538745" cy="513460"/>
        </a:xfrm>
        <a:prstGeom prst="rect">
          <a:avLst/>
        </a:prstGeom>
      </xdr:spPr>
    </xdr:pic>
    <xdr:clientData/>
  </xdr:twoCellAnchor>
  <xdr:twoCellAnchor>
    <xdr:from>
      <xdr:col>4</xdr:col>
      <xdr:colOff>542192</xdr:colOff>
      <xdr:row>1</xdr:row>
      <xdr:rowOff>147400</xdr:rowOff>
    </xdr:from>
    <xdr:to>
      <xdr:col>14</xdr:col>
      <xdr:colOff>674076</xdr:colOff>
      <xdr:row>5</xdr:row>
      <xdr:rowOff>73269</xdr:rowOff>
    </xdr:to>
    <xdr:sp macro="" textlink="">
      <xdr:nvSpPr>
        <xdr:cNvPr id="58" name="TextBox 57">
          <a:extLst>
            <a:ext uri="{FF2B5EF4-FFF2-40B4-BE49-F238E27FC236}">
              <a16:creationId xmlns:a16="http://schemas.microsoft.com/office/drawing/2014/main" id="{61653806-ECC9-5921-2193-4662299BEE04}"/>
            </a:ext>
          </a:extLst>
        </xdr:cNvPr>
        <xdr:cNvSpPr txBox="1"/>
      </xdr:nvSpPr>
      <xdr:spPr>
        <a:xfrm>
          <a:off x="3297115" y="352554"/>
          <a:ext cx="7019192" cy="746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u="none">
              <a:solidFill>
                <a:srgbClr val="7030A0"/>
              </a:solidFill>
              <a:latin typeface="Lucida Fax" panose="02060602050505020204" pitchFamily="18" charset="0"/>
            </a:rPr>
            <a:t>HR ANALYTICS DASHBOARD</a:t>
          </a:r>
        </a:p>
      </xdr:txBody>
    </xdr:sp>
    <xdr:clientData/>
  </xdr:twoCellAnchor>
  <xdr:twoCellAnchor>
    <xdr:from>
      <xdr:col>3</xdr:col>
      <xdr:colOff>87923</xdr:colOff>
      <xdr:row>1</xdr:row>
      <xdr:rowOff>185081</xdr:rowOff>
    </xdr:from>
    <xdr:to>
      <xdr:col>4</xdr:col>
      <xdr:colOff>556845</xdr:colOff>
      <xdr:row>5</xdr:row>
      <xdr:rowOff>14654</xdr:rowOff>
    </xdr:to>
    <xdr:pic>
      <xdr:nvPicPr>
        <xdr:cNvPr id="59" name="Picture 58">
          <a:extLst>
            <a:ext uri="{FF2B5EF4-FFF2-40B4-BE49-F238E27FC236}">
              <a16:creationId xmlns:a16="http://schemas.microsoft.com/office/drawing/2014/main" id="{CB704704-6138-42A3-BE72-C2C06891981F}"/>
            </a:ext>
          </a:extLst>
        </xdr:cNvPr>
        <xdr:cNvPicPr>
          <a:picLocks noChangeAspect="1"/>
        </xdr:cNvPicPr>
      </xdr:nvPicPr>
      <xdr:blipFill>
        <a:blip xmlns:r="http://schemas.openxmlformats.org/officeDocument/2006/relationships" r:embed="rId6"/>
        <a:stretch>
          <a:fillRect/>
        </a:stretch>
      </xdr:blipFill>
      <xdr:spPr>
        <a:xfrm>
          <a:off x="2154115" y="390235"/>
          <a:ext cx="1157653" cy="650188"/>
        </a:xfrm>
        <a:prstGeom prst="rect">
          <a:avLst/>
        </a:prstGeom>
      </xdr:spPr>
    </xdr:pic>
    <xdr:clientData/>
  </xdr:twoCellAnchor>
  <xdr:twoCellAnchor>
    <xdr:from>
      <xdr:col>17</xdr:col>
      <xdr:colOff>131885</xdr:colOff>
      <xdr:row>1</xdr:row>
      <xdr:rowOff>136193</xdr:rowOff>
    </xdr:from>
    <xdr:to>
      <xdr:col>20</xdr:col>
      <xdr:colOff>293077</xdr:colOff>
      <xdr:row>5</xdr:row>
      <xdr:rowOff>29308</xdr:rowOff>
    </xdr:to>
    <xdr:sp macro="" textlink="">
      <xdr:nvSpPr>
        <xdr:cNvPr id="60" name="TextBox 59">
          <a:extLst>
            <a:ext uri="{FF2B5EF4-FFF2-40B4-BE49-F238E27FC236}">
              <a16:creationId xmlns:a16="http://schemas.microsoft.com/office/drawing/2014/main" id="{AB6FF761-3B3E-1B93-E366-A6EA9CAAD20D}"/>
            </a:ext>
          </a:extLst>
        </xdr:cNvPr>
        <xdr:cNvSpPr txBox="1"/>
      </xdr:nvSpPr>
      <xdr:spPr>
        <a:xfrm>
          <a:off x="11840308" y="341347"/>
          <a:ext cx="2227384" cy="713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solidFill>
                <a:srgbClr val="990000"/>
              </a:solidFill>
              <a:latin typeface="Lucida Fax" panose="02060602050505020204" pitchFamily="18" charset="0"/>
            </a:rPr>
            <a:t>Job Satisfaction Rating</a:t>
          </a:r>
        </a:p>
      </xdr:txBody>
    </xdr:sp>
    <xdr:clientData/>
  </xdr:twoCellAnchor>
  <xdr:twoCellAnchor>
    <xdr:from>
      <xdr:col>15</xdr:col>
      <xdr:colOff>622355</xdr:colOff>
      <xdr:row>1</xdr:row>
      <xdr:rowOff>202568</xdr:rowOff>
    </xdr:from>
    <xdr:to>
      <xdr:col>16</xdr:col>
      <xdr:colOff>670432</xdr:colOff>
      <xdr:row>5</xdr:row>
      <xdr:rowOff>29308</xdr:rowOff>
    </xdr:to>
    <xdr:pic>
      <xdr:nvPicPr>
        <xdr:cNvPr id="61" name="Picture 60">
          <a:extLst>
            <a:ext uri="{FF2B5EF4-FFF2-40B4-BE49-F238E27FC236}">
              <a16:creationId xmlns:a16="http://schemas.microsoft.com/office/drawing/2014/main" id="{EF346605-BC86-4A91-9D20-FF0C5115AF8A}"/>
            </a:ext>
          </a:extLst>
        </xdr:cNvPr>
        <xdr:cNvPicPr>
          <a:picLocks noChangeAspect="1"/>
        </xdr:cNvPicPr>
      </xdr:nvPicPr>
      <xdr:blipFill>
        <a:blip xmlns:r="http://schemas.openxmlformats.org/officeDocument/2006/relationships" r:embed="rId7"/>
        <a:stretch>
          <a:fillRect/>
        </a:stretch>
      </xdr:blipFill>
      <xdr:spPr>
        <a:xfrm>
          <a:off x="10953317" y="407722"/>
          <a:ext cx="736807" cy="647355"/>
        </a:xfrm>
        <a:prstGeom prst="rect">
          <a:avLst/>
        </a:prstGeom>
      </xdr:spPr>
    </xdr:pic>
    <xdr:clientData/>
  </xdr:twoCellAnchor>
  <xdr:twoCellAnchor>
    <xdr:from>
      <xdr:col>19</xdr:col>
      <xdr:colOff>512884</xdr:colOff>
      <xdr:row>1</xdr:row>
      <xdr:rowOff>12930</xdr:rowOff>
    </xdr:from>
    <xdr:to>
      <xdr:col>22</xdr:col>
      <xdr:colOff>263769</xdr:colOff>
      <xdr:row>5</xdr:row>
      <xdr:rowOff>146539</xdr:rowOff>
    </xdr:to>
    <xdr:graphicFrame macro="">
      <xdr:nvGraphicFramePr>
        <xdr:cNvPr id="31" name="Chart 30">
          <a:extLst>
            <a:ext uri="{FF2B5EF4-FFF2-40B4-BE49-F238E27FC236}">
              <a16:creationId xmlns:a16="http://schemas.microsoft.com/office/drawing/2014/main" id="{4543E355-7C85-42B3-9111-424A2EC57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366346</xdr:colOff>
      <xdr:row>1</xdr:row>
      <xdr:rowOff>146538</xdr:rowOff>
    </xdr:from>
    <xdr:to>
      <xdr:col>24</xdr:col>
      <xdr:colOff>600808</xdr:colOff>
      <xdr:row>4</xdr:row>
      <xdr:rowOff>157743</xdr:rowOff>
    </xdr:to>
    <xdr:graphicFrame macro="">
      <xdr:nvGraphicFramePr>
        <xdr:cNvPr id="32" name="Chart 31">
          <a:extLst>
            <a:ext uri="{FF2B5EF4-FFF2-40B4-BE49-F238E27FC236}">
              <a16:creationId xmlns:a16="http://schemas.microsoft.com/office/drawing/2014/main" id="{B5D70E08-3FCD-4DEB-9064-3DED65E2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380137</xdr:colOff>
      <xdr:row>2</xdr:row>
      <xdr:rowOff>56892</xdr:rowOff>
    </xdr:from>
    <xdr:to>
      <xdr:col>24</xdr:col>
      <xdr:colOff>593049</xdr:colOff>
      <xdr:row>4</xdr:row>
      <xdr:rowOff>34482</xdr:rowOff>
    </xdr:to>
    <xdr:sp macro="" textlink="">
      <xdr:nvSpPr>
        <xdr:cNvPr id="30" name="Freeform: Shape 29">
          <a:extLst>
            <a:ext uri="{FF2B5EF4-FFF2-40B4-BE49-F238E27FC236}">
              <a16:creationId xmlns:a16="http://schemas.microsoft.com/office/drawing/2014/main" id="{36A72FED-63BE-4CB9-CDDB-C224B5E40CB1}"/>
            </a:ext>
          </a:extLst>
        </xdr:cNvPr>
        <xdr:cNvSpPr/>
      </xdr:nvSpPr>
      <xdr:spPr>
        <a:xfrm>
          <a:off x="15532214" y="467200"/>
          <a:ext cx="1590373" cy="387897"/>
        </a:xfrm>
        <a:custGeom>
          <a:avLst/>
          <a:gdLst>
            <a:gd name="connsiteX0" fmla="*/ 0 w 2096086"/>
            <a:gd name="connsiteY0" fmla="*/ 0 h 407963"/>
            <a:gd name="connsiteX1" fmla="*/ 332936 w 2096086"/>
            <a:gd name="connsiteY1" fmla="*/ 0 h 407963"/>
            <a:gd name="connsiteX2" fmla="*/ 291425 w 2096086"/>
            <a:gd name="connsiteY2" fmla="*/ 155829 h 407963"/>
            <a:gd name="connsiteX3" fmla="*/ 157090 w 2096086"/>
            <a:gd name="connsiteY3" fmla="*/ 155828 h 407963"/>
            <a:gd name="connsiteX4" fmla="*/ 265770 w 2096086"/>
            <a:gd name="connsiteY4" fmla="*/ 252134 h 407963"/>
            <a:gd name="connsiteX5" fmla="*/ 224257 w 2096086"/>
            <a:gd name="connsiteY5" fmla="*/ 407962 h 407963"/>
            <a:gd name="connsiteX6" fmla="*/ 332936 w 2096086"/>
            <a:gd name="connsiteY6" fmla="*/ 311654 h 407963"/>
            <a:gd name="connsiteX7" fmla="*/ 441615 w 2096086"/>
            <a:gd name="connsiteY7" fmla="*/ 407962 h 407963"/>
            <a:gd name="connsiteX8" fmla="*/ 400102 w 2096086"/>
            <a:gd name="connsiteY8" fmla="*/ 252134 h 407963"/>
            <a:gd name="connsiteX9" fmla="*/ 508782 w 2096086"/>
            <a:gd name="connsiteY9" fmla="*/ 155828 h 407963"/>
            <a:gd name="connsiteX10" fmla="*/ 374447 w 2096086"/>
            <a:gd name="connsiteY10" fmla="*/ 155829 h 407963"/>
            <a:gd name="connsiteX11" fmla="*/ 332936 w 2096086"/>
            <a:gd name="connsiteY11" fmla="*/ 0 h 407963"/>
            <a:gd name="connsiteX12" fmla="*/ 775287 w 2096086"/>
            <a:gd name="connsiteY12" fmla="*/ 0 h 407963"/>
            <a:gd name="connsiteX13" fmla="*/ 723814 w 2096086"/>
            <a:gd name="connsiteY13" fmla="*/ 155829 h 407963"/>
            <a:gd name="connsiteX14" fmla="*/ 557238 w 2096086"/>
            <a:gd name="connsiteY14" fmla="*/ 155828 h 407963"/>
            <a:gd name="connsiteX15" fmla="*/ 692001 w 2096086"/>
            <a:gd name="connsiteY15" fmla="*/ 252134 h 407963"/>
            <a:gd name="connsiteX16" fmla="*/ 640526 w 2096086"/>
            <a:gd name="connsiteY16" fmla="*/ 407962 h 407963"/>
            <a:gd name="connsiteX17" fmla="*/ 775287 w 2096086"/>
            <a:gd name="connsiteY17" fmla="*/ 311654 h 407963"/>
            <a:gd name="connsiteX18" fmla="*/ 910048 w 2096086"/>
            <a:gd name="connsiteY18" fmla="*/ 407962 h 407963"/>
            <a:gd name="connsiteX19" fmla="*/ 858573 w 2096086"/>
            <a:gd name="connsiteY19" fmla="*/ 252134 h 407963"/>
            <a:gd name="connsiteX20" fmla="*/ 993336 w 2096086"/>
            <a:gd name="connsiteY20" fmla="*/ 155828 h 407963"/>
            <a:gd name="connsiteX21" fmla="*/ 826760 w 2096086"/>
            <a:gd name="connsiteY21" fmla="*/ 155829 h 407963"/>
            <a:gd name="connsiteX22" fmla="*/ 775287 w 2096086"/>
            <a:gd name="connsiteY22" fmla="*/ 0 h 407963"/>
            <a:gd name="connsiteX23" fmla="*/ 1259841 w 2096086"/>
            <a:gd name="connsiteY23" fmla="*/ 0 h 407963"/>
            <a:gd name="connsiteX24" fmla="*/ 1208368 w 2096086"/>
            <a:gd name="connsiteY24" fmla="*/ 155829 h 407963"/>
            <a:gd name="connsiteX25" fmla="*/ 1041792 w 2096086"/>
            <a:gd name="connsiteY25" fmla="*/ 155828 h 407963"/>
            <a:gd name="connsiteX26" fmla="*/ 1176555 w 2096086"/>
            <a:gd name="connsiteY26" fmla="*/ 252134 h 407963"/>
            <a:gd name="connsiteX27" fmla="*/ 1125080 w 2096086"/>
            <a:gd name="connsiteY27" fmla="*/ 407962 h 407963"/>
            <a:gd name="connsiteX28" fmla="*/ 1259841 w 2096086"/>
            <a:gd name="connsiteY28" fmla="*/ 311654 h 407963"/>
            <a:gd name="connsiteX29" fmla="*/ 1394602 w 2096086"/>
            <a:gd name="connsiteY29" fmla="*/ 407962 h 407963"/>
            <a:gd name="connsiteX30" fmla="*/ 1343127 w 2096086"/>
            <a:gd name="connsiteY30" fmla="*/ 252134 h 407963"/>
            <a:gd name="connsiteX31" fmla="*/ 1477890 w 2096086"/>
            <a:gd name="connsiteY31" fmla="*/ 155828 h 407963"/>
            <a:gd name="connsiteX32" fmla="*/ 1311314 w 2096086"/>
            <a:gd name="connsiteY32" fmla="*/ 155829 h 407963"/>
            <a:gd name="connsiteX33" fmla="*/ 1259841 w 2096086"/>
            <a:gd name="connsiteY33" fmla="*/ 0 h 407963"/>
            <a:gd name="connsiteX34" fmla="*/ 1744394 w 2096086"/>
            <a:gd name="connsiteY34" fmla="*/ 0 h 407963"/>
            <a:gd name="connsiteX35" fmla="*/ 1692921 w 2096086"/>
            <a:gd name="connsiteY35" fmla="*/ 155829 h 407963"/>
            <a:gd name="connsiteX36" fmla="*/ 1526345 w 2096086"/>
            <a:gd name="connsiteY36" fmla="*/ 155828 h 407963"/>
            <a:gd name="connsiteX37" fmla="*/ 1661108 w 2096086"/>
            <a:gd name="connsiteY37" fmla="*/ 252134 h 407963"/>
            <a:gd name="connsiteX38" fmla="*/ 1609633 w 2096086"/>
            <a:gd name="connsiteY38" fmla="*/ 407962 h 407963"/>
            <a:gd name="connsiteX39" fmla="*/ 1744394 w 2096086"/>
            <a:gd name="connsiteY39" fmla="*/ 311654 h 407963"/>
            <a:gd name="connsiteX40" fmla="*/ 1879155 w 2096086"/>
            <a:gd name="connsiteY40" fmla="*/ 407962 h 407963"/>
            <a:gd name="connsiteX41" fmla="*/ 1827680 w 2096086"/>
            <a:gd name="connsiteY41" fmla="*/ 252134 h 407963"/>
            <a:gd name="connsiteX42" fmla="*/ 1962443 w 2096086"/>
            <a:gd name="connsiteY42" fmla="*/ 155828 h 407963"/>
            <a:gd name="connsiteX43" fmla="*/ 1795867 w 2096086"/>
            <a:gd name="connsiteY43" fmla="*/ 155829 h 407963"/>
            <a:gd name="connsiteX44" fmla="*/ 1744394 w 2096086"/>
            <a:gd name="connsiteY44" fmla="*/ 0 h 407963"/>
            <a:gd name="connsiteX45" fmla="*/ 2096086 w 2096086"/>
            <a:gd name="connsiteY45" fmla="*/ 0 h 407963"/>
            <a:gd name="connsiteX46" fmla="*/ 2096086 w 2096086"/>
            <a:gd name="connsiteY46" fmla="*/ 407963 h 407963"/>
            <a:gd name="connsiteX47" fmla="*/ 0 w 2096086"/>
            <a:gd name="connsiteY47" fmla="*/ 407963 h 407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096086" h="407963">
              <a:moveTo>
                <a:pt x="0" y="0"/>
              </a:moveTo>
              <a:lnTo>
                <a:pt x="332936" y="0"/>
              </a:lnTo>
              <a:lnTo>
                <a:pt x="291425" y="155829"/>
              </a:lnTo>
              <a:lnTo>
                <a:pt x="157090" y="155828"/>
              </a:lnTo>
              <a:lnTo>
                <a:pt x="265770" y="252134"/>
              </a:lnTo>
              <a:lnTo>
                <a:pt x="224257" y="407962"/>
              </a:lnTo>
              <a:lnTo>
                <a:pt x="332936" y="311654"/>
              </a:lnTo>
              <a:lnTo>
                <a:pt x="441615" y="407962"/>
              </a:lnTo>
              <a:lnTo>
                <a:pt x="400102" y="252134"/>
              </a:lnTo>
              <a:lnTo>
                <a:pt x="508782" y="155828"/>
              </a:lnTo>
              <a:lnTo>
                <a:pt x="374447" y="155829"/>
              </a:lnTo>
              <a:lnTo>
                <a:pt x="332936" y="0"/>
              </a:lnTo>
              <a:lnTo>
                <a:pt x="775287" y="0"/>
              </a:lnTo>
              <a:lnTo>
                <a:pt x="723814" y="155829"/>
              </a:lnTo>
              <a:lnTo>
                <a:pt x="557238" y="155828"/>
              </a:lnTo>
              <a:lnTo>
                <a:pt x="692001" y="252134"/>
              </a:lnTo>
              <a:lnTo>
                <a:pt x="640526" y="407962"/>
              </a:lnTo>
              <a:lnTo>
                <a:pt x="775287" y="311654"/>
              </a:lnTo>
              <a:lnTo>
                <a:pt x="910048" y="407962"/>
              </a:lnTo>
              <a:lnTo>
                <a:pt x="858573" y="252134"/>
              </a:lnTo>
              <a:lnTo>
                <a:pt x="993336" y="155828"/>
              </a:lnTo>
              <a:lnTo>
                <a:pt x="826760" y="155829"/>
              </a:lnTo>
              <a:lnTo>
                <a:pt x="775287" y="0"/>
              </a:lnTo>
              <a:lnTo>
                <a:pt x="1259841" y="0"/>
              </a:lnTo>
              <a:lnTo>
                <a:pt x="1208368" y="155829"/>
              </a:lnTo>
              <a:lnTo>
                <a:pt x="1041792" y="155828"/>
              </a:lnTo>
              <a:lnTo>
                <a:pt x="1176555" y="252134"/>
              </a:lnTo>
              <a:lnTo>
                <a:pt x="1125080" y="407962"/>
              </a:lnTo>
              <a:lnTo>
                <a:pt x="1259841" y="311654"/>
              </a:lnTo>
              <a:lnTo>
                <a:pt x="1394602" y="407962"/>
              </a:lnTo>
              <a:lnTo>
                <a:pt x="1343127" y="252134"/>
              </a:lnTo>
              <a:lnTo>
                <a:pt x="1477890" y="155828"/>
              </a:lnTo>
              <a:lnTo>
                <a:pt x="1311314" y="155829"/>
              </a:lnTo>
              <a:lnTo>
                <a:pt x="1259841" y="0"/>
              </a:lnTo>
              <a:lnTo>
                <a:pt x="1744394" y="0"/>
              </a:lnTo>
              <a:lnTo>
                <a:pt x="1692921" y="155829"/>
              </a:lnTo>
              <a:lnTo>
                <a:pt x="1526345" y="155828"/>
              </a:lnTo>
              <a:lnTo>
                <a:pt x="1661108" y="252134"/>
              </a:lnTo>
              <a:lnTo>
                <a:pt x="1609633" y="407962"/>
              </a:lnTo>
              <a:lnTo>
                <a:pt x="1744394" y="311654"/>
              </a:lnTo>
              <a:lnTo>
                <a:pt x="1879155" y="407962"/>
              </a:lnTo>
              <a:lnTo>
                <a:pt x="1827680" y="252134"/>
              </a:lnTo>
              <a:lnTo>
                <a:pt x="1962443" y="155828"/>
              </a:lnTo>
              <a:lnTo>
                <a:pt x="1795867" y="155829"/>
              </a:lnTo>
              <a:lnTo>
                <a:pt x="1744394" y="0"/>
              </a:lnTo>
              <a:lnTo>
                <a:pt x="2096086" y="0"/>
              </a:lnTo>
              <a:lnTo>
                <a:pt x="2096086" y="407963"/>
              </a:lnTo>
              <a:lnTo>
                <a:pt x="0" y="407963"/>
              </a:lnTo>
              <a:close/>
            </a:path>
          </a:pathLst>
        </a:cu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175846</xdr:colOff>
      <xdr:row>17</xdr:row>
      <xdr:rowOff>177354</xdr:rowOff>
    </xdr:from>
    <xdr:to>
      <xdr:col>5</xdr:col>
      <xdr:colOff>140478</xdr:colOff>
      <xdr:row>24</xdr:row>
      <xdr:rowOff>54089</xdr:rowOff>
    </xdr:to>
    <xdr:graphicFrame macro="">
      <xdr:nvGraphicFramePr>
        <xdr:cNvPr id="34" name="Chart 33">
          <a:extLst>
            <a:ext uri="{FF2B5EF4-FFF2-40B4-BE49-F238E27FC236}">
              <a16:creationId xmlns:a16="http://schemas.microsoft.com/office/drawing/2014/main" id="{5180D85D-F719-45C3-B236-0FE4D5F0B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424962</xdr:colOff>
      <xdr:row>17</xdr:row>
      <xdr:rowOff>171752</xdr:rowOff>
    </xdr:from>
    <xdr:to>
      <xdr:col>9</xdr:col>
      <xdr:colOff>307731</xdr:colOff>
      <xdr:row>24</xdr:row>
      <xdr:rowOff>59692</xdr:rowOff>
    </xdr:to>
    <xdr:graphicFrame macro="">
      <xdr:nvGraphicFramePr>
        <xdr:cNvPr id="36" name="Chart 35">
          <a:extLst>
            <a:ext uri="{FF2B5EF4-FFF2-40B4-BE49-F238E27FC236}">
              <a16:creationId xmlns:a16="http://schemas.microsoft.com/office/drawing/2014/main" id="{DE7E6A75-2B0F-4C26-9BC3-E7D6E01E8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224980</xdr:colOff>
      <xdr:row>19</xdr:row>
      <xdr:rowOff>90080</xdr:rowOff>
    </xdr:from>
    <xdr:to>
      <xdr:col>7</xdr:col>
      <xdr:colOff>434222</xdr:colOff>
      <xdr:row>22</xdr:row>
      <xdr:rowOff>204961</xdr:rowOff>
    </xdr:to>
    <xdr:pic>
      <xdr:nvPicPr>
        <xdr:cNvPr id="50" name="Picture 49">
          <a:extLst>
            <a:ext uri="{FF2B5EF4-FFF2-40B4-BE49-F238E27FC236}">
              <a16:creationId xmlns:a16="http://schemas.microsoft.com/office/drawing/2014/main" id="{101C70A4-8A43-AE52-0E6C-0B50B061F02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57365" y="3988003"/>
          <a:ext cx="897972" cy="730343"/>
        </a:xfrm>
        <a:prstGeom prst="rect">
          <a:avLst/>
        </a:prstGeom>
      </xdr:spPr>
    </xdr:pic>
    <xdr:clientData/>
  </xdr:twoCellAnchor>
  <xdr:twoCellAnchor>
    <xdr:from>
      <xdr:col>5</xdr:col>
      <xdr:colOff>112058</xdr:colOff>
      <xdr:row>19</xdr:row>
      <xdr:rowOff>71977</xdr:rowOff>
    </xdr:from>
    <xdr:to>
      <xdr:col>6</xdr:col>
      <xdr:colOff>201833</xdr:colOff>
      <xdr:row>22</xdr:row>
      <xdr:rowOff>186858</xdr:rowOff>
    </xdr:to>
    <xdr:pic>
      <xdr:nvPicPr>
        <xdr:cNvPr id="62" name="Picture 61">
          <a:extLst>
            <a:ext uri="{FF2B5EF4-FFF2-40B4-BE49-F238E27FC236}">
              <a16:creationId xmlns:a16="http://schemas.microsoft.com/office/drawing/2014/main" id="{695DB8E1-AD38-2BCD-B178-C68C6E89C7B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55712" y="3969900"/>
          <a:ext cx="778506" cy="730343"/>
        </a:xfrm>
        <a:prstGeom prst="rect">
          <a:avLst/>
        </a:prstGeom>
        <a:noFill/>
      </xdr:spPr>
    </xdr:pic>
    <xdr:clientData/>
  </xdr:twoCellAnchor>
  <xdr:twoCellAnchor>
    <xdr:from>
      <xdr:col>3</xdr:col>
      <xdr:colOff>95683</xdr:colOff>
      <xdr:row>12</xdr:row>
      <xdr:rowOff>5170</xdr:rowOff>
    </xdr:from>
    <xdr:to>
      <xdr:col>7</xdr:col>
      <xdr:colOff>129300</xdr:colOff>
      <xdr:row>13</xdr:row>
      <xdr:rowOff>106023</xdr:rowOff>
    </xdr:to>
    <xdr:sp macro="" textlink="">
      <xdr:nvSpPr>
        <xdr:cNvPr id="33" name="TextBox 32">
          <a:extLst>
            <a:ext uri="{FF2B5EF4-FFF2-40B4-BE49-F238E27FC236}">
              <a16:creationId xmlns:a16="http://schemas.microsoft.com/office/drawing/2014/main" id="{A5D4E544-3FF0-4C27-CB06-CF0DF357D5CC}"/>
            </a:ext>
          </a:extLst>
        </xdr:cNvPr>
        <xdr:cNvSpPr txBox="1"/>
      </xdr:nvSpPr>
      <xdr:spPr>
        <a:xfrm>
          <a:off x="2161875" y="2467016"/>
          <a:ext cx="2788540" cy="306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rgbClr val="990000"/>
              </a:solidFill>
              <a:latin typeface="Berlin Sans FB" panose="020E0602020502020306" pitchFamily="34" charset="0"/>
            </a:rPr>
            <a:t>Total Employees by Gender</a:t>
          </a:r>
        </a:p>
      </xdr:txBody>
    </xdr:sp>
    <xdr:clientData/>
  </xdr:twoCellAnchor>
  <xdr:twoCellAnchor>
    <xdr:from>
      <xdr:col>4</xdr:col>
      <xdr:colOff>584429</xdr:colOff>
      <xdr:row>14</xdr:row>
      <xdr:rowOff>168951</xdr:rowOff>
    </xdr:from>
    <xdr:to>
      <xdr:col>8</xdr:col>
      <xdr:colOff>124989</xdr:colOff>
      <xdr:row>18</xdr:row>
      <xdr:rowOff>1</xdr:rowOff>
    </xdr:to>
    <mc:AlternateContent xmlns:mc="http://schemas.openxmlformats.org/markup-compatibility/2006" xmlns:a14="http://schemas.microsoft.com/office/drawing/2010/main">
      <mc:Choice Requires="a14">
        <xdr:graphicFrame macro="">
          <xdr:nvGraphicFramePr>
            <xdr:cNvPr id="37" name="Gender 3">
              <a:extLst>
                <a:ext uri="{FF2B5EF4-FFF2-40B4-BE49-F238E27FC236}">
                  <a16:creationId xmlns:a16="http://schemas.microsoft.com/office/drawing/2014/main" id="{74C81DF4-31D6-4FED-B1FF-63FCB967919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339352" y="3041105"/>
              <a:ext cx="2295483" cy="651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580118</xdr:colOff>
      <xdr:row>14</xdr:row>
      <xdr:rowOff>14655</xdr:rowOff>
    </xdr:from>
    <xdr:to>
      <xdr:col>17</xdr:col>
      <xdr:colOff>615462</xdr:colOff>
      <xdr:row>24</xdr:row>
      <xdr:rowOff>175847</xdr:rowOff>
    </xdr:to>
    <xdr:graphicFrame macro="">
      <xdr:nvGraphicFramePr>
        <xdr:cNvPr id="39" name="Chart 38">
          <a:extLst>
            <a:ext uri="{FF2B5EF4-FFF2-40B4-BE49-F238E27FC236}">
              <a16:creationId xmlns:a16="http://schemas.microsoft.com/office/drawing/2014/main" id="{98600710-60BE-46DF-A08D-60DBB41E0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11204</xdr:colOff>
      <xdr:row>12</xdr:row>
      <xdr:rowOff>63786</xdr:rowOff>
    </xdr:from>
    <xdr:to>
      <xdr:col>14</xdr:col>
      <xdr:colOff>44821</xdr:colOff>
      <xdr:row>13</xdr:row>
      <xdr:rowOff>164639</xdr:rowOff>
    </xdr:to>
    <xdr:sp macro="" textlink="">
      <xdr:nvSpPr>
        <xdr:cNvPr id="40" name="TextBox 39">
          <a:extLst>
            <a:ext uri="{FF2B5EF4-FFF2-40B4-BE49-F238E27FC236}">
              <a16:creationId xmlns:a16="http://schemas.microsoft.com/office/drawing/2014/main" id="{CE9BCA1D-5057-4EA1-99D6-8BE2A0454910}"/>
            </a:ext>
          </a:extLst>
        </xdr:cNvPr>
        <xdr:cNvSpPr txBox="1"/>
      </xdr:nvSpPr>
      <xdr:spPr>
        <a:xfrm>
          <a:off x="6898512" y="2525632"/>
          <a:ext cx="2788540" cy="306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rgbClr val="990000"/>
              </a:solidFill>
              <a:latin typeface="Berlin Sans FB" panose="020E0602020502020306" pitchFamily="34" charset="0"/>
            </a:rPr>
            <a:t>Education</a:t>
          </a:r>
          <a:r>
            <a:rPr lang="en-IN" sz="1600" b="0" baseline="0">
              <a:solidFill>
                <a:srgbClr val="990000"/>
              </a:solidFill>
              <a:latin typeface="Berlin Sans FB" panose="020E0602020502020306" pitchFamily="34" charset="0"/>
            </a:rPr>
            <a:t> Wise Attrition</a:t>
          </a:r>
          <a:endParaRPr lang="en-IN" sz="1600" b="0">
            <a:solidFill>
              <a:srgbClr val="990000"/>
            </a:solidFill>
            <a:latin typeface="Berlin Sans FB" panose="020E0602020502020306" pitchFamily="34" charset="0"/>
          </a:endParaRPr>
        </a:p>
      </xdr:txBody>
    </xdr:sp>
    <xdr:clientData/>
  </xdr:twoCellAnchor>
  <xdr:twoCellAnchor>
    <xdr:from>
      <xdr:col>18</xdr:col>
      <xdr:colOff>224979</xdr:colOff>
      <xdr:row>13</xdr:row>
      <xdr:rowOff>161193</xdr:rowOff>
    </xdr:from>
    <xdr:to>
      <xdr:col>25</xdr:col>
      <xdr:colOff>483577</xdr:colOff>
      <xdr:row>25</xdr:row>
      <xdr:rowOff>8963</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91EB777E-9994-4044-8663-DB0DACF75D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569379" y="2761518"/>
              <a:ext cx="5059198" cy="2248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239631</xdr:colOff>
      <xdr:row>12</xdr:row>
      <xdr:rowOff>23272</xdr:rowOff>
    </xdr:from>
    <xdr:to>
      <xdr:col>22</xdr:col>
      <xdr:colOff>307731</xdr:colOff>
      <xdr:row>13</xdr:row>
      <xdr:rowOff>87923</xdr:rowOff>
    </xdr:to>
    <xdr:sp macro="" textlink="">
      <xdr:nvSpPr>
        <xdr:cNvPr id="49" name="TextBox 48">
          <a:extLst>
            <a:ext uri="{FF2B5EF4-FFF2-40B4-BE49-F238E27FC236}">
              <a16:creationId xmlns:a16="http://schemas.microsoft.com/office/drawing/2014/main" id="{198F2968-75B9-44E7-8260-7649CAE52ADD}"/>
            </a:ext>
          </a:extLst>
        </xdr:cNvPr>
        <xdr:cNvSpPr txBox="1"/>
      </xdr:nvSpPr>
      <xdr:spPr>
        <a:xfrm>
          <a:off x="12636785" y="2485118"/>
          <a:ext cx="2823023" cy="269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baseline="0">
              <a:solidFill>
                <a:srgbClr val="990000"/>
              </a:solidFill>
              <a:latin typeface="Berlin Sans FB" panose="020E0602020502020306" pitchFamily="34" charset="0"/>
            </a:rPr>
            <a:t>Attrition by Job Role</a:t>
          </a:r>
          <a:endParaRPr lang="en-IN" sz="1600" b="0">
            <a:solidFill>
              <a:srgbClr val="990000"/>
            </a:solidFill>
            <a:latin typeface="Berlin Sans FB" panose="020E0602020502020306" pitchFamily="34" charset="0"/>
          </a:endParaRPr>
        </a:p>
      </xdr:txBody>
    </xdr:sp>
    <xdr:clientData/>
  </xdr:twoCellAnchor>
  <xdr:twoCellAnchor>
    <xdr:from>
      <xdr:col>3</xdr:col>
      <xdr:colOff>29308</xdr:colOff>
      <xdr:row>27</xdr:row>
      <xdr:rowOff>175845</xdr:rowOff>
    </xdr:from>
    <xdr:to>
      <xdr:col>9</xdr:col>
      <xdr:colOff>351692</xdr:colOff>
      <xdr:row>38</xdr:row>
      <xdr:rowOff>161192</xdr:rowOff>
    </xdr:to>
    <xdr:graphicFrame macro="">
      <xdr:nvGraphicFramePr>
        <xdr:cNvPr id="57" name="Chart 56">
          <a:extLst>
            <a:ext uri="{FF2B5EF4-FFF2-40B4-BE49-F238E27FC236}">
              <a16:creationId xmlns:a16="http://schemas.microsoft.com/office/drawing/2014/main" id="{D73BC20B-77C9-4101-B1E3-6A0911225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131885</xdr:colOff>
      <xdr:row>26</xdr:row>
      <xdr:rowOff>43961</xdr:rowOff>
    </xdr:from>
    <xdr:to>
      <xdr:col>7</xdr:col>
      <xdr:colOff>225841</xdr:colOff>
      <xdr:row>27</xdr:row>
      <xdr:rowOff>84474</xdr:rowOff>
    </xdr:to>
    <xdr:sp macro="" textlink="">
      <xdr:nvSpPr>
        <xdr:cNvPr id="63" name="TextBox 62">
          <a:extLst>
            <a:ext uri="{FF2B5EF4-FFF2-40B4-BE49-F238E27FC236}">
              <a16:creationId xmlns:a16="http://schemas.microsoft.com/office/drawing/2014/main" id="{DE4E17F0-C24F-4815-9133-21386D69B0E3}"/>
            </a:ext>
          </a:extLst>
        </xdr:cNvPr>
        <xdr:cNvSpPr txBox="1"/>
      </xdr:nvSpPr>
      <xdr:spPr>
        <a:xfrm>
          <a:off x="2198077" y="5377961"/>
          <a:ext cx="2848879" cy="245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rgbClr val="990000"/>
              </a:solidFill>
              <a:latin typeface="Berlin Sans FB" panose="020E0602020502020306" pitchFamily="34" charset="0"/>
            </a:rPr>
            <a:t>Department</a:t>
          </a:r>
          <a:r>
            <a:rPr lang="en-IN" sz="1600" b="0" baseline="0">
              <a:solidFill>
                <a:srgbClr val="990000"/>
              </a:solidFill>
              <a:latin typeface="Berlin Sans FB" panose="020E0602020502020306" pitchFamily="34" charset="0"/>
            </a:rPr>
            <a:t> Wise Attrition</a:t>
          </a:r>
          <a:endParaRPr lang="en-IN" sz="1600" b="0">
            <a:solidFill>
              <a:srgbClr val="990000"/>
            </a:solidFill>
            <a:latin typeface="Berlin Sans FB" panose="020E0602020502020306" pitchFamily="34" charset="0"/>
          </a:endParaRPr>
        </a:p>
      </xdr:txBody>
    </xdr:sp>
    <xdr:clientData/>
  </xdr:twoCellAnchor>
  <xdr:twoCellAnchor>
    <xdr:from>
      <xdr:col>9</xdr:col>
      <xdr:colOff>573223</xdr:colOff>
      <xdr:row>28</xdr:row>
      <xdr:rowOff>29307</xdr:rowOff>
    </xdr:from>
    <xdr:to>
      <xdr:col>15</xdr:col>
      <xdr:colOff>498230</xdr:colOff>
      <xdr:row>38</xdr:row>
      <xdr:rowOff>87922</xdr:rowOff>
    </xdr:to>
    <xdr:graphicFrame macro="">
      <xdr:nvGraphicFramePr>
        <xdr:cNvPr id="64" name="Chart 63">
          <a:extLst>
            <a:ext uri="{FF2B5EF4-FFF2-40B4-BE49-F238E27FC236}">
              <a16:creationId xmlns:a16="http://schemas.microsoft.com/office/drawing/2014/main" id="{E35AF84D-EC2A-45C4-8EC9-FBCAE7B0C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635975</xdr:colOff>
      <xdr:row>26</xdr:row>
      <xdr:rowOff>35169</xdr:rowOff>
    </xdr:from>
    <xdr:to>
      <xdr:col>14</xdr:col>
      <xdr:colOff>41200</xdr:colOff>
      <xdr:row>27</xdr:row>
      <xdr:rowOff>190500</xdr:rowOff>
    </xdr:to>
    <xdr:sp macro="" textlink="">
      <xdr:nvSpPr>
        <xdr:cNvPr id="65" name="TextBox 64">
          <a:extLst>
            <a:ext uri="{FF2B5EF4-FFF2-40B4-BE49-F238E27FC236}">
              <a16:creationId xmlns:a16="http://schemas.microsoft.com/office/drawing/2014/main" id="{C2BFA122-D83D-4F18-8401-A1F6EC6717C4}"/>
            </a:ext>
          </a:extLst>
        </xdr:cNvPr>
        <xdr:cNvSpPr txBox="1"/>
      </xdr:nvSpPr>
      <xdr:spPr>
        <a:xfrm>
          <a:off x="6834552" y="5369169"/>
          <a:ext cx="2848879" cy="36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baseline="0">
              <a:solidFill>
                <a:srgbClr val="990000"/>
              </a:solidFill>
              <a:latin typeface="Berlin Sans FB" panose="020E0602020502020306" pitchFamily="34" charset="0"/>
            </a:rPr>
            <a:t>Attrition by Age Group</a:t>
          </a:r>
          <a:endParaRPr lang="en-IN" sz="1600" b="0">
            <a:solidFill>
              <a:srgbClr val="990000"/>
            </a:solidFill>
            <a:latin typeface="Berlin Sans FB" panose="020E0602020502020306" pitchFamily="34" charset="0"/>
          </a:endParaRPr>
        </a:p>
      </xdr:txBody>
    </xdr:sp>
    <xdr:clientData/>
  </xdr:twoCellAnchor>
  <xdr:twoCellAnchor>
    <xdr:from>
      <xdr:col>16</xdr:col>
      <xdr:colOff>73271</xdr:colOff>
      <xdr:row>28</xdr:row>
      <xdr:rowOff>102577</xdr:rowOff>
    </xdr:from>
    <xdr:to>
      <xdr:col>20</xdr:col>
      <xdr:colOff>586154</xdr:colOff>
      <xdr:row>38</xdr:row>
      <xdr:rowOff>146540</xdr:rowOff>
    </xdr:to>
    <xdr:graphicFrame macro="">
      <xdr:nvGraphicFramePr>
        <xdr:cNvPr id="35" name="Chart 34">
          <a:extLst>
            <a:ext uri="{FF2B5EF4-FFF2-40B4-BE49-F238E27FC236}">
              <a16:creationId xmlns:a16="http://schemas.microsoft.com/office/drawing/2014/main" id="{DFA65FF7-5797-4F7E-9A15-A723B0B47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70338</xdr:colOff>
      <xdr:row>26</xdr:row>
      <xdr:rowOff>114300</xdr:rowOff>
    </xdr:from>
    <xdr:to>
      <xdr:col>20</xdr:col>
      <xdr:colOff>164294</xdr:colOff>
      <xdr:row>27</xdr:row>
      <xdr:rowOff>154813</xdr:rowOff>
    </xdr:to>
    <xdr:sp macro="" textlink="">
      <xdr:nvSpPr>
        <xdr:cNvPr id="38" name="TextBox 37">
          <a:extLst>
            <a:ext uri="{FF2B5EF4-FFF2-40B4-BE49-F238E27FC236}">
              <a16:creationId xmlns:a16="http://schemas.microsoft.com/office/drawing/2014/main" id="{ABC8B9CA-B098-4C07-87C4-24F901A9A818}"/>
            </a:ext>
          </a:extLst>
        </xdr:cNvPr>
        <xdr:cNvSpPr txBox="1"/>
      </xdr:nvSpPr>
      <xdr:spPr>
        <a:xfrm>
          <a:off x="11090030" y="5448300"/>
          <a:ext cx="2848879" cy="245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baseline="0">
              <a:solidFill>
                <a:srgbClr val="990000"/>
              </a:solidFill>
              <a:latin typeface="Berlin Sans FB" panose="020E0602020502020306" pitchFamily="34" charset="0"/>
            </a:rPr>
            <a:t>Attrition by Age Marital Status</a:t>
          </a:r>
          <a:endParaRPr lang="en-IN" sz="1600" b="0">
            <a:solidFill>
              <a:srgbClr val="990000"/>
            </a:solidFill>
            <a:latin typeface="Berlin Sans FB" panose="020E0602020502020306" pitchFamily="34" charset="0"/>
          </a:endParaRPr>
        </a:p>
      </xdr:txBody>
    </xdr:sp>
    <xdr:clientData/>
  </xdr:twoCellAnchor>
  <xdr:twoCellAnchor>
    <xdr:from>
      <xdr:col>23</xdr:col>
      <xdr:colOff>439614</xdr:colOff>
      <xdr:row>28</xdr:row>
      <xdr:rowOff>117230</xdr:rowOff>
    </xdr:from>
    <xdr:to>
      <xdr:col>25</xdr:col>
      <xdr:colOff>512884</xdr:colOff>
      <xdr:row>38</xdr:row>
      <xdr:rowOff>190500</xdr:rowOff>
    </xdr:to>
    <mc:AlternateContent xmlns:mc="http://schemas.openxmlformats.org/markup-compatibility/2006" xmlns:a14="http://schemas.microsoft.com/office/drawing/2010/main">
      <mc:Choice Requires="a14">
        <xdr:graphicFrame macro="">
          <xdr:nvGraphicFramePr>
            <xdr:cNvPr id="68" name="Department 1">
              <a:extLst>
                <a:ext uri="{FF2B5EF4-FFF2-40B4-BE49-F238E27FC236}">
                  <a16:creationId xmlns:a16="http://schemas.microsoft.com/office/drawing/2014/main" id="{CED76B1F-9B7B-45DA-85F9-2F25920DBE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280423" y="5861538"/>
              <a:ext cx="1318846" cy="21248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117232</xdr:colOff>
      <xdr:row>28</xdr:row>
      <xdr:rowOff>131884</xdr:rowOff>
    </xdr:from>
    <xdr:to>
      <xdr:col>23</xdr:col>
      <xdr:colOff>381000</xdr:colOff>
      <xdr:row>38</xdr:row>
      <xdr:rowOff>190500</xdr:rowOff>
    </xdr:to>
    <mc:AlternateContent xmlns:mc="http://schemas.openxmlformats.org/markup-compatibility/2006" xmlns:a14="http://schemas.microsoft.com/office/drawing/2010/main">
      <mc:Choice Requires="a14">
        <xdr:graphicFrame macro="">
          <xdr:nvGraphicFramePr>
            <xdr:cNvPr id="67" name="Education Field 3">
              <a:extLst>
                <a:ext uri="{FF2B5EF4-FFF2-40B4-BE49-F238E27FC236}">
                  <a16:creationId xmlns:a16="http://schemas.microsoft.com/office/drawing/2014/main" id="{438370AF-EC8D-4A05-A3AC-70F3AC61A8F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4580578" y="5876192"/>
              <a:ext cx="1641230" cy="2110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102575</xdr:colOff>
      <xdr:row>26</xdr:row>
      <xdr:rowOff>87923</xdr:rowOff>
    </xdr:from>
    <xdr:to>
      <xdr:col>23</xdr:col>
      <xdr:colOff>542192</xdr:colOff>
      <xdr:row>29</xdr:row>
      <xdr:rowOff>-1</xdr:rowOff>
    </xdr:to>
    <xdr:sp macro="" textlink="">
      <xdr:nvSpPr>
        <xdr:cNvPr id="69" name="TextBox 68">
          <a:extLst>
            <a:ext uri="{FF2B5EF4-FFF2-40B4-BE49-F238E27FC236}">
              <a16:creationId xmlns:a16="http://schemas.microsoft.com/office/drawing/2014/main" id="{C84F9ACF-E89D-716D-78FC-61010913C85E}"/>
            </a:ext>
          </a:extLst>
        </xdr:cNvPr>
        <xdr:cNvSpPr txBox="1"/>
      </xdr:nvSpPr>
      <xdr:spPr>
        <a:xfrm>
          <a:off x="14565921" y="5421923"/>
          <a:ext cx="1817079" cy="527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a:solidFill>
                <a:srgbClr val="800000"/>
              </a:solidFill>
              <a:latin typeface="Berlin Sans FB" panose="020E0602020502020306" pitchFamily="34" charset="0"/>
            </a:rPr>
            <a:t>Educational Field</a:t>
          </a:r>
        </a:p>
      </xdr:txBody>
    </xdr:sp>
    <xdr:clientData/>
  </xdr:twoCellAnchor>
  <xdr:twoCellAnchor>
    <xdr:from>
      <xdr:col>23</xdr:col>
      <xdr:colOff>445476</xdr:colOff>
      <xdr:row>26</xdr:row>
      <xdr:rowOff>73269</xdr:rowOff>
    </xdr:from>
    <xdr:to>
      <xdr:col>25</xdr:col>
      <xdr:colOff>366346</xdr:colOff>
      <xdr:row>28</xdr:row>
      <xdr:rowOff>14652</xdr:rowOff>
    </xdr:to>
    <xdr:sp macro="" textlink="">
      <xdr:nvSpPr>
        <xdr:cNvPr id="70" name="TextBox 69">
          <a:extLst>
            <a:ext uri="{FF2B5EF4-FFF2-40B4-BE49-F238E27FC236}">
              <a16:creationId xmlns:a16="http://schemas.microsoft.com/office/drawing/2014/main" id="{5036FAF5-3040-403F-A4EB-BAE155C4E8BC}"/>
            </a:ext>
          </a:extLst>
        </xdr:cNvPr>
        <xdr:cNvSpPr txBox="1"/>
      </xdr:nvSpPr>
      <xdr:spPr>
        <a:xfrm>
          <a:off x="16286284" y="5407269"/>
          <a:ext cx="1298331" cy="35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a:solidFill>
                <a:srgbClr val="800000"/>
              </a:solidFill>
              <a:latin typeface="Berlin Sans FB" panose="020E0602020502020306" pitchFamily="34" charset="0"/>
            </a:rPr>
            <a:t>Department</a:t>
          </a: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0.3871</cdr:x>
      <cdr:y>0.35501</cdr:y>
    </cdr:from>
    <cdr:to>
      <cdr:x>0.64516</cdr:x>
      <cdr:y>0.64679</cdr:y>
    </cdr:to>
    <cdr:sp macro="" textlink="Rating!$B$6">
      <cdr:nvSpPr>
        <cdr:cNvPr id="3" name="TextBox 2">
          <a:extLst xmlns:a="http://schemas.openxmlformats.org/drawingml/2006/main">
            <a:ext uri="{FF2B5EF4-FFF2-40B4-BE49-F238E27FC236}">
              <a16:creationId xmlns:a16="http://schemas.microsoft.com/office/drawing/2014/main" id="{D4EBB848-7E94-39DC-809A-13FEF1F8938B}"/>
            </a:ext>
          </a:extLst>
        </cdr:cNvPr>
        <cdr:cNvSpPr txBox="1"/>
      </cdr:nvSpPr>
      <cdr:spPr>
        <a:xfrm xmlns:a="http://schemas.openxmlformats.org/drawingml/2006/main">
          <a:off x="703385" y="338762"/>
          <a:ext cx="468922" cy="2784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9A8D560-578D-4542-89D0-05EECDCAC0C8}" type="TxLink">
            <a:rPr lang="en-US" sz="1600" b="1" i="0" u="none" strike="noStrike">
              <a:solidFill>
                <a:schemeClr val="accent1">
                  <a:lumMod val="50000"/>
                </a:schemeClr>
              </a:solidFill>
              <a:latin typeface="Calibri"/>
              <a:ea typeface="Calibri"/>
              <a:cs typeface="Calibri"/>
            </a:rPr>
            <a:pPr/>
            <a:t>2.6</a:t>
          </a:fld>
          <a:endParaRPr lang="en-IN" sz="1600" b="1">
            <a:solidFill>
              <a:schemeClr val="accent1">
                <a:lumMod val="50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0.307</cdr:x>
      <cdr:y>0.34377</cdr:y>
    </cdr:from>
    <cdr:to>
      <cdr:x>0.74157</cdr:x>
      <cdr:y>0.54783</cdr:y>
    </cdr:to>
    <cdr:sp macro="" textlink="'Education field'!$B$9">
      <cdr:nvSpPr>
        <cdr:cNvPr id="7" name="TextBox 1">
          <a:extLst xmlns:a="http://schemas.openxmlformats.org/drawingml/2006/main">
            <a:ext uri="{FF2B5EF4-FFF2-40B4-BE49-F238E27FC236}">
              <a16:creationId xmlns:a16="http://schemas.microsoft.com/office/drawing/2014/main" id="{9A7EB5B2-C384-F4A9-28BE-1DF56DAA9ACB}"/>
            </a:ext>
          </a:extLst>
        </cdr:cNvPr>
        <cdr:cNvSpPr txBox="1"/>
      </cdr:nvSpPr>
      <cdr:spPr>
        <a:xfrm xmlns:a="http://schemas.openxmlformats.org/drawingml/2006/main">
          <a:off x="375771" y="443006"/>
          <a:ext cx="531909" cy="2629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A206AB7-F155-4224-BE03-BE42E2BE7952}" type="TxLink">
            <a:rPr lang="en-US" sz="1600" b="1" i="0" u="none" strike="noStrike">
              <a:solidFill>
                <a:srgbClr val="000000"/>
              </a:solidFill>
              <a:latin typeface="Calibri"/>
              <a:ea typeface="Calibri"/>
              <a:cs typeface="Calibri"/>
            </a:rPr>
            <a:pPr/>
            <a:t>588</a:t>
          </a:fld>
          <a:endParaRPr lang="en-IN" sz="1600" b="1">
            <a:solidFill>
              <a:schemeClr val="accent1">
                <a:lumMod val="50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0.307</cdr:x>
      <cdr:y>0.37529</cdr:y>
    </cdr:from>
    <cdr:to>
      <cdr:x>0.74157</cdr:x>
      <cdr:y>0.57759</cdr:y>
    </cdr:to>
    <cdr:sp macro="" textlink="'Education field'!$B$10">
      <cdr:nvSpPr>
        <cdr:cNvPr id="2" name="TextBox 1">
          <a:extLst xmlns:a="http://schemas.openxmlformats.org/drawingml/2006/main">
            <a:ext uri="{FF2B5EF4-FFF2-40B4-BE49-F238E27FC236}">
              <a16:creationId xmlns:a16="http://schemas.microsoft.com/office/drawing/2014/main" id="{09E659B3-104E-64F9-7F21-47DAE88778ED}"/>
            </a:ext>
          </a:extLst>
        </cdr:cNvPr>
        <cdr:cNvSpPr txBox="1"/>
      </cdr:nvSpPr>
      <cdr:spPr>
        <a:xfrm xmlns:a="http://schemas.openxmlformats.org/drawingml/2006/main">
          <a:off x="375770" y="487830"/>
          <a:ext cx="531909" cy="2629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CE6D87D-B023-4DC4-B24F-23513C91D5BB}" type="TxLink">
            <a:rPr lang="en-US" sz="1600" b="1" i="0" u="none" strike="noStrike">
              <a:solidFill>
                <a:srgbClr val="000000"/>
              </a:solidFill>
              <a:latin typeface="Calibri"/>
              <a:ea typeface="Calibri"/>
              <a:cs typeface="Calibri"/>
            </a:rPr>
            <a:pPr/>
            <a:t>882</a:t>
          </a:fld>
          <a:endParaRPr lang="en-IN" sz="1600" b="1">
            <a:solidFill>
              <a:schemeClr val="accent1">
                <a:lumMod val="50000"/>
              </a:schemeClr>
            </a:solidFill>
          </a:endParaRPr>
        </a:p>
      </cdr:txBody>
    </cdr:sp>
  </cdr:relSizeAnchor>
</c:userShape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23.638426273152" backgroundQuery="1" createdVersion="8" refreshedVersion="8" minRefreshableVersion="3" recordCount="0" supportSubquery="1" supportAdvancedDrill="1" xr:uid="{5648F15E-461D-4D06-A8DD-C52E570B3C41}">
  <cacheSource type="external" connectionId="1"/>
  <cacheFields count="4">
    <cacheField name="[Measures].[Count of Employee Number]" caption="Count of Employee Number" numFmtId="0" hierarchy="46" level="32767"/>
    <cacheField name="[Measures].[Sum of CF_attrition rate]" caption="Sum of CF_attrition rate" numFmtId="0" hierarchy="47" level="32767"/>
    <cacheField name="[Measures].[Average of Age]" caption="Average of Age" numFmtId="0" hierarchy="49" level="32767"/>
    <cacheField name="[Range].[Gender].[Gender]" caption="Gender" numFmtId="0" hierarchy="8" level="1">
      <sharedItems containsSemiMixedTypes="0" containsNonDate="0" containsString="0"/>
    </cacheField>
  </cacheFields>
  <cacheHierarchies count="50">
    <cacheHierarchy uniqueName="[Range].[Attrition]" caption="Attrition" attribute="1" defaultMemberUniqueName="[Range].[Attrition].[All]" allUniqueName="[Range].[Attrition].[All]" dimensionUniqueName="[Range]" displayFolder="" count="0" memberValueDatatype="130" unbalanced="0"/>
    <cacheHierarchy uniqueName="[Range].[Business Travel]" caption="Business Travel" attribute="1" defaultMemberUniqueName="[Range].[Business Travel].[All]" allUniqueName="[Range].[Business Travel].[All]" dimensionUniqueName="[Range]" displayFolder="" count="0" memberValueDatatype="130" unbalanced="0"/>
    <cacheHierarchy uniqueName="[Range].[CF_age band]" caption="CF_age band" attribute="1" defaultMemberUniqueName="[Range].[CF_age band].[All]" allUniqueName="[Range].[CF_age band].[All]" dimensionUniqueName="[Range]" displayFolder="" count="0" memberValueDatatype="130" unbalanced="0"/>
    <cacheHierarchy uniqueName="[Range].[CF_attrition label]" caption="CF_attrition label" attribute="1" defaultMemberUniqueName="[Range].[CF_attrition label].[All]" allUniqueName="[Range].[CF_attrition label].[All]" dimensionUniqueName="[Range]" displayFolder="" count="0"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ducation Field]" caption="Education Field" attribute="1" defaultMemberUniqueName="[Range].[Education Field].[All]" allUniqueName="[Range].[Education Field].[All]" dimensionUniqueName="[Range]" displayFolder="" count="0" memberValueDatatype="130" unbalanced="0"/>
    <cacheHierarchy uniqueName="[Range].[emp no]" caption="emp no" attribute="1" defaultMemberUniqueName="[Range].[emp no].[All]" allUniqueName="[Range].[emp no].[All]" dimensionUniqueName="[Range]" displayFolder="" count="0" memberValueDatatype="13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Job Role]" caption="Job Role" attribute="1" defaultMemberUniqueName="[Range].[Job Role].[All]" allUniqueName="[Range].[Job Role].[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Over Time]" caption="Over Time" attribute="1" defaultMemberUniqueName="[Range].[Over Time].[All]" allUniqueName="[Range].[Over Time].[All]" dimensionUniqueName="[Range]" displayFolder="" count="0" memberValueDatatype="130" unbalanced="0"/>
    <cacheHierarchy uniqueName="[Range].[Over18]" caption="Over18" attribute="1" defaultMemberUniqueName="[Range].[Over18].[All]" allUniqueName="[Range].[Over18].[All]" dimensionUniqueName="[Range]" displayFolder="" count="0" memberValueDatatype="130" unbalanced="0"/>
    <cacheHierarchy uniqueName="[Range].[Training Times Last Year]" caption="Training Times Last Year" attribute="1" defaultMemberUniqueName="[Range].[Training Times Last Year].[All]" allUniqueName="[Range].[Training Times Last Year].[All]" dimensionUniqueName="[Range]" displayFolder="" count="0" memberValueDatatype="20" unbalanced="0"/>
    <cacheHierarchy uniqueName="[Range].[-2]" caption="-2" attribute="1" defaultMemberUniqueName="[Range].[-2].[All]" allUniqueName="[Range].[-2].[All]" dimensionUniqueName="[Range]" displayFolder="" count="0" memberValueDatatype="20" unbalanced="0"/>
    <cacheHierarchy uniqueName="[Range].[0]" caption="0" attribute="1" defaultMemberUniqueName="[Range].[0].[All]" allUniqueName="[Range].[0].[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CF_attrition count]" caption="CF_attrition count" attribute="1" defaultMemberUniqueName="[Range].[CF_attrition count].[All]" allUniqueName="[Range].[CF_attrition count].[All]" dimensionUniqueName="[Range]" displayFolder="" count="0" memberValueDatatype="20" unbalanced="0"/>
    <cacheHierarchy uniqueName="[Range].[CF_attrition counts]" caption="CF_attrition counts" attribute="1" defaultMemberUniqueName="[Range].[CF_attrition counts].[All]" allUniqueName="[Range].[CF_attrition counts].[All]" dimensionUniqueName="[Range]" displayFolder="" count="0" memberValueDatatype="20" unbalanced="0"/>
    <cacheHierarchy uniqueName="[Range].[CF_attrition rate]" caption="CF_attrition rate" attribute="1" defaultMemberUniqueName="[Range].[CF_attrition rate].[All]" allUniqueName="[Range].[CF_attrition rate].[All]" dimensionUniqueName="[Range]" displayFolder="" count="0" memberValueDatatype="20" unbalanced="0"/>
    <cacheHierarchy uniqueName="[Range].[CF_current Employee]" caption="CF_current Employee" attribute="1" defaultMemberUniqueName="[Range].[CF_current Employee].[All]" allUniqueName="[Range].[CF_current Employee].[All]" dimensionUniqueName="[Range]" displayFolder="" count="0" memberValueDatatype="20" unbalanced="0"/>
    <cacheHierarchy uniqueName="[Range].[Daily Rate]" caption="Daily Rate" attribute="1" defaultMemberUniqueName="[Range].[Daily Rate].[All]" allUniqueName="[Range].[Daily Rate].[All]" dimensionUniqueName="[Range]" displayFolder="" count="0" memberValueDatatype="20" unbalanced="0"/>
    <cacheHierarchy uniqueName="[Range].[Distance From Home]" caption="Distance From Home" attribute="1" defaultMemberUniqueName="[Range].[Distance From Home].[All]" allUniqueName="[Range].[Distance From 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Employee Count]" caption="Employee Count" attribute="1" defaultMemberUniqueName="[Range].[Employee Count].[All]" allUniqueName="[Range].[Employee Count].[All]" dimensionUniqueName="[Range]" displayFolder="" count="0" memberValueDatatype="20" unbalanced="0"/>
    <cacheHierarchy uniqueName="[Range].[Environment Satisfaction]" caption="Environment Satisfaction" attribute="1" defaultMemberUniqueName="[Range].[Environment Satisfaction].[All]" allUniqueName="[Range].[Environment Satisfaction].[All]" dimensionUniqueName="[Range]" displayFolder="" count="0" memberValueDatatype="20" unbalanced="0"/>
    <cacheHierarchy uniqueName="[Range].[Hourly Rate]" caption="Hourly Rate" attribute="1" defaultMemberUniqueName="[Range].[Hourly Rate].[All]" allUniqueName="[Range].[Hourly Rate].[All]" dimensionUniqueName="[Range]" displayFolder="" count="0" memberValueDatatype="20" unbalanced="0"/>
    <cacheHierarchy uniqueName="[Range].[Job Involvement]" caption="Job Involvement" attribute="1" defaultMemberUniqueName="[Range].[Job Involvement].[All]" allUniqueName="[Range].[Job Involvement].[All]" dimensionUniqueName="[Range]" displayFolder="" count="0" memberValueDatatype="20" unbalanced="0"/>
    <cacheHierarchy uniqueName="[Range].[Job Level]" caption="Job Level" attribute="1" defaultMemberUniqueName="[Range].[Job Level].[All]" allUniqueName="[Range].[Job Level].[All]" dimensionUniqueName="[Range]" displayFolder="" count="0" memberValueDatatype="20" unbalanced="0"/>
    <cacheHierarchy uniqueName="[Range].[Job Satisfaction]" caption="Job Satisfaction" attribute="1" defaultMemberUniqueName="[Range].[Job Satisfaction].[All]" allUniqueName="[Range].[Job Satisfaction].[All]" dimensionUniqueName="[Range]" displayFolder="" count="0" memberValueDatatype="20" unbalanced="0"/>
    <cacheHierarchy uniqueName="[Range].[Monthly Income]" caption="Monthly Income" attribute="1" defaultMemberUniqueName="[Range].[Monthly Income].[All]" allUniqueName="[Range].[Monthly Income].[All]" dimensionUniqueName="[Range]" displayFolder="" count="0" memberValueDatatype="20" unbalanced="0"/>
    <cacheHierarchy uniqueName="[Range].[Monthly Rate]" caption="Monthly Rate" attribute="1" defaultMemberUniqueName="[Range].[Monthly Rate].[All]" allUniqueName="[Range].[Monthly Rate].[All]" dimensionUniqueName="[Range]" displayFolder="" count="0" memberValueDatatype="20" unbalanced="0"/>
    <cacheHierarchy uniqueName="[Range].[Num Companies Worked]" caption="Num Companies Worked" attribute="1" defaultMemberUniqueName="[Range].[Num Companies Worked].[All]" allUniqueName="[Range].[Num Companies Worked].[All]" dimensionUniqueName="[Range]" displayFolder="" count="0" memberValueDatatype="20" unbalanced="0"/>
    <cacheHierarchy uniqueName="[Range].[Percent Salary Hike]" caption="Percent Salary Hike" attribute="1" defaultMemberUniqueName="[Range].[Percent Salary Hike].[All]" allUniqueName="[Range].[Percent Salary Hike].[All]" dimensionUniqueName="[Range]" displayFolder="" count="0" memberValueDatatype="20" unbalanced="0"/>
    <cacheHierarchy uniqueName="[Range].[Performance Rating]" caption="Performance Rating" attribute="1" defaultMemberUniqueName="[Range].[Performance Rating].[All]" allUniqueName="[Range].[Performance Rating].[All]" dimensionUniqueName="[Range]" displayFolder="" count="0" memberValueDatatype="20" unbalanced="0"/>
    <cacheHierarchy uniqueName="[Range].[Relationship Satisfaction]" caption="Relationship Satisfaction" attribute="1" defaultMemberUniqueName="[Range].[Relationship Satisfaction].[All]" allUniqueName="[Range].[Relationship Satisfaction].[All]" dimensionUniqueName="[Range]" displayFolder="" count="0" memberValueDatatype="20" unbalanced="0"/>
    <cacheHierarchy uniqueName="[Range].[Standard Hours]" caption="Standard Hours" attribute="1" defaultMemberUniqueName="[Range].[Standard Hours].[All]" allUniqueName="[Range].[Standard Hours].[All]" dimensionUniqueName="[Range]" displayFolder="" count="0" memberValueDatatype="20" unbalanced="0"/>
    <cacheHierarchy uniqueName="[Range].[Stock Option Level]" caption="Stock Option Level" attribute="1" defaultMemberUniqueName="[Range].[Stock Option Level].[All]" allUniqueName="[Range].[Stock Option Level].[All]" dimensionUniqueName="[Range]" displayFolder="" count="0" memberValueDatatype="20" unbalanced="0"/>
    <cacheHierarchy uniqueName="[Range].[Total Working Years]" caption="Total Working Years" attribute="1" defaultMemberUniqueName="[Range].[Total Working Years].[All]" allUniqueName="[Range].[Total Working Years].[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Years At Company]" caption="Years At Company" attribute="1" defaultMemberUniqueName="[Range].[Years At Company].[All]" allUniqueName="[Range].[Years At Company].[All]" dimensionUniqueName="[Range]" displayFolder="" count="0" memberValueDatatype="20" unbalanced="0"/>
    <cacheHierarchy uniqueName="[Range].[Years In Current Role]" caption="Years In Current Role" attribute="1" defaultMemberUniqueName="[Range].[Years In Current Role].[All]" allUniqueName="[Range].[Years In Current Role].[All]" dimensionUniqueName="[Range]" displayFolder="" count="0" memberValueDatatype="20" unbalanced="0"/>
    <cacheHierarchy uniqueName="[Range].[Years Since Last Promotion]" caption="Years Since Last Promotion" attribute="1" defaultMemberUniqueName="[Range].[Years Since Last Promotion].[All]" allUniqueName="[Range].[Years Since Last Promotion].[All]" dimensionUniqueName="[Range]" displayFolder="" count="0" memberValueDatatype="20" unbalanced="0"/>
    <cacheHierarchy uniqueName="[Range].[Years With Curr Manager]" caption="Years With Curr Manager" attribute="1" defaultMemberUniqueName="[Range].[Years With Curr Manager].[All]" allUniqueName="[Range].[Years With Curr Manager].[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Employee Number]" caption="Count of Employee Number"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F_attrition rate]" caption="Sum of CF_attrition rate"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3.638614930554" createdVersion="8" refreshedVersion="8" minRefreshableVersion="3" recordCount="1471" xr:uid="{D480C76E-18AC-4909-8CA4-53134A7C5258}">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459929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18.848013773146" backgroundQuery="1" createdVersion="3" refreshedVersion="8" minRefreshableVersion="3" recordCount="0" supportSubquery="1" supportAdvancedDrill="1" xr:uid="{5738E3E9-3B5A-4961-B7A6-F77EDDD48664}">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Range].[Attrition]" caption="Attrition" attribute="1" defaultMemberUniqueName="[Range].[Attrition].[All]" allUniqueName="[Range].[Attrition].[All]" dimensionUniqueName="[Range]" displayFolder="" count="0" memberValueDatatype="130" unbalanced="0"/>
    <cacheHierarchy uniqueName="[Range].[Business Travel]" caption="Business Travel" attribute="1" defaultMemberUniqueName="[Range].[Business Travel].[All]" allUniqueName="[Range].[Business Travel].[All]" dimensionUniqueName="[Range]" displayFolder="" count="0" memberValueDatatype="130" unbalanced="0"/>
    <cacheHierarchy uniqueName="[Range].[CF_age band]" caption="CF_age band" attribute="1" defaultMemberUniqueName="[Range].[CF_age band].[All]" allUniqueName="[Range].[CF_age band].[All]" dimensionUniqueName="[Range]" displayFolder="" count="0" memberValueDatatype="130" unbalanced="0"/>
    <cacheHierarchy uniqueName="[Range].[CF_attrition label]" caption="CF_attrition label" attribute="1" defaultMemberUniqueName="[Range].[CF_attrition label].[All]" allUniqueName="[Range].[CF_attrition label].[All]" dimensionUniqueName="[Range]" displayFolder="" count="0"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ducation Field]" caption="Education Field" attribute="1" defaultMemberUniqueName="[Range].[Education Field].[All]" allUniqueName="[Range].[Education Field].[All]" dimensionUniqueName="[Range]" displayFolder="" count="0" memberValueDatatype="130" unbalanced="0"/>
    <cacheHierarchy uniqueName="[Range].[emp no]" caption="emp no" attribute="1" defaultMemberUniqueName="[Range].[emp no].[All]" allUniqueName="[Range].[emp no].[All]" dimensionUniqueName="[Range]" displayFolder="" count="0" memberValueDatatype="13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Job Role]" caption="Job Role" attribute="1" defaultMemberUniqueName="[Range].[Job Role].[All]" allUniqueName="[Range].[Job Role].[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Over Time]" caption="Over Time" attribute="1" defaultMemberUniqueName="[Range].[Over Time].[All]" allUniqueName="[Range].[Over Time].[All]" dimensionUniqueName="[Range]" displayFolder="" count="0" memberValueDatatype="130" unbalanced="0"/>
    <cacheHierarchy uniqueName="[Range].[Over18]" caption="Over18" attribute="1" defaultMemberUniqueName="[Range].[Over18].[All]" allUniqueName="[Range].[Over18].[All]" dimensionUniqueName="[Range]" displayFolder="" count="0" memberValueDatatype="130" unbalanced="0"/>
    <cacheHierarchy uniqueName="[Range].[Training Times Last Year]" caption="Training Times Last Year" attribute="1" defaultMemberUniqueName="[Range].[Training Times Last Year].[All]" allUniqueName="[Range].[Training Times Last Year].[All]" dimensionUniqueName="[Range]" displayFolder="" count="0" memberValueDatatype="20" unbalanced="0"/>
    <cacheHierarchy uniqueName="[Range].[-2]" caption="-2" attribute="1" defaultMemberUniqueName="[Range].[-2].[All]" allUniqueName="[Range].[-2].[All]" dimensionUniqueName="[Range]" displayFolder="" count="0" memberValueDatatype="20" unbalanced="0"/>
    <cacheHierarchy uniqueName="[Range].[0]" caption="0" attribute="1" defaultMemberUniqueName="[Range].[0].[All]" allUniqueName="[Range].[0].[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CF_attrition count]" caption="CF_attrition count" attribute="1" defaultMemberUniqueName="[Range].[CF_attrition count].[All]" allUniqueName="[Range].[CF_attrition count].[All]" dimensionUniqueName="[Range]" displayFolder="" count="0" memberValueDatatype="20" unbalanced="0"/>
    <cacheHierarchy uniqueName="[Range].[CF_attrition counts]" caption="CF_attrition counts" attribute="1" defaultMemberUniqueName="[Range].[CF_attrition counts].[All]" allUniqueName="[Range].[CF_attrition counts].[All]" dimensionUniqueName="[Range]" displayFolder="" count="0" memberValueDatatype="20" unbalanced="0"/>
    <cacheHierarchy uniqueName="[Range].[CF_attrition rate]" caption="CF_attrition rate" attribute="1" defaultMemberUniqueName="[Range].[CF_attrition rate].[All]" allUniqueName="[Range].[CF_attrition rate].[All]" dimensionUniqueName="[Range]" displayFolder="" count="0" memberValueDatatype="20" unbalanced="0"/>
    <cacheHierarchy uniqueName="[Range].[CF_current Employee]" caption="CF_current Employee" attribute="1" defaultMemberUniqueName="[Range].[CF_current Employee].[All]" allUniqueName="[Range].[CF_current Employee].[All]" dimensionUniqueName="[Range]" displayFolder="" count="0" memberValueDatatype="20" unbalanced="0"/>
    <cacheHierarchy uniqueName="[Range].[Daily Rate]" caption="Daily Rate" attribute="1" defaultMemberUniqueName="[Range].[Daily Rate].[All]" allUniqueName="[Range].[Daily Rate].[All]" dimensionUniqueName="[Range]" displayFolder="" count="0" memberValueDatatype="20" unbalanced="0"/>
    <cacheHierarchy uniqueName="[Range].[Distance From Home]" caption="Distance From Home" attribute="1" defaultMemberUniqueName="[Range].[Distance From Home].[All]" allUniqueName="[Range].[Distance From 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Employee Count]" caption="Employee Count" attribute="1" defaultMemberUniqueName="[Range].[Employee Count].[All]" allUniqueName="[Range].[Employee Count].[All]" dimensionUniqueName="[Range]" displayFolder="" count="0" memberValueDatatype="20" unbalanced="0"/>
    <cacheHierarchy uniqueName="[Range].[Environment Satisfaction]" caption="Environment Satisfaction" attribute="1" defaultMemberUniqueName="[Range].[Environment Satisfaction].[All]" allUniqueName="[Range].[Environment Satisfaction].[All]" dimensionUniqueName="[Range]" displayFolder="" count="0" memberValueDatatype="20" unbalanced="0"/>
    <cacheHierarchy uniqueName="[Range].[Hourly Rate]" caption="Hourly Rate" attribute="1" defaultMemberUniqueName="[Range].[Hourly Rate].[All]" allUniqueName="[Range].[Hourly Rate].[All]" dimensionUniqueName="[Range]" displayFolder="" count="0" memberValueDatatype="20" unbalanced="0"/>
    <cacheHierarchy uniqueName="[Range].[Job Involvement]" caption="Job Involvement" attribute="1" defaultMemberUniqueName="[Range].[Job Involvement].[All]" allUniqueName="[Range].[Job Involvement].[All]" dimensionUniqueName="[Range]" displayFolder="" count="0" memberValueDatatype="20" unbalanced="0"/>
    <cacheHierarchy uniqueName="[Range].[Job Level]" caption="Job Level" attribute="1" defaultMemberUniqueName="[Range].[Job Level].[All]" allUniqueName="[Range].[Job Level].[All]" dimensionUniqueName="[Range]" displayFolder="" count="0" memberValueDatatype="20" unbalanced="0"/>
    <cacheHierarchy uniqueName="[Range].[Job Satisfaction]" caption="Job Satisfaction" attribute="1" defaultMemberUniqueName="[Range].[Job Satisfaction].[All]" allUniqueName="[Range].[Job Satisfaction].[All]" dimensionUniqueName="[Range]" displayFolder="" count="0" memberValueDatatype="20" unbalanced="0"/>
    <cacheHierarchy uniqueName="[Range].[Monthly Income]" caption="Monthly Income" attribute="1" defaultMemberUniqueName="[Range].[Monthly Income].[All]" allUniqueName="[Range].[Monthly Income].[All]" dimensionUniqueName="[Range]" displayFolder="" count="0" memberValueDatatype="20" unbalanced="0"/>
    <cacheHierarchy uniqueName="[Range].[Monthly Rate]" caption="Monthly Rate" attribute="1" defaultMemberUniqueName="[Range].[Monthly Rate].[All]" allUniqueName="[Range].[Monthly Rate].[All]" dimensionUniqueName="[Range]" displayFolder="" count="0" memberValueDatatype="20" unbalanced="0"/>
    <cacheHierarchy uniqueName="[Range].[Num Companies Worked]" caption="Num Companies Worked" attribute="1" defaultMemberUniqueName="[Range].[Num Companies Worked].[All]" allUniqueName="[Range].[Num Companies Worked].[All]" dimensionUniqueName="[Range]" displayFolder="" count="0" memberValueDatatype="20" unbalanced="0"/>
    <cacheHierarchy uniqueName="[Range].[Percent Salary Hike]" caption="Percent Salary Hike" attribute="1" defaultMemberUniqueName="[Range].[Percent Salary Hike].[All]" allUniqueName="[Range].[Percent Salary Hike].[All]" dimensionUniqueName="[Range]" displayFolder="" count="0" memberValueDatatype="20" unbalanced="0"/>
    <cacheHierarchy uniqueName="[Range].[Performance Rating]" caption="Performance Rating" attribute="1" defaultMemberUniqueName="[Range].[Performance Rating].[All]" allUniqueName="[Range].[Performance Rating].[All]" dimensionUniqueName="[Range]" displayFolder="" count="0" memberValueDatatype="20" unbalanced="0"/>
    <cacheHierarchy uniqueName="[Range].[Relationship Satisfaction]" caption="Relationship Satisfaction" attribute="1" defaultMemberUniqueName="[Range].[Relationship Satisfaction].[All]" allUniqueName="[Range].[Relationship Satisfaction].[All]" dimensionUniqueName="[Range]" displayFolder="" count="0" memberValueDatatype="20" unbalanced="0"/>
    <cacheHierarchy uniqueName="[Range].[Standard Hours]" caption="Standard Hours" attribute="1" defaultMemberUniqueName="[Range].[Standard Hours].[All]" allUniqueName="[Range].[Standard Hours].[All]" dimensionUniqueName="[Range]" displayFolder="" count="0" memberValueDatatype="20" unbalanced="0"/>
    <cacheHierarchy uniqueName="[Range].[Stock Option Level]" caption="Stock Option Level" attribute="1" defaultMemberUniqueName="[Range].[Stock Option Level].[All]" allUniqueName="[Range].[Stock Option Level].[All]" dimensionUniqueName="[Range]" displayFolder="" count="0" memberValueDatatype="20" unbalanced="0"/>
    <cacheHierarchy uniqueName="[Range].[Total Working Years]" caption="Total Working Years" attribute="1" defaultMemberUniqueName="[Range].[Total Working Years].[All]" allUniqueName="[Range].[Total Working Years].[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Years At Company]" caption="Years At Company" attribute="1" defaultMemberUniqueName="[Range].[Years At Company].[All]" allUniqueName="[Range].[Years At Company].[All]" dimensionUniqueName="[Range]" displayFolder="" count="0" memberValueDatatype="20" unbalanced="0"/>
    <cacheHierarchy uniqueName="[Range].[Years In Current Role]" caption="Years In Current Role" attribute="1" defaultMemberUniqueName="[Range].[Years In Current Role].[All]" allUniqueName="[Range].[Years In Current Role].[All]" dimensionUniqueName="[Range]" displayFolder="" count="0" memberValueDatatype="20" unbalanced="0"/>
    <cacheHierarchy uniqueName="[Range].[Years Since Last Promotion]" caption="Years Since Last Promotion" attribute="1" defaultMemberUniqueName="[Range].[Years Since Last Promotion].[All]" allUniqueName="[Range].[Years Since Last Promotion].[All]" dimensionUniqueName="[Range]" displayFolder="" count="0" memberValueDatatype="20" unbalanced="0"/>
    <cacheHierarchy uniqueName="[Range].[Years With Curr Manager]" caption="Years With Curr Manager" attribute="1" defaultMemberUniqueName="[Range].[Years With Curr Manager].[All]" allUniqueName="[Range].[Years With Curr Manager].[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7"/>
        </ext>
      </extLst>
    </cacheHierarchy>
    <cacheHierarchy uniqueName="[Measures].[Sum of CF_attrition rate]" caption="Sum of CF_attrition rate" measure="1" displayFolder="" measureGroup="Range" count="0" hidden="1">
      <extLst>
        <ext xmlns:x15="http://schemas.microsoft.com/office/spreadsheetml/2010/11/main" uri="{B97F6D7D-B522-45F9-BDA1-12C45D357490}">
          <x15:cacheHierarchy aggregatedColumn="1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351408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r>
    <m/>
    <m/>
    <x v="5"/>
    <m/>
    <x v="3"/>
    <x v="6"/>
    <m/>
    <m/>
    <x v="2"/>
    <x v="9"/>
    <x v="3"/>
    <m/>
    <m/>
    <m/>
    <m/>
    <m/>
    <m/>
    <m/>
    <m/>
    <m/>
    <m/>
    <m/>
    <m/>
    <x v="5"/>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13A17-0147-4FD0-B2DD-89860FED224D}" name="Rat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1208100456"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42E0C8-8725-4186-8D96-53DA7CCA749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axis="axisRow" showAll="0" defaultSubtotal="0">
      <items count="3">
        <item x="0"/>
        <item x="1"/>
        <item x="2"/>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F6D376-4B14-487A-9280-BDEA7245703C}" name="Education by Attri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defaultSubtotal="0">
      <items count="6">
        <item x="0"/>
        <item x="3"/>
        <item x="4"/>
        <item x="1"/>
        <item x="2"/>
        <item h="1" x="5"/>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654061-F372-4F25-8DCB-50D201B352D5}" name="Attrition by Job"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484773-2146-4693-84F2-83CD4079EA93}" name="Dept wise Attrition" cacheId="1" applyNumberFormats="0" applyBorderFormats="0" applyFontFormats="0" applyPatternFormats="0" applyAlignmentFormats="0" applyWidthHeightFormats="1" dataCaption="Values" updatedVersion="8" minRefreshableVersion="3" enableDrill="0" useAutoFormatting="1" itemPrintTitles="1" createdVersion="8" indent="0" outline="1" outlineData="1" multipleFieldFilters="0" chartFormat="5">
  <location ref="A3:B8" firstHeaderRow="1" firstDataRow="1" firstDataCol="1"/>
  <pivotFields count="44">
    <pivotField showAll="0"/>
    <pivotField showAll="0"/>
    <pivotField showAll="0"/>
    <pivotField showAll="0"/>
    <pivotField axis="axisRow"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baseField="0"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4B53FE-2038-4299-AF6E-9A9DF70FC946}" name="Attrition by Age group"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7">
        <item x="2"/>
        <item x="0"/>
        <item x="1"/>
        <item x="3"/>
        <item x="4"/>
        <item h="1" x="5"/>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0EFF53-85B8-49AB-B238-A9EE7CCD7744}" name="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44">
    <pivotField dataField="1"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D36E65-7A72-4A03-A76F-1CB9F2013CC3}"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Employee Number" fld="0" subtotal="count" baseField="0" baseItem="0"/>
    <dataField name="Sum of CF_attrition rate" fld="1" baseField="0" baseItem="0"/>
    <dataField name="Average of Age" fld="2" subtotal="average" baseField="0" baseItem="1"/>
  </dataFields>
  <pivotHierarchies count="5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Ag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AR$147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AF90965-D0DC-4674-B507-5AD0494F9CA2}" sourceName="[Range].[Gender]">
  <pivotTables>
    <pivotTable tabId="7" name="PivotTable3"/>
  </pivotTables>
  <data>
    <olap pivotCacheId="135140886">
      <levels count="2">
        <level uniqueName="[Range].[Gender].[(All)]" sourceCaption="(All)" count="0"/>
        <level uniqueName="[Range].[Gender].[Gender]" sourceCaption="Gender" count="2">
          <ranges>
            <range startItem="0">
              <i n="[Range].[Gender].&amp;[Female]" c="Female"/>
              <i n="[Range].[Gender].&amp;[Male]" c="Male"/>
            </range>
          </ranges>
        </level>
      </levels>
      <selections count="1">
        <selection n="[Range].[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F01CB733-9BC8-4C58-9C2A-56D63DD72504}" sourceName="Gender">
  <pivotTables>
    <pivotTable tabId="15" name="PivotTable2"/>
    <pivotTable tabId="20" name="Attrition by Age group"/>
    <pivotTable tabId="18" name="Attrition by Job"/>
    <pivotTable tabId="19" name="Dept wise Attrition"/>
    <pivotTable tabId="16" name="Education by Attrition"/>
    <pivotTable tabId="21" name="Marital Status"/>
    <pivotTable tabId="13" name="Rating"/>
  </pivotTables>
  <data>
    <tabular pivotCacheId="45992972">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90B4B7B-35BD-4597-9BFA-A8922FE38D75}" sourceName="Department">
  <pivotTables>
    <pivotTable tabId="21" name="Marital Status"/>
    <pivotTable tabId="20" name="Attrition by Age group"/>
    <pivotTable tabId="18" name="Attrition by Job"/>
    <pivotTable tabId="19" name="Dept wise Attrition"/>
    <pivotTable tabId="16" name="Education by Attrition"/>
    <pivotTable tabId="13" name="Rating"/>
    <pivotTable tabId="15" name="PivotTable2"/>
  </pivotTables>
  <data>
    <tabular pivotCacheId="45992972">
      <items count="4">
        <i x="2" s="1"/>
        <i x="1" s="1"/>
        <i x="0"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3E465D4B-1697-4D54-8AB0-8C0CF3A5D9CC}" sourceName="Education Field">
  <pivotTables>
    <pivotTable tabId="21" name="Marital Status"/>
    <pivotTable tabId="20" name="Attrition by Age group"/>
    <pivotTable tabId="18" name="Attrition by Job"/>
    <pivotTable tabId="19" name="Dept wise Attrition"/>
    <pivotTable tabId="16" name="Education by Attrition"/>
    <pivotTable tabId="13" name="Rating"/>
    <pivotTable tabId="15" name="PivotTable2"/>
  </pivotTables>
  <data>
    <tabular pivotCacheId="45992972">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40802D9-E25E-4EAA-9BEC-66E6EFDF1B6D}" cache="Slicer_Gender2" caption="Gender" rowHeight="257175"/>
  <slicer name="Education Field" xr10:uid="{D7962356-24CA-4AC1-8658-DC839E5D704B}" cache="Slicer_Education_Field2" caption="Education Field"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18BA969B-6A7C-4E67-AD20-8CCF215EF046}" cache="Slicer_Gender2" caption="Gender" rowHeight="257175"/>
  <slicer name="Education Field 1" xr10:uid="{F3E416C9-20C7-462C-8388-690B82E5A8F7}"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081CC84-7F8E-419F-A4A7-834F6E722EAE}" cache="Slicer_Department" caption="Department" rowHeight="257175"/>
  <slicer name="Education Field 2" xr10:uid="{1C2BDCC9-C01C-4EC4-BE05-82BCA1473603}"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CE3835D-3E08-4727-AB3F-3CEDECE99794}" cache="Slicer_Gender" caption="Gender" level="1" style="SlicerStyleOther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6D5C4266-0A2A-4FB3-A5AD-239DEC4F7769}" cache="Slicer_Gender2" caption="Gender" columnCount="2" style="SlicerStyleLight2" rowHeight="257175"/>
  <slicer name="Department 1" xr10:uid="{B92CA434-FF48-48AE-A5F8-8032BDFF1C24}" cache="Slicer_Department" style="SlicerStyleDark5" rowHeight="257175"/>
  <slicer name="Education Field 3" xr10:uid="{19A918B6-2FDC-4169-81FF-1FAE4C75C65A}" cache="Slicer_Education_Field2"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clip" horzOverflow="clip" wrap="square" rtlCol="0" anchor="t"/>
      <a:lstStyle>
        <a:defPPr algn="l">
          <a:defRPr sz="1600" b="0" baseline="0">
            <a:solidFill>
              <a:srgbClr val="990000"/>
            </a:solidFill>
            <a:latin typeface="Berlin Sans FB" panose="020E0602020502020306" pitchFamily="34" charset="0"/>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042A5-D3C6-431B-9A52-9E1204DAE591}">
  <dimension ref="A3:C7"/>
  <sheetViews>
    <sheetView workbookViewId="0">
      <selection activeCell="C5" sqref="C5"/>
    </sheetView>
  </sheetViews>
  <sheetFormatPr defaultRowHeight="15.75" x14ac:dyDescent="0.25"/>
  <cols>
    <col min="1" max="1" width="24.375" bestFit="1" customWidth="1"/>
  </cols>
  <sheetData>
    <row r="3" spans="1:3" x14ac:dyDescent="0.25">
      <c r="A3" t="s">
        <v>1562</v>
      </c>
    </row>
    <row r="4" spans="1:3" x14ac:dyDescent="0.25">
      <c r="A4" s="3">
        <v>2.6265306122448981</v>
      </c>
    </row>
    <row r="6" spans="1:3" x14ac:dyDescent="0.25">
      <c r="A6" t="s">
        <v>1563</v>
      </c>
      <c r="B6" s="3">
        <f>GETPIVOTDATA("Job Satisfaction",$A$3)</f>
        <v>2.6265306122448981</v>
      </c>
      <c r="C6">
        <f>B6/4</f>
        <v>0.65663265306122454</v>
      </c>
    </row>
    <row r="7" spans="1:3" x14ac:dyDescent="0.25">
      <c r="A7" t="s">
        <v>1564</v>
      </c>
      <c r="B7" s="3">
        <f>4-GETPIVOTDATA("Job Satisfaction",$A$3)</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977CB-E0A5-48B2-8DB6-83FBF96D0698}">
  <dimension ref="A3:C11"/>
  <sheetViews>
    <sheetView workbookViewId="0">
      <selection activeCell="C9" sqref="C9:C10"/>
    </sheetView>
  </sheetViews>
  <sheetFormatPr defaultRowHeight="15.75" x14ac:dyDescent="0.25"/>
  <cols>
    <col min="1" max="1" width="12.375" bestFit="1" customWidth="1"/>
    <col min="2" max="2" width="23.125" bestFit="1" customWidth="1"/>
  </cols>
  <sheetData>
    <row r="3" spans="1:3" x14ac:dyDescent="0.25">
      <c r="A3" s="5" t="s">
        <v>1565</v>
      </c>
      <c r="B3" t="s">
        <v>1568</v>
      </c>
    </row>
    <row r="4" spans="1:3" x14ac:dyDescent="0.25">
      <c r="A4" s="6" t="s">
        <v>51</v>
      </c>
      <c r="B4">
        <v>588</v>
      </c>
    </row>
    <row r="5" spans="1:3" x14ac:dyDescent="0.25">
      <c r="A5" s="6" t="s">
        <v>62</v>
      </c>
      <c r="B5">
        <v>882</v>
      </c>
    </row>
    <row r="6" spans="1:3" x14ac:dyDescent="0.25">
      <c r="A6" s="6" t="s">
        <v>1566</v>
      </c>
    </row>
    <row r="7" spans="1:3" x14ac:dyDescent="0.25">
      <c r="A7" s="6" t="s">
        <v>1567</v>
      </c>
      <c r="B7">
        <v>1470</v>
      </c>
    </row>
    <row r="9" spans="1:3" x14ac:dyDescent="0.25">
      <c r="A9" s="6" t="s">
        <v>51</v>
      </c>
      <c r="B9">
        <f>IFERROR(GETPIVOTDATA("Employee Count",$A$3,"Gender","Female"), 0)</f>
        <v>588</v>
      </c>
      <c r="C9" s="2">
        <f>IFERROR(B9/($B$9+B10), 0)</f>
        <v>0.4</v>
      </c>
    </row>
    <row r="10" spans="1:3" x14ac:dyDescent="0.25">
      <c r="A10" s="6" t="s">
        <v>62</v>
      </c>
      <c r="B10">
        <f>IFERROR(GETPIVOTDATA("Employee Count",$A$3,"Gender","Male"), 0)</f>
        <v>882</v>
      </c>
      <c r="C10" s="2">
        <f>IFERROR(B10/($B$10+B9), 0)</f>
        <v>0.6</v>
      </c>
    </row>
    <row r="11" spans="1:3" x14ac:dyDescent="0.25">
      <c r="C11"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4224B-5A2A-453C-99E0-46549002007B}">
  <dimension ref="A3:B9"/>
  <sheetViews>
    <sheetView workbookViewId="0">
      <selection activeCell="B6" sqref="B6"/>
    </sheetView>
  </sheetViews>
  <sheetFormatPr defaultRowHeight="15.75" x14ac:dyDescent="0.25"/>
  <cols>
    <col min="1" max="1" width="16.125" bestFit="1" customWidth="1"/>
    <col min="2" max="2" width="23.375" bestFit="1" customWidth="1"/>
  </cols>
  <sheetData>
    <row r="3" spans="1:2" x14ac:dyDescent="0.25">
      <c r="A3" s="5" t="s">
        <v>1565</v>
      </c>
      <c r="B3" t="s">
        <v>1569</v>
      </c>
    </row>
    <row r="4" spans="1:2" x14ac:dyDescent="0.25">
      <c r="A4" s="6" t="s">
        <v>134</v>
      </c>
      <c r="B4">
        <v>5</v>
      </c>
    </row>
    <row r="5" spans="1:2" x14ac:dyDescent="0.25">
      <c r="A5" s="6" t="s">
        <v>65</v>
      </c>
      <c r="B5">
        <v>31</v>
      </c>
    </row>
    <row r="6" spans="1:2" x14ac:dyDescent="0.25">
      <c r="A6" s="6" t="s">
        <v>55</v>
      </c>
      <c r="B6">
        <v>44</v>
      </c>
    </row>
    <row r="7" spans="1:2" x14ac:dyDescent="0.25">
      <c r="A7" s="6" t="s">
        <v>71</v>
      </c>
      <c r="B7">
        <v>58</v>
      </c>
    </row>
    <row r="8" spans="1:2" x14ac:dyDescent="0.25">
      <c r="A8" s="6" t="s">
        <v>77</v>
      </c>
      <c r="B8">
        <v>99</v>
      </c>
    </row>
    <row r="9" spans="1:2" x14ac:dyDescent="0.25">
      <c r="A9" s="6" t="s">
        <v>1567</v>
      </c>
      <c r="B9">
        <v>237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59DB1-6334-4E64-B688-E31199B6DA6D}">
  <dimension ref="A3:E14"/>
  <sheetViews>
    <sheetView workbookViewId="0">
      <selection activeCell="F8" sqref="F8"/>
    </sheetView>
  </sheetViews>
  <sheetFormatPr defaultRowHeight="15.75" x14ac:dyDescent="0.25"/>
  <cols>
    <col min="1" max="1" width="22.875" bestFit="1" customWidth="1"/>
    <col min="2" max="2" width="23.375" bestFit="1" customWidth="1"/>
    <col min="4" max="4" width="22.875" bestFit="1" customWidth="1"/>
  </cols>
  <sheetData>
    <row r="3" spans="1:5" x14ac:dyDescent="0.25">
      <c r="A3" s="5" t="s">
        <v>1565</v>
      </c>
      <c r="B3" t="s">
        <v>1569</v>
      </c>
      <c r="D3" t="s">
        <v>1570</v>
      </c>
      <c r="E3" t="s">
        <v>0</v>
      </c>
    </row>
    <row r="4" spans="1:5" x14ac:dyDescent="0.25">
      <c r="A4" s="6" t="s">
        <v>83</v>
      </c>
      <c r="B4">
        <v>9</v>
      </c>
      <c r="D4" t="str">
        <f>A4</f>
        <v>Healthcare Representative</v>
      </c>
      <c r="E4">
        <f>GETPIVOTDATA("CF_attrition count",$A$3,"Job Role",A4)</f>
        <v>9</v>
      </c>
    </row>
    <row r="5" spans="1:5" x14ac:dyDescent="0.25">
      <c r="A5" s="6" t="s">
        <v>163</v>
      </c>
      <c r="B5">
        <v>12</v>
      </c>
      <c r="D5" t="str">
        <f t="shared" ref="D5:D12" si="0">A5</f>
        <v>Human Resources</v>
      </c>
      <c r="E5">
        <f t="shared" ref="E5:E12" si="1">GETPIVOTDATA("CF_attrition count",$A$3,"Job Role",A5)</f>
        <v>12</v>
      </c>
    </row>
    <row r="6" spans="1:5" x14ac:dyDescent="0.25">
      <c r="A6" s="6" t="s">
        <v>68</v>
      </c>
      <c r="B6">
        <v>62</v>
      </c>
      <c r="D6" t="str">
        <f t="shared" si="0"/>
        <v>Laboratory Technician</v>
      </c>
      <c r="E6">
        <f t="shared" si="1"/>
        <v>62</v>
      </c>
    </row>
    <row r="7" spans="1:5" x14ac:dyDescent="0.25">
      <c r="A7" s="6" t="s">
        <v>95</v>
      </c>
      <c r="B7">
        <v>5</v>
      </c>
      <c r="D7" t="str">
        <f t="shared" si="0"/>
        <v>Manager</v>
      </c>
      <c r="E7">
        <f t="shared" si="1"/>
        <v>5</v>
      </c>
    </row>
    <row r="8" spans="1:5" x14ac:dyDescent="0.25">
      <c r="A8" s="6" t="s">
        <v>81</v>
      </c>
      <c r="B8">
        <v>10</v>
      </c>
      <c r="D8" t="str">
        <f t="shared" si="0"/>
        <v>Manufacturing Director</v>
      </c>
      <c r="E8">
        <f t="shared" si="1"/>
        <v>10</v>
      </c>
    </row>
    <row r="9" spans="1:5" x14ac:dyDescent="0.25">
      <c r="A9" s="6" t="s">
        <v>101</v>
      </c>
      <c r="B9">
        <v>2</v>
      </c>
      <c r="D9" t="str">
        <f t="shared" si="0"/>
        <v>Research Director</v>
      </c>
      <c r="E9">
        <f t="shared" si="1"/>
        <v>2</v>
      </c>
    </row>
    <row r="10" spans="1:5" x14ac:dyDescent="0.25">
      <c r="A10" s="6" t="s">
        <v>63</v>
      </c>
      <c r="B10">
        <v>47</v>
      </c>
      <c r="D10" t="str">
        <f t="shared" si="0"/>
        <v>Research Scientist</v>
      </c>
      <c r="E10">
        <f t="shared" si="1"/>
        <v>47</v>
      </c>
    </row>
    <row r="11" spans="1:5" x14ac:dyDescent="0.25">
      <c r="A11" s="6" t="s">
        <v>52</v>
      </c>
      <c r="B11">
        <v>57</v>
      </c>
      <c r="D11" t="str">
        <f t="shared" si="0"/>
        <v>Sales Executive</v>
      </c>
      <c r="E11">
        <f t="shared" si="1"/>
        <v>57</v>
      </c>
    </row>
    <row r="12" spans="1:5" x14ac:dyDescent="0.25">
      <c r="A12" s="6" t="s">
        <v>99</v>
      </c>
      <c r="B12">
        <v>33</v>
      </c>
      <c r="D12" t="str">
        <f t="shared" si="0"/>
        <v>Sales Representative</v>
      </c>
      <c r="E12">
        <f t="shared" si="1"/>
        <v>33</v>
      </c>
    </row>
    <row r="13" spans="1:5" x14ac:dyDescent="0.25">
      <c r="A13" s="6" t="s">
        <v>1566</v>
      </c>
    </row>
    <row r="14" spans="1:5" x14ac:dyDescent="0.25">
      <c r="A14" s="6" t="s">
        <v>1567</v>
      </c>
      <c r="B14">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D4D5-4154-4DE0-975B-5A3D4341A8F0}">
  <dimension ref="A2:E8"/>
  <sheetViews>
    <sheetView workbookViewId="0">
      <selection activeCell="M15" sqref="M15"/>
    </sheetView>
  </sheetViews>
  <sheetFormatPr defaultRowHeight="15.75" x14ac:dyDescent="0.25"/>
  <cols>
    <col min="1" max="1" width="12.375" bestFit="1" customWidth="1"/>
    <col min="2" max="2" width="23.375" bestFit="1" customWidth="1"/>
  </cols>
  <sheetData>
    <row r="2" spans="1:5" x14ac:dyDescent="0.25">
      <c r="A2" s="7"/>
      <c r="B2" s="7"/>
    </row>
    <row r="3" spans="1:5" x14ac:dyDescent="0.25">
      <c r="A3" s="8" t="s">
        <v>1565</v>
      </c>
      <c r="B3" s="7" t="s">
        <v>1569</v>
      </c>
    </row>
    <row r="4" spans="1:5" x14ac:dyDescent="0.25">
      <c r="A4" s="9" t="s">
        <v>161</v>
      </c>
      <c r="B4" s="7">
        <v>12</v>
      </c>
      <c r="D4" t="s">
        <v>161</v>
      </c>
      <c r="E4">
        <f>GETPIVOTDATA("CF_attrition count",$A$3,"Department","HR")</f>
        <v>12</v>
      </c>
    </row>
    <row r="5" spans="1:5" x14ac:dyDescent="0.25">
      <c r="A5" s="9" t="s">
        <v>60</v>
      </c>
      <c r="B5" s="7">
        <v>133</v>
      </c>
      <c r="D5" t="s">
        <v>60</v>
      </c>
      <c r="E5">
        <f>GETPIVOTDATA("CF_attrition count",$A$3,"Department","R&amp;D")</f>
        <v>133</v>
      </c>
    </row>
    <row r="6" spans="1:5" x14ac:dyDescent="0.25">
      <c r="A6" s="9" t="s">
        <v>48</v>
      </c>
      <c r="B6" s="7">
        <v>92</v>
      </c>
      <c r="D6" t="s">
        <v>48</v>
      </c>
      <c r="E6">
        <f>GETPIVOTDATA("CF_attrition count",$A$3,"Department","Sales")</f>
        <v>92</v>
      </c>
    </row>
    <row r="7" spans="1:5" x14ac:dyDescent="0.25">
      <c r="A7" s="9" t="s">
        <v>1566</v>
      </c>
      <c r="B7" s="7"/>
    </row>
    <row r="8" spans="1:5" x14ac:dyDescent="0.25">
      <c r="A8" s="9" t="s">
        <v>1567</v>
      </c>
      <c r="B8" s="7">
        <v>237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A5876-E646-4307-A5CB-345342FC40D6}">
  <dimension ref="A3:B9"/>
  <sheetViews>
    <sheetView workbookViewId="0">
      <selection activeCell="B5" sqref="B5"/>
    </sheetView>
  </sheetViews>
  <sheetFormatPr defaultRowHeight="15.75" x14ac:dyDescent="0.25"/>
  <cols>
    <col min="1" max="1" width="12.375" bestFit="1" customWidth="1"/>
    <col min="2" max="2" width="23.375" bestFit="1" customWidth="1"/>
  </cols>
  <sheetData>
    <row r="3" spans="1:2" x14ac:dyDescent="0.25">
      <c r="A3" s="5" t="s">
        <v>1565</v>
      </c>
      <c r="B3" t="s">
        <v>1569</v>
      </c>
    </row>
    <row r="4" spans="1:2" x14ac:dyDescent="0.25">
      <c r="A4" s="6" t="s">
        <v>69</v>
      </c>
      <c r="B4">
        <v>112</v>
      </c>
    </row>
    <row r="5" spans="1:2" x14ac:dyDescent="0.25">
      <c r="A5" s="6" t="s">
        <v>46</v>
      </c>
      <c r="B5">
        <v>51</v>
      </c>
    </row>
    <row r="6" spans="1:2" x14ac:dyDescent="0.25">
      <c r="A6" s="6" t="s">
        <v>92</v>
      </c>
      <c r="B6">
        <v>38</v>
      </c>
    </row>
    <row r="7" spans="1:2" x14ac:dyDescent="0.25">
      <c r="A7" s="6" t="s">
        <v>58</v>
      </c>
      <c r="B7">
        <v>25</v>
      </c>
    </row>
    <row r="8" spans="1:2" x14ac:dyDescent="0.25">
      <c r="A8" s="6" t="s">
        <v>75</v>
      </c>
      <c r="B8">
        <v>11</v>
      </c>
    </row>
    <row r="9" spans="1:2" x14ac:dyDescent="0.25">
      <c r="A9" s="6" t="s">
        <v>1567</v>
      </c>
      <c r="B9">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D508F-1665-45EE-BCFF-429F2B96B1DA}">
  <dimension ref="A3:E8"/>
  <sheetViews>
    <sheetView workbookViewId="0">
      <selection activeCell="I6" sqref="I6"/>
    </sheetView>
  </sheetViews>
  <sheetFormatPr defaultRowHeight="15.75" x14ac:dyDescent="0.25"/>
  <cols>
    <col min="1" max="1" width="12.375" bestFit="1" customWidth="1"/>
    <col min="2" max="2" width="16.375" bestFit="1" customWidth="1"/>
  </cols>
  <sheetData>
    <row r="3" spans="1:5" x14ac:dyDescent="0.25">
      <c r="A3" s="5" t="s">
        <v>1565</v>
      </c>
      <c r="B3" t="s">
        <v>1571</v>
      </c>
      <c r="D3" t="s">
        <v>10</v>
      </c>
      <c r="E3" t="s">
        <v>0</v>
      </c>
    </row>
    <row r="4" spans="1:5" x14ac:dyDescent="0.25">
      <c r="A4" s="6" t="s">
        <v>79</v>
      </c>
      <c r="B4">
        <v>327</v>
      </c>
      <c r="D4" t="str">
        <f>A4</f>
        <v>Divorced</v>
      </c>
      <c r="E4">
        <f>GETPIVOTDATA("Attrition",$A$3,"Marital Status","Divorced")</f>
        <v>327</v>
      </c>
    </row>
    <row r="5" spans="1:5" x14ac:dyDescent="0.25">
      <c r="A5" s="6" t="s">
        <v>64</v>
      </c>
      <c r="B5">
        <v>673</v>
      </c>
      <c r="D5" t="str">
        <f>A5</f>
        <v>Married</v>
      </c>
      <c r="E5">
        <f>GETPIVOTDATA("Attrition",$A$3,"Marital Status","Single")</f>
        <v>470</v>
      </c>
    </row>
    <row r="6" spans="1:5" x14ac:dyDescent="0.25">
      <c r="A6" s="6" t="s">
        <v>53</v>
      </c>
      <c r="B6">
        <v>470</v>
      </c>
      <c r="D6" t="str">
        <f>A6</f>
        <v>Single</v>
      </c>
      <c r="E6">
        <f>GETPIVOTDATA("Attrition",$A$3,"Marital Status","Married")</f>
        <v>673</v>
      </c>
    </row>
    <row r="7" spans="1:5" x14ac:dyDescent="0.25">
      <c r="A7" s="6" t="s">
        <v>1566</v>
      </c>
    </row>
    <row r="8" spans="1:5" x14ac:dyDescent="0.25">
      <c r="A8" s="6" t="s">
        <v>1567</v>
      </c>
      <c r="B8">
        <v>1470</v>
      </c>
    </row>
  </sheetData>
  <sortState xmlns:xlrd2="http://schemas.microsoft.com/office/spreadsheetml/2017/richdata2" ref="D4:E6">
    <sortCondition ref="E5: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workbookViewId="0">
      <selection sqref="A1:XFD1048576"/>
    </sheetView>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1E1BB-03ED-4DED-99A0-7E439473CF72}">
  <dimension ref="A3:E8"/>
  <sheetViews>
    <sheetView workbookViewId="0">
      <selection activeCell="A4" sqref="A4"/>
    </sheetView>
  </sheetViews>
  <sheetFormatPr defaultRowHeight="15.75" x14ac:dyDescent="0.25"/>
  <cols>
    <col min="1" max="1" width="25" bestFit="1" customWidth="1"/>
    <col min="2" max="2" width="21.875" bestFit="1" customWidth="1"/>
    <col min="3" max="3" width="14" bestFit="1" customWidth="1"/>
  </cols>
  <sheetData>
    <row r="3" spans="1:5" x14ac:dyDescent="0.25">
      <c r="A3" t="s">
        <v>1554</v>
      </c>
      <c r="B3" t="s">
        <v>1555</v>
      </c>
      <c r="C3" t="s">
        <v>1556</v>
      </c>
    </row>
    <row r="4" spans="1:5" x14ac:dyDescent="0.25">
      <c r="A4">
        <v>1470</v>
      </c>
      <c r="B4">
        <v>237</v>
      </c>
      <c r="C4">
        <v>36.923809523809524</v>
      </c>
    </row>
    <row r="7" spans="1:5" x14ac:dyDescent="0.25">
      <c r="A7" t="s">
        <v>1557</v>
      </c>
      <c r="B7" t="s">
        <v>1558</v>
      </c>
      <c r="C7" t="s">
        <v>1559</v>
      </c>
      <c r="D7" t="s">
        <v>1560</v>
      </c>
      <c r="E7" t="s">
        <v>1561</v>
      </c>
    </row>
    <row r="8" spans="1:5" x14ac:dyDescent="0.25">
      <c r="A8">
        <f>GETPIVOTDATA("[Measures].[Count of Employee Number]",$A$3)</f>
        <v>1470</v>
      </c>
      <c r="B8">
        <f>GETPIVOTDATA("[Measures].[Sum of CF_attrition rate]",$A$3)</f>
        <v>237</v>
      </c>
      <c r="C8" s="1">
        <f>GETPIVOTDATA("[Measures].[Average of Age]",$A$3)</f>
        <v>36.923809523809524</v>
      </c>
      <c r="D8">
        <f>A8-B8</f>
        <v>1233</v>
      </c>
      <c r="E8" s="2">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90E41-546A-4FBB-9E04-7961AE896AC3}">
  <dimension ref="A1"/>
  <sheetViews>
    <sheetView workbookViewId="0"/>
  </sheetViews>
  <sheetFormatPr defaultRowHeight="15.7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81B4-8441-4306-BEA4-4A860BA393B0}">
  <dimension ref="A1"/>
  <sheetViews>
    <sheetView showGridLines="0" tabSelected="1" zoomScale="65" zoomScaleNormal="85" workbookViewId="0">
      <selection activeCell="AA21" sqref="AA21"/>
    </sheetView>
  </sheetViews>
  <sheetFormatPr defaultRowHeight="15.75" x14ac:dyDescent="0.25"/>
  <cols>
    <col min="1" max="16384" width="9"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Rating</vt:lpstr>
      <vt:lpstr>Education field</vt:lpstr>
      <vt:lpstr>Education by Attrition</vt:lpstr>
      <vt:lpstr>Attrition by Job Role</vt:lpstr>
      <vt:lpstr>Dept wise Attrition</vt:lpstr>
      <vt:lpstr>Attrition by Age group</vt:lpstr>
      <vt:lpstr>Marital Status</vt:lpstr>
      <vt:lpstr>Data</vt:lpstr>
      <vt:lpstr>KPI</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user</cp:lastModifiedBy>
  <dcterms:created xsi:type="dcterms:W3CDTF">2022-12-29T16:02:46Z</dcterms:created>
  <dcterms:modified xsi:type="dcterms:W3CDTF">2023-09-06T07:04:24Z</dcterms:modified>
</cp:coreProperties>
</file>